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hidePivotFieldList="1" defaultThemeVersion="166925"/>
  <mc:AlternateContent xmlns:mc="http://schemas.openxmlformats.org/markup-compatibility/2006">
    <mc:Choice Requires="x15">
      <x15ac:absPath xmlns:x15ac="http://schemas.microsoft.com/office/spreadsheetml/2010/11/ac" url="C:\Users\H53543\Downloads\"/>
    </mc:Choice>
  </mc:AlternateContent>
  <xr:revisionPtr revIDLastSave="0" documentId="8_{A70D5F22-05F1-4A9F-9C8E-9F1AE0736B28}" xr6:coauthVersionLast="47" xr6:coauthVersionMax="47" xr10:uidLastSave="{00000000-0000-0000-0000-000000000000}"/>
  <bookViews>
    <workbookView xWindow="-31125" yWindow="-16320" windowWidth="29040" windowHeight="15840" activeTab="4" xr2:uid="{00000000-000D-0000-FFFF-FFFF00000000}"/>
  </bookViews>
  <sheets>
    <sheet name="Instructions" sheetId="1" r:id="rId1"/>
    <sheet name="HCC" sheetId="4" r:id="rId2"/>
    <sheet name="Bedroom Mix and Project Type" sheetId="2" r:id="rId3"/>
    <sheet name="Proposed Rehab and HCC Compare" sheetId="3" r:id="rId4"/>
    <sheet name="High Cost Cities" sheetId="5" r:id="rId5"/>
    <sheet name="2020 TDC&amp;HCC" sheetId="6" state="hidden" r:id="rId6"/>
  </sheets>
  <definedNames>
    <definedName name="_xlnm.Print_Area" localSheetId="1">HCC!$A$1:$N$70</definedName>
    <definedName name="_xlnm.Print_Area" localSheetId="0">Instructions!$B$3:$I$18</definedName>
    <definedName name="_xlnm.Print_Area" localSheetId="3">'Proposed Rehab and HCC Compare'!$B$1:$S$35</definedName>
  </definedNames>
  <calcPr calcId="191029"/>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 i="3" l="1"/>
  <c r="G8" i="4" l="1"/>
  <c r="P19" i="3"/>
  <c r="P20" i="3"/>
  <c r="M21" i="3"/>
  <c r="M22" i="3"/>
  <c r="M23" i="3"/>
  <c r="P21" i="3"/>
  <c r="D11" i="3" l="1"/>
  <c r="D12" i="3"/>
  <c r="D18" i="3"/>
  <c r="D22" i="3" s="1"/>
  <c r="P22" i="3"/>
  <c r="P23" i="3"/>
  <c r="K24" i="3"/>
  <c r="P24" i="3"/>
  <c r="C13" i="2"/>
  <c r="C46" i="2"/>
  <c r="C9" i="2" l="1"/>
  <c r="A9" i="2"/>
  <c r="A8" i="2"/>
  <c r="A7" i="2"/>
  <c r="H5" i="4"/>
  <c r="G5" i="4"/>
  <c r="G4" i="4"/>
  <c r="G3" i="4"/>
  <c r="E50" i="2" l="1"/>
  <c r="E40" i="2"/>
  <c r="E30" i="2"/>
  <c r="E20" i="2"/>
  <c r="E10" i="2"/>
  <c r="C10" i="2"/>
  <c r="C48" i="2"/>
  <c r="C44" i="2"/>
  <c r="C16" i="2"/>
  <c r="C35" i="2"/>
  <c r="C26" i="2"/>
  <c r="C15" i="2"/>
  <c r="C28" i="2"/>
  <c r="C43" i="2"/>
  <c r="C14" i="2"/>
  <c r="C24" i="2"/>
  <c r="C39" i="2"/>
  <c r="C29" i="2"/>
  <c r="C25" i="2"/>
  <c r="C17" i="2"/>
  <c r="C45" i="2"/>
  <c r="C34" i="2"/>
  <c r="C36" i="2"/>
  <c r="C33" i="2"/>
  <c r="C27" i="2"/>
  <c r="C23" i="2"/>
  <c r="C19" i="2"/>
  <c r="C49" i="2"/>
  <c r="C18" i="2"/>
  <c r="C37" i="2"/>
  <c r="C47" i="2"/>
  <c r="C38" i="2"/>
  <c r="G24" i="2" l="1"/>
  <c r="G13" i="2"/>
  <c r="G14" i="2"/>
  <c r="G15" i="2"/>
  <c r="G16" i="2"/>
  <c r="G17" i="2"/>
  <c r="G18" i="2"/>
  <c r="G19" i="2"/>
  <c r="G23" i="2"/>
  <c r="G49" i="2"/>
  <c r="G48" i="2"/>
  <c r="G47" i="2"/>
  <c r="G46" i="2"/>
  <c r="G45" i="2"/>
  <c r="G44" i="2"/>
  <c r="G43" i="2"/>
  <c r="G39" i="2"/>
  <c r="G38" i="2"/>
  <c r="G37" i="2"/>
  <c r="G36" i="2"/>
  <c r="G35" i="2"/>
  <c r="G34" i="2"/>
  <c r="G33" i="2"/>
  <c r="E52" i="2"/>
  <c r="D13" i="3" s="1"/>
  <c r="G29" i="2"/>
  <c r="G28" i="2"/>
  <c r="G27" i="2"/>
  <c r="G26" i="2"/>
  <c r="G25" i="2"/>
  <c r="G50" i="2" l="1"/>
  <c r="G40" i="2" l="1"/>
  <c r="G30" i="2"/>
  <c r="G20" i="2"/>
  <c r="G52" i="2" l="1"/>
  <c r="D24" i="3" s="1"/>
  <c r="D26" i="3" l="1"/>
  <c r="D33" i="3" s="1"/>
  <c r="D25" i="3"/>
  <c r="D27" i="3"/>
  <c r="D31" i="3" s="1"/>
</calcChain>
</file>

<file path=xl/sharedStrings.xml><?xml version="1.0" encoding="utf-8"?>
<sst xmlns="http://schemas.openxmlformats.org/spreadsheetml/2006/main" count="9738" uniqueCount="627">
  <si>
    <t>10% CONTINGENCY</t>
  </si>
  <si>
    <t>GENERAL REQUIREMENTS</t>
  </si>
  <si>
    <t>OVERHEAD &amp; PROFIT</t>
  </si>
  <si>
    <t>PAYMENT &amp; PERFORMANCE  BONDS</t>
  </si>
  <si>
    <t>HOUSING CONSTRUCTION COST CALCULATIONS</t>
  </si>
  <si>
    <t>METRO AREA USED</t>
  </si>
  <si>
    <t>ONE BEDROOM</t>
  </si>
  <si>
    <t>TWO BEDROOM</t>
  </si>
  <si>
    <t>THREE BEDROOM</t>
  </si>
  <si>
    <t>FOUR BEDROOM</t>
  </si>
  <si>
    <t>FIVE BEDROOM</t>
  </si>
  <si>
    <t>COST PER UNIT</t>
  </si>
  <si>
    <t>NUMBER OF UNITS</t>
  </si>
  <si>
    <t>TOTAL BY TYPE</t>
  </si>
  <si>
    <t>PROPERTY NAME</t>
  </si>
  <si>
    <t>PROPERTY ADDRESS</t>
  </si>
  <si>
    <t>ZERO BEDROOM</t>
  </si>
  <si>
    <t>SIX BEDROOM</t>
  </si>
  <si>
    <t>DETACHED OR SEMI-DETACHED</t>
  </si>
  <si>
    <t>ROW HOUSE</t>
  </si>
  <si>
    <t>ELEVATOR</t>
  </si>
  <si>
    <t>SUBTOTAL COST BY TYPE</t>
  </si>
  <si>
    <t>COMPARISON CALCULATIONS</t>
  </si>
  <si>
    <t>more than</t>
  </si>
  <si>
    <t>to</t>
  </si>
  <si>
    <t>and below</t>
  </si>
  <si>
    <t>To complete the comparison page</t>
  </si>
  <si>
    <t>TOTAL REHAB COSTS</t>
  </si>
  <si>
    <t>form HUD-50156 (2/2016)</t>
  </si>
  <si>
    <t>Sum of 6 Bedrooms, HCC</t>
  </si>
  <si>
    <t>Sum of 5 Bedrooms, HCC</t>
  </si>
  <si>
    <t>Sum of 4 Bedrooms, HCC</t>
  </si>
  <si>
    <t>Sum of 3 Bedrooms, HCC</t>
  </si>
  <si>
    <t>Sum of 2 Bedrooms, HCC</t>
  </si>
  <si>
    <t>Sum of 1 Bedrooms, HCC</t>
  </si>
  <si>
    <t>Sum of 0 Bedrooms, HCC</t>
  </si>
  <si>
    <t>Sum of 6 Bedrooms, TDC</t>
  </si>
  <si>
    <t>Sum of 5 Bedrooms, TDC</t>
  </si>
  <si>
    <t>Sum of 4 Bedrooms, TDC</t>
  </si>
  <si>
    <t>Sum of 3 Bedrooms, TDC</t>
  </si>
  <si>
    <t>Sum of 2 Bedrooms, TDC</t>
  </si>
  <si>
    <t>Sum of 1 Bedrooms, TDC</t>
  </si>
  <si>
    <t>Sum of 0 Bedrooms, TDC</t>
  </si>
  <si>
    <t>Walkup</t>
  </si>
  <si>
    <t>Row House</t>
  </si>
  <si>
    <t>(There is no need to print this worksheet)</t>
  </si>
  <si>
    <t>Elevator</t>
  </si>
  <si>
    <t>Note 2:  If the desired City/State combination is not included in the list here, contact the local HUD Field Office.  They will assist in determining the most appropriate City/State combination.</t>
  </si>
  <si>
    <t>Detached/Semi-Detached</t>
  </si>
  <si>
    <t>Note 1:  When you select a valid City/State combination, this table will show the TDC and HCC limits from the above-referenced HUD Notice.  Use the TDC and HCC limits in effect at the time of project closing.</t>
  </si>
  <si>
    <t>Total</t>
  </si>
  <si>
    <t>Data</t>
  </si>
  <si>
    <t>Type</t>
  </si>
  <si>
    <t>&lt;-- Select your State from list here</t>
  </si>
  <si>
    <t>&lt;-- Select your City from list here</t>
  </si>
  <si>
    <t>City</t>
  </si>
  <si>
    <t>Note that this worksheet cannot be protected.  Please take care to enter information into the blue bordered cells only.</t>
  </si>
  <si>
    <t>WALK UP</t>
  </si>
  <si>
    <t>Note 3:  Total Development Cost limits and Housing Construction Cost limits from this table will be transferred automatically</t>
  </si>
  <si>
    <t>Total will calculate automatically and feed through to comparison page</t>
  </si>
  <si>
    <t>Please enter data only in the blue cells.  The spreadsheet cannot be protected as it is also pulling data from another source.</t>
  </si>
  <si>
    <t>NEW YORK</t>
  </si>
  <si>
    <r>
      <rPr>
        <b/>
        <sz val="12"/>
        <color theme="1"/>
        <rFont val="Calibri"/>
        <family val="2"/>
        <scheme val="minor"/>
      </rPr>
      <t>Step 2:</t>
    </r>
    <r>
      <rPr>
        <sz val="12"/>
        <color theme="1"/>
        <rFont val="Calibri"/>
        <family val="2"/>
        <scheme val="minor"/>
      </rPr>
      <t xml:space="preserve"> </t>
    </r>
    <r>
      <rPr>
        <b/>
        <sz val="12"/>
        <color theme="1"/>
        <rFont val="Calibri"/>
        <family val="2"/>
        <scheme val="minor"/>
      </rPr>
      <t>Bedroom Mix and Project Type</t>
    </r>
    <r>
      <rPr>
        <sz val="12"/>
        <color theme="1"/>
        <rFont val="Calibri"/>
        <family val="2"/>
        <scheme val="minor"/>
      </rPr>
      <t>. Enter the total number of units for each unit type at the property. Inputs will determine the specific Housing Construction Costs that will apply.</t>
    </r>
  </si>
  <si>
    <t>The per unit data will auto populate for the entire chart</t>
  </si>
  <si>
    <t>To determine the applicable Housing Construction Costs:</t>
  </si>
  <si>
    <t>Subtotals will calculate automatically</t>
  </si>
  <si>
    <r>
      <rPr>
        <b/>
        <sz val="12"/>
        <color theme="1"/>
        <rFont val="Calibri"/>
        <family val="2"/>
        <scheme val="minor"/>
      </rPr>
      <t>Step 1: HCC.</t>
    </r>
    <r>
      <rPr>
        <sz val="12"/>
        <color theme="1"/>
        <rFont val="Calibri"/>
        <family val="2"/>
        <scheme val="minor"/>
      </rPr>
      <t xml:space="preserve"> Enter the City and State of the project in the "HCC" worksheet. The table will displace HUD's published Housing Construction Costs for the locality.</t>
    </r>
  </si>
  <si>
    <t>To determine the Housing Construction Costs in your locality:</t>
  </si>
  <si>
    <t>Select city and/or MSA from the drop down menu</t>
  </si>
  <si>
    <t>Select state from the drop down menu</t>
  </si>
  <si>
    <t>Total of general requirement plus overhead and profit cannot exceed the percentage of rehab construction cost indicated in the chart. Ensure totals are below the cap.</t>
  </si>
  <si>
    <t>Carefully review the eCNA completed for RAD to ensure all potential rehab and demo is included, and review pricing for accuracy</t>
  </si>
  <si>
    <t>The 10% contingency will calculate automatically</t>
  </si>
  <si>
    <t>Enter general requirement from builder bid cost proposal</t>
  </si>
  <si>
    <t>60 PERCENT of HCC</t>
  </si>
  <si>
    <t xml:space="preserve">TOTAL UNITS and HCC </t>
  </si>
  <si>
    <t>GENERAL INSTRUCTIONS</t>
  </si>
  <si>
    <t>State Name</t>
  </si>
  <si>
    <t>Total Units</t>
  </si>
  <si>
    <t>Carefully enter the total number of units for each unit type at the property in shaded column</t>
  </si>
  <si>
    <t>Verify the total number of units matches Total Units field</t>
  </si>
  <si>
    <t>Enter the total "hard" rehab costs in cell 16C. Soft costs will be entered separately. Total rehabilitation costs include all critical repair needs, initial 12-month rehabilitation needs, market comparable improvements, and remediation of all environmental concerns.  This number should match the total rehab listed on the eCNA Tool</t>
  </si>
  <si>
    <t>Enter overhead and profit from builder bid cost proposal</t>
  </si>
  <si>
    <t>Enter cost of P &amp; P bonds from bilder bid cost proposal</t>
  </si>
  <si>
    <t>HARD REHAB COSTS</t>
  </si>
  <si>
    <t xml:space="preserve">Input property name, address and unit count above and it will carry through to all pages </t>
  </si>
  <si>
    <t>WORKSHEET TO DETERMINE SUBSTANTIAL REHABILITATION COSTS PURPOSE</t>
  </si>
  <si>
    <t>30 PERCENT OF HCC</t>
  </si>
  <si>
    <t>90 PERCENT OF HCC</t>
  </si>
  <si>
    <t xml:space="preserve">List of High-Cost Cities </t>
  </si>
  <si>
    <t>State</t>
  </si>
  <si>
    <t>Average 2-BR Walk Up &amp; Elevator HCC</t>
  </si>
  <si>
    <t>ANCHORAGE</t>
  </si>
  <si>
    <t>ALASKA</t>
  </si>
  <si>
    <t>FAIRBANKS</t>
  </si>
  <si>
    <t>JUNEAU</t>
  </si>
  <si>
    <t>KETCHIKAN</t>
  </si>
  <si>
    <t>EUREKA</t>
  </si>
  <si>
    <t>CALIFORNIA</t>
  </si>
  <si>
    <t>FRESNO</t>
  </si>
  <si>
    <t>MODESTO</t>
  </si>
  <si>
    <t>REDDING</t>
  </si>
  <si>
    <t>SAN FRANCISCO</t>
  </si>
  <si>
    <t>SAN JOSE</t>
  </si>
  <si>
    <t>SAN MATEO</t>
  </si>
  <si>
    <t>SANTA CRUZ</t>
  </si>
  <si>
    <t>SANTA ROSA</t>
  </si>
  <si>
    <t>SUSANVILLE</t>
  </si>
  <si>
    <t>STAMFORD</t>
  </si>
  <si>
    <t>CONNECTICUT</t>
  </si>
  <si>
    <t>HILO</t>
  </si>
  <si>
    <t>HAWAII</t>
  </si>
  <si>
    <t>CHICAGO</t>
  </si>
  <si>
    <t>ILLINOIS</t>
  </si>
  <si>
    <t>JOLIET</t>
  </si>
  <si>
    <t>KANKAKEE</t>
  </si>
  <si>
    <t>BOSTON</t>
  </si>
  <si>
    <t>MASSACHUSETTS</t>
  </si>
  <si>
    <t>ATLANTIC CITY</t>
  </si>
  <si>
    <t>NEW JERSEY</t>
  </si>
  <si>
    <t>CAMDEN</t>
  </si>
  <si>
    <t>ELIZABETH</t>
  </si>
  <si>
    <t>HACKENSACK</t>
  </si>
  <si>
    <t>JERSEY CITY</t>
  </si>
  <si>
    <t>NEW BRUNSWICK</t>
  </si>
  <si>
    <t>NEWARK</t>
  </si>
  <si>
    <t>PATERSON</t>
  </si>
  <si>
    <t>TRENTON</t>
  </si>
  <si>
    <t>VINELAND</t>
  </si>
  <si>
    <t>BRONX</t>
  </si>
  <si>
    <t>BROOKLYN</t>
  </si>
  <si>
    <t>POUGHKEEPSIE</t>
  </si>
  <si>
    <t>QUEENS</t>
  </si>
  <si>
    <t>STATEN ISLAND</t>
  </si>
  <si>
    <t>YONKERS</t>
  </si>
  <si>
    <t>PHILADELPHIA</t>
  </si>
  <si>
    <t>PENNSYLVANIA</t>
  </si>
  <si>
    <t>ST. CROIX</t>
  </si>
  <si>
    <t>VIRGIN ISLANDS</t>
  </si>
  <si>
    <t>ST. JOHN</t>
  </si>
  <si>
    <t>ST. THOMAS</t>
  </si>
  <si>
    <t>ALBANY</t>
  </si>
  <si>
    <t>The tool will compare the proposed rehab costs amount to the Housing Construction Costs for the given market area to evaluate whether this property would qualify for a construction blend.</t>
  </si>
  <si>
    <t>Region Order</t>
  </si>
  <si>
    <t>RegionLabel</t>
  </si>
  <si>
    <t>StateName</t>
  </si>
  <si>
    <t>0 Bedrooms, HCC</t>
  </si>
  <si>
    <t>0 Bedrooms, TDC</t>
  </si>
  <si>
    <t>1 Bedrooms, HCC</t>
  </si>
  <si>
    <t>1 Bedrooms, TDC</t>
  </si>
  <si>
    <t>2 Bedrooms, HCC</t>
  </si>
  <si>
    <t>2 Bedrooms, TDC</t>
  </si>
  <si>
    <t>3 Bedrooms, HCC</t>
  </si>
  <si>
    <t>3 Bedrooms, TDC</t>
  </si>
  <si>
    <t>4 Bedrooms, HCC</t>
  </si>
  <si>
    <t>4 Bedrooms, TDC</t>
  </si>
  <si>
    <t>5 Bedrooms, HCC</t>
  </si>
  <si>
    <t>5 Bedrooms, TDC</t>
  </si>
  <si>
    <t>6 Bedrooms, HCC</t>
  </si>
  <si>
    <t>6 Bedrooms, TDC</t>
  </si>
  <si>
    <t>ALABAMA</t>
  </si>
  <si>
    <t>ARIZONA</t>
  </si>
  <si>
    <t>ARKANSAS</t>
  </si>
  <si>
    <t>COLORADO</t>
  </si>
  <si>
    <t>DELAWARE</t>
  </si>
  <si>
    <t>DISTRICT OF COLUMBIA</t>
  </si>
  <si>
    <t>FLORIDA</t>
  </si>
  <si>
    <t>GEORGIA</t>
  </si>
  <si>
    <t>GUAM</t>
  </si>
  <si>
    <t>IDAHO</t>
  </si>
  <si>
    <t>INDIANA</t>
  </si>
  <si>
    <t>IOWA</t>
  </si>
  <si>
    <t>KANSAS</t>
  </si>
  <si>
    <t>KENTUCKY</t>
  </si>
  <si>
    <t>LOUISIANA</t>
  </si>
  <si>
    <t>MAINE</t>
  </si>
  <si>
    <t>MARYLAND</t>
  </si>
  <si>
    <t>MICHIGAN</t>
  </si>
  <si>
    <t>MINNESOTA</t>
  </si>
  <si>
    <t>MISSISSIPPI</t>
  </si>
  <si>
    <t>MISSOURI</t>
  </si>
  <si>
    <t>MONTANA</t>
  </si>
  <si>
    <t>NEBRASKA</t>
  </si>
  <si>
    <t>NEVADA</t>
  </si>
  <si>
    <t>NEW HAMPSHIRE</t>
  </si>
  <si>
    <t>NEW MEXICO</t>
  </si>
  <si>
    <t>NORTH CAROLINA</t>
  </si>
  <si>
    <t>NORTH DAKOTA</t>
  </si>
  <si>
    <t>OHIO</t>
  </si>
  <si>
    <t>OKLAHOMA</t>
  </si>
  <si>
    <t>OREGON</t>
  </si>
  <si>
    <t>PUERTO RICO</t>
  </si>
  <si>
    <t>RHODE ISLAND</t>
  </si>
  <si>
    <t>SOUTH CAROLINA</t>
  </si>
  <si>
    <t>SOUTH DAKOTA</t>
  </si>
  <si>
    <t>TENNESSEE</t>
  </si>
  <si>
    <t>TEXAS</t>
  </si>
  <si>
    <t>UTAH</t>
  </si>
  <si>
    <t>VERMONT</t>
  </si>
  <si>
    <t>VIRGINIA</t>
  </si>
  <si>
    <t>WASHINGTON</t>
  </si>
  <si>
    <t>WEST VIRGINIA</t>
  </si>
  <si>
    <t>WISCONSIN</t>
  </si>
  <si>
    <t>WYOMING</t>
  </si>
  <si>
    <t>Region I - Northeast</t>
  </si>
  <si>
    <t>BRIDGEPORT</t>
  </si>
  <si>
    <t>ANNISTON</t>
  </si>
  <si>
    <t>FLAGSTAFF</t>
  </si>
  <si>
    <t>FAYETTEVILLE</t>
  </si>
  <si>
    <t>BAKERSFIELD</t>
  </si>
  <si>
    <t>BOULDER</t>
  </si>
  <si>
    <t>DOVER</t>
  </si>
  <si>
    <t>DAYTONA BEACH</t>
  </si>
  <si>
    <t>BOISE</t>
  </si>
  <si>
    <t>BLOOMINGTON</t>
  </si>
  <si>
    <t>ANDERSON</t>
  </si>
  <si>
    <t>BURLINGTON</t>
  </si>
  <si>
    <t>DODGE CITY</t>
  </si>
  <si>
    <t>ASHLAND</t>
  </si>
  <si>
    <t>ALEXANDRIA</t>
  </si>
  <si>
    <t>AUGUSTA</t>
  </si>
  <si>
    <t>BALTIMORE</t>
  </si>
  <si>
    <t>ANN ARBOR</t>
  </si>
  <si>
    <t>BRAINERD</t>
  </si>
  <si>
    <t>BILOXI</t>
  </si>
  <si>
    <t>CAPE GIRARDEAU</t>
  </si>
  <si>
    <t>BILLINGS</t>
  </si>
  <si>
    <t>GRAND ISLAND</t>
  </si>
  <si>
    <t>CARSON CITY</t>
  </si>
  <si>
    <t>CONCORD</t>
  </si>
  <si>
    <t>ALBUQUERQUE</t>
  </si>
  <si>
    <t>ASHEVILLE</t>
  </si>
  <si>
    <t>BISMARCK</t>
  </si>
  <si>
    <t>AKRON</t>
  </si>
  <si>
    <t>ARDMORE</t>
  </si>
  <si>
    <t>BEND</t>
  </si>
  <si>
    <t>ALLENTOWN</t>
  </si>
  <si>
    <t>SAN JUAN</t>
  </si>
  <si>
    <t>NEWPORT</t>
  </si>
  <si>
    <t>CHARLESTON</t>
  </si>
  <si>
    <t>ABERDEEN</t>
  </si>
  <si>
    <t>CHATTANOOGA</t>
  </si>
  <si>
    <t>ABILENE</t>
  </si>
  <si>
    <t>OGDEN</t>
  </si>
  <si>
    <t>BRATTLEBORO</t>
  </si>
  <si>
    <t>EVERETT</t>
  </si>
  <si>
    <t>BECKLEY</t>
  </si>
  <si>
    <t>BELOIT</t>
  </si>
  <si>
    <t>CASPER</t>
  </si>
  <si>
    <t>BIRMINGHAM</t>
  </si>
  <si>
    <t>KINGMAN</t>
  </si>
  <si>
    <t>FORT SMITH</t>
  </si>
  <si>
    <t>COLORADO SPRINGS</t>
  </si>
  <si>
    <t>HARTFORD</t>
  </si>
  <si>
    <t>WILMINGTON</t>
  </si>
  <si>
    <t>FORT MYERS</t>
  </si>
  <si>
    <t>ATHENS</t>
  </si>
  <si>
    <t>COEUR D'ALENE</t>
  </si>
  <si>
    <t>CARBONDALE</t>
  </si>
  <si>
    <t>CEDAR RAPIDS</t>
  </si>
  <si>
    <t>FORT SCOTT</t>
  </si>
  <si>
    <t>BOWLING GREEN</t>
  </si>
  <si>
    <t>BATON ROUGE</t>
  </si>
  <si>
    <t>BANGOR</t>
  </si>
  <si>
    <t>CUMBERLAND</t>
  </si>
  <si>
    <t>LAWRENCE</t>
  </si>
  <si>
    <t>BATTLE CREEK</t>
  </si>
  <si>
    <t>DULUTH</t>
  </si>
  <si>
    <t>COLUMBUS</t>
  </si>
  <si>
    <t>COLUMBIA</t>
  </si>
  <si>
    <t>BUTTE</t>
  </si>
  <si>
    <t>LINCOLN</t>
  </si>
  <si>
    <t>ELKO</t>
  </si>
  <si>
    <t>KEENE</t>
  </si>
  <si>
    <t>CLOVIS</t>
  </si>
  <si>
    <t>BINGHAMTON</t>
  </si>
  <si>
    <t>CHARLOTTE</t>
  </si>
  <si>
    <t>FARGO</t>
  </si>
  <si>
    <t>CANTON</t>
  </si>
  <si>
    <t>ENID</t>
  </si>
  <si>
    <t>EUGENE</t>
  </si>
  <si>
    <t>ALTOONA</t>
  </si>
  <si>
    <t>PROVIDENCE</t>
  </si>
  <si>
    <t>MITCHELL</t>
  </si>
  <si>
    <t>AMARILLO</t>
  </si>
  <si>
    <t>PROVO</t>
  </si>
  <si>
    <t>ARLINGTON</t>
  </si>
  <si>
    <t>OLYMPIA</t>
  </si>
  <si>
    <t>BLUEFIELD</t>
  </si>
  <si>
    <t>EAU CLAIRE</t>
  </si>
  <si>
    <t>CHEYENNE</t>
  </si>
  <si>
    <t>DOTHAN</t>
  </si>
  <si>
    <t>PHOENIX</t>
  </si>
  <si>
    <t>HOT SPRINGS</t>
  </si>
  <si>
    <t>DENVER</t>
  </si>
  <si>
    <t>MERIDEN</t>
  </si>
  <si>
    <t>GAINESVILLE</t>
  </si>
  <si>
    <t>ATLANTA</t>
  </si>
  <si>
    <t>IDAHO FALLS</t>
  </si>
  <si>
    <t>CENTRALIA</t>
  </si>
  <si>
    <t>COUNCIL BLUFFS</t>
  </si>
  <si>
    <t>HAYS</t>
  </si>
  <si>
    <t>COVINGTON</t>
  </si>
  <si>
    <t>LAFAYETTE</t>
  </si>
  <si>
    <t>LEWISTON</t>
  </si>
  <si>
    <t>HAGERSTOWN</t>
  </si>
  <si>
    <t>LOWELL</t>
  </si>
  <si>
    <t>BAY CITY</t>
  </si>
  <si>
    <t>MANKATO</t>
  </si>
  <si>
    <t>GREENVILLE</t>
  </si>
  <si>
    <t>JEFFERSON CITY</t>
  </si>
  <si>
    <t>GREAT FALLS</t>
  </si>
  <si>
    <t>NORFOLK</t>
  </si>
  <si>
    <t>LAS VEGAS</t>
  </si>
  <si>
    <t>LITTLETON</t>
  </si>
  <si>
    <t>FARMINGTON</t>
  </si>
  <si>
    <t>DURHAM</t>
  </si>
  <si>
    <t>GRAND FORKS</t>
  </si>
  <si>
    <t>CINCINNATI</t>
  </si>
  <si>
    <t>LAWTON</t>
  </si>
  <si>
    <t>KLAMATH FALLS</t>
  </si>
  <si>
    <t>ERIE</t>
  </si>
  <si>
    <t>FLORENCE</t>
  </si>
  <si>
    <t>PIERRE</t>
  </si>
  <si>
    <t>JACKSON</t>
  </si>
  <si>
    <t>AUSTIN</t>
  </si>
  <si>
    <t>SALT LAKE CITY</t>
  </si>
  <si>
    <t>MONTPELIER</t>
  </si>
  <si>
    <t>CHARLOTTESVILLE</t>
  </si>
  <si>
    <t>SEATTLE</t>
  </si>
  <si>
    <t>GREEN BAY</t>
  </si>
  <si>
    <t>ROCK SPRINGS</t>
  </si>
  <si>
    <t>GADSDEN</t>
  </si>
  <si>
    <t>PRESCOTT</t>
  </si>
  <si>
    <t>JONESBORO</t>
  </si>
  <si>
    <t>LOS ANGELES</t>
  </si>
  <si>
    <t>DURANGO</t>
  </si>
  <si>
    <t>NEW BRITAIN</t>
  </si>
  <si>
    <t>JACKSONVILLE</t>
  </si>
  <si>
    <t>CHAMPAIGN</t>
  </si>
  <si>
    <t>EVANSVILLE</t>
  </si>
  <si>
    <t>DAVENPORT</t>
  </si>
  <si>
    <t>KANSAS CITY</t>
  </si>
  <si>
    <t>FRANKFORT</t>
  </si>
  <si>
    <t>LAKE CHARLES</t>
  </si>
  <si>
    <t>PORTLAND</t>
  </si>
  <si>
    <t>SILVER SPRING</t>
  </si>
  <si>
    <t>NEW BEDFORD</t>
  </si>
  <si>
    <t>DETROIT</t>
  </si>
  <si>
    <t>MINNEAPOLIS</t>
  </si>
  <si>
    <t>JOPLIN</t>
  </si>
  <si>
    <t>HELENA</t>
  </si>
  <si>
    <t>NORTH PLATTE</t>
  </si>
  <si>
    <t>RENO</t>
  </si>
  <si>
    <t>MANCHESTER</t>
  </si>
  <si>
    <t>GALLUP</t>
  </si>
  <si>
    <t>JAMESTOWN</t>
  </si>
  <si>
    <t>CLEVELAND</t>
  </si>
  <si>
    <t>OKLAHOMA CITY</t>
  </si>
  <si>
    <t>MEDFORD</t>
  </si>
  <si>
    <t>HARRISBURG</t>
  </si>
  <si>
    <t>RAPID CITY</t>
  </si>
  <si>
    <t>JOHNSON CITY</t>
  </si>
  <si>
    <t>BEAUMONT</t>
  </si>
  <si>
    <t/>
  </si>
  <si>
    <t>RUTLAND</t>
  </si>
  <si>
    <t>FREDERICKSBURG</t>
  </si>
  <si>
    <t>SPOKANE</t>
  </si>
  <si>
    <t>CLARKSBURG</t>
  </si>
  <si>
    <t>KENOSHA</t>
  </si>
  <si>
    <t>SHERIDAN</t>
  </si>
  <si>
    <t>HUNTSVILLE</t>
  </si>
  <si>
    <t>TUCSON</t>
  </si>
  <si>
    <t>LITTLE ROCK</t>
  </si>
  <si>
    <t>MARYSVILLE</t>
  </si>
  <si>
    <t>FORT COLLINS</t>
  </si>
  <si>
    <t>NEW HAVEN</t>
  </si>
  <si>
    <t>LAKELAND</t>
  </si>
  <si>
    <t>POCATELLO</t>
  </si>
  <si>
    <t>FORT WAYNE</t>
  </si>
  <si>
    <t>DES MOINES</t>
  </si>
  <si>
    <t>LIBERAL</t>
  </si>
  <si>
    <t>LEXINGTON</t>
  </si>
  <si>
    <t>MONROE</t>
  </si>
  <si>
    <t>WATERVILLE</t>
  </si>
  <si>
    <t>PITTSFIELD</t>
  </si>
  <si>
    <t>FLINT</t>
  </si>
  <si>
    <t>ROCHESTER</t>
  </si>
  <si>
    <t>LAUREL</t>
  </si>
  <si>
    <t>MISSOULA</t>
  </si>
  <si>
    <t>OMAHA</t>
  </si>
  <si>
    <t>NASHUA</t>
  </si>
  <si>
    <t>LAS CRUCES</t>
  </si>
  <si>
    <t>BUFFALO</t>
  </si>
  <si>
    <t>GASTONIA</t>
  </si>
  <si>
    <t>MINOT</t>
  </si>
  <si>
    <t>TULSA</t>
  </si>
  <si>
    <t>PENDLETON</t>
  </si>
  <si>
    <t>JOHNSTOWN</t>
  </si>
  <si>
    <t>ROCK HILL</t>
  </si>
  <si>
    <t>SIOUX FALLS</t>
  </si>
  <si>
    <t>KNOXVILLE</t>
  </si>
  <si>
    <t>CORPUS CHRISTI</t>
  </si>
  <si>
    <t>LYNCHBURG</t>
  </si>
  <si>
    <t>TACOMA</t>
  </si>
  <si>
    <t>HUNTINGTON</t>
  </si>
  <si>
    <t>LA CROSSE</t>
  </si>
  <si>
    <t>MOBILE</t>
  </si>
  <si>
    <t>TEXARKANA</t>
  </si>
  <si>
    <t>GRAND JUNCTION</t>
  </si>
  <si>
    <t>NEW LONDON</t>
  </si>
  <si>
    <t>MIAMI</t>
  </si>
  <si>
    <t>MACON</t>
  </si>
  <si>
    <t>TWIN FALLS</t>
  </si>
  <si>
    <t>DECATUR</t>
  </si>
  <si>
    <t>GARY</t>
  </si>
  <si>
    <t>DUBUQUE</t>
  </si>
  <si>
    <t>SALINA</t>
  </si>
  <si>
    <t>LOUISVILLE</t>
  </si>
  <si>
    <t>NEW ORLEANS</t>
  </si>
  <si>
    <t>SPRINGFIELD</t>
  </si>
  <si>
    <t>GRAND RAPIDS</t>
  </si>
  <si>
    <t>SAINT PAUL</t>
  </si>
  <si>
    <t>MERIDIAN</t>
  </si>
  <si>
    <t>ROLLA</t>
  </si>
  <si>
    <t>PORTSMOUTH</t>
  </si>
  <si>
    <t>ROSWELL</t>
  </si>
  <si>
    <t>ELMIRA</t>
  </si>
  <si>
    <t>GREENSBORO</t>
  </si>
  <si>
    <t>WILLISTON</t>
  </si>
  <si>
    <t>DAYTON</t>
  </si>
  <si>
    <t>LANCASTER</t>
  </si>
  <si>
    <t>SPARTANBURG</t>
  </si>
  <si>
    <t>WATERTOWN</t>
  </si>
  <si>
    <t>MEMPHIS</t>
  </si>
  <si>
    <t>DALLAS</t>
  </si>
  <si>
    <t>NEWPORT NEWS</t>
  </si>
  <si>
    <t>VANCOUVER</t>
  </si>
  <si>
    <t>MORGANTOWN</t>
  </si>
  <si>
    <t>MADISON</t>
  </si>
  <si>
    <t>MONTGOMERY</t>
  </si>
  <si>
    <t>WEST MEMPHIS</t>
  </si>
  <si>
    <t>PALM SPRINGS</t>
  </si>
  <si>
    <t>GREELEY</t>
  </si>
  <si>
    <t>ORLANDO</t>
  </si>
  <si>
    <t>SAVANNAH</t>
  </si>
  <si>
    <t>EAST ST. LOUIS</t>
  </si>
  <si>
    <t>INDIANAPOLIS</t>
  </si>
  <si>
    <t>FORT DODGE</t>
  </si>
  <si>
    <t>TOPEKA</t>
  </si>
  <si>
    <t>OWENSBORO</t>
  </si>
  <si>
    <t>SHREVEPORT</t>
  </si>
  <si>
    <t>WORCESTER</t>
  </si>
  <si>
    <t>ST. CLOUD</t>
  </si>
  <si>
    <t>TUPELO</t>
  </si>
  <si>
    <t>SANTA FE</t>
  </si>
  <si>
    <t>HICKORY</t>
  </si>
  <si>
    <t>HAMILTON</t>
  </si>
  <si>
    <t>SALEM</t>
  </si>
  <si>
    <t>NORRISTOWN</t>
  </si>
  <si>
    <t>NASHVILLE</t>
  </si>
  <si>
    <t>EL PASO</t>
  </si>
  <si>
    <t>WENATCHEE</t>
  </si>
  <si>
    <t>PARKERSBURG</t>
  </si>
  <si>
    <t>MILWAUKEE</t>
  </si>
  <si>
    <t>PHENIX CITY</t>
  </si>
  <si>
    <t>MONTROSE</t>
  </si>
  <si>
    <t>WATERBURY</t>
  </si>
  <si>
    <t>PANAMA CITY</t>
  </si>
  <si>
    <t>VALDOSTA</t>
  </si>
  <si>
    <t>GALESBURG</t>
  </si>
  <si>
    <t>KOKOMO</t>
  </si>
  <si>
    <t>MASON CITY</t>
  </si>
  <si>
    <t>WICHITA</t>
  </si>
  <si>
    <t>PADUCAH</t>
  </si>
  <si>
    <t>KALAMAZOO</t>
  </si>
  <si>
    <t>ST. JOSEPH</t>
  </si>
  <si>
    <t>KINGSTON</t>
  </si>
  <si>
    <t>RALEIGH</t>
  </si>
  <si>
    <t>LIMA</t>
  </si>
  <si>
    <t>FORT WORTH</t>
  </si>
  <si>
    <t>PETERSBURG</t>
  </si>
  <si>
    <t>YAKIMA</t>
  </si>
  <si>
    <t>WHEELING</t>
  </si>
  <si>
    <t>OSHKOSH</t>
  </si>
  <si>
    <t>TUSCALOOSA</t>
  </si>
  <si>
    <t>RIVERSIDE</t>
  </si>
  <si>
    <t>PUEBLO</t>
  </si>
  <si>
    <t>PENSACOLA</t>
  </si>
  <si>
    <t>SIOUX CITY</t>
  </si>
  <si>
    <t>LANSING</t>
  </si>
  <si>
    <t>ST. LOUIS</t>
  </si>
  <si>
    <t>NIAGARA FALLS</t>
  </si>
  <si>
    <t>ROCKY MOUNT</t>
  </si>
  <si>
    <t>LORAIN</t>
  </si>
  <si>
    <t>PITTSBURGH</t>
  </si>
  <si>
    <t>GALVESTON</t>
  </si>
  <si>
    <t>RACINE</t>
  </si>
  <si>
    <t>SACRAMENTO</t>
  </si>
  <si>
    <t>SARASOTA</t>
  </si>
  <si>
    <t>MUNCIE</t>
  </si>
  <si>
    <t>WATERLOO</t>
  </si>
  <si>
    <t>MUSKEGON</t>
  </si>
  <si>
    <t>PLATTSBURGH</t>
  </si>
  <si>
    <t>MANSFIELD</t>
  </si>
  <si>
    <t>READING</t>
  </si>
  <si>
    <t>HOUSTON</t>
  </si>
  <si>
    <t>RICHMOND</t>
  </si>
  <si>
    <t>SUPERIOR</t>
  </si>
  <si>
    <t>SALINAS</t>
  </si>
  <si>
    <t>TALLAHASSEE</t>
  </si>
  <si>
    <t>PEORIA</t>
  </si>
  <si>
    <t>SOUTH BEND</t>
  </si>
  <si>
    <t>SAGINAW</t>
  </si>
  <si>
    <t>WINSTON-SALEM</t>
  </si>
  <si>
    <t>MARION</t>
  </si>
  <si>
    <t>SCRANTON</t>
  </si>
  <si>
    <t>LAREDO</t>
  </si>
  <si>
    <t>ROANOKE</t>
  </si>
  <si>
    <t>WAUSAU</t>
  </si>
  <si>
    <t>SAN BERNADINO</t>
  </si>
  <si>
    <t>TAMPA</t>
  </si>
  <si>
    <t>QUINCY</t>
  </si>
  <si>
    <t>TERRE HAUTE</t>
  </si>
  <si>
    <t>TRAVERSE CITY</t>
  </si>
  <si>
    <t>STATE COLLEGE</t>
  </si>
  <si>
    <t>LONGVIEW</t>
  </si>
  <si>
    <t>WINCHESTER</t>
  </si>
  <si>
    <t>SAN DIEGO</t>
  </si>
  <si>
    <t>ROCK ISLAND</t>
  </si>
  <si>
    <t>TOLEDO</t>
  </si>
  <si>
    <t>WILKES-BARRE</t>
  </si>
  <si>
    <t>LUBBOCK</t>
  </si>
  <si>
    <t>ROCKFORD</t>
  </si>
  <si>
    <t>SCHENECTADY</t>
  </si>
  <si>
    <t>YOUNGSTOWN</t>
  </si>
  <si>
    <t>WILLIAMSPORT</t>
  </si>
  <si>
    <t>MIDLAND</t>
  </si>
  <si>
    <t>YORK</t>
  </si>
  <si>
    <t>SAN ANGELO</t>
  </si>
  <si>
    <t>SAN LUIS OBISPO</t>
  </si>
  <si>
    <t>SYRACUSE</t>
  </si>
  <si>
    <t>SAN ANTONIO</t>
  </si>
  <si>
    <t>UTICA</t>
  </si>
  <si>
    <t>TYLER</t>
  </si>
  <si>
    <t>SANTA BARBARA</t>
  </si>
  <si>
    <t>VICTORIA</t>
  </si>
  <si>
    <t>WACO</t>
  </si>
  <si>
    <t>WICHITA FALLS</t>
  </si>
  <si>
    <t>STOCKTON</t>
  </si>
  <si>
    <t>Region X - Northwest</t>
  </si>
  <si>
    <t>Region II - Northeast</t>
  </si>
  <si>
    <t>Region III -</t>
  </si>
  <si>
    <t>Region IV - Southeast</t>
  </si>
  <si>
    <t>Region V - Midwest</t>
  </si>
  <si>
    <t>Region VI - Midsouth</t>
  </si>
  <si>
    <t>Region VII - Midwest</t>
  </si>
  <si>
    <t>Region VIII -</t>
  </si>
  <si>
    <t>Region IX - West</t>
  </si>
  <si>
    <t>Total Overhead, Profit, &amp; Gen Req.</t>
  </si>
  <si>
    <t>Cap for General Req. and Overhead and Profit</t>
  </si>
  <si>
    <r>
      <t xml:space="preserve">HOUSING CONSTRUCTION COSTS </t>
    </r>
    <r>
      <rPr>
        <sz val="11"/>
        <color theme="1"/>
        <rFont val="Calibri (Body)"/>
      </rPr>
      <t>TIERS</t>
    </r>
  </si>
  <si>
    <t>TOTAL UNITS</t>
  </si>
  <si>
    <t xml:space="preserve">This workbook uses the TDCs and HCCs in accordance with HUD Notice PIH-2021-07, as updated to include HUD's most recent TDC and HCC limits, which can be found on the Capital Fund Program website. </t>
  </si>
  <si>
    <t>IS PROJECT LOCATED IN A HIGH COST CITY?</t>
  </si>
  <si>
    <t>ELIGIBLE FOR OPPORTUNITY ZONE RENT BOOST?</t>
  </si>
  <si>
    <t>ELIGIBLE RAD/SEC 18 BLEND?</t>
  </si>
  <si>
    <r>
      <t xml:space="preserve">This tool allows PHAs to quickly assess whether the proposed rehabilitation or construction costs of a property is eligible for a RAD/Section 18 construction blend or the Opportunity Zone Rent Boost. HUD compares the proposed rehab or construction costs to the "Housing Construction Costs" (HCC) for the given market area. This determines whether the property meets the eligibility threshold for 
1) RAD/Section 18 Construction Blends described under </t>
    </r>
    <r>
      <rPr>
        <sz val="12"/>
        <rFont val="Calibri"/>
        <family val="2"/>
        <scheme val="minor"/>
      </rPr>
      <t>PIH 2021-07 Section 3.A.2.e</t>
    </r>
    <r>
      <rPr>
        <sz val="12"/>
        <color rgb="FF000000"/>
        <rFont val="Calibri"/>
        <family val="2"/>
        <scheme val="minor"/>
      </rPr>
      <t xml:space="preserve"> permitting certain properties converting under RAD to receive Section 18 approval and vouchers, subject to the availability of appropriations, for a portion of units at the converting site (RAD/Section 18 blend) and 
2)  the Opportunity Zone Rent Boost for conversions to PBRA located in Opportunity Zones (see 1.7.A.5.e of RAD Notice). </t>
    </r>
  </si>
  <si>
    <t>Inputs in all pages should be completed for the total project, not the just the RAD or proposed Section 18 units</t>
  </si>
  <si>
    <r>
      <rPr>
        <b/>
        <sz val="12"/>
        <color theme="1"/>
        <rFont val="Calibri"/>
        <family val="2"/>
        <scheme val="minor"/>
      </rPr>
      <t>Step 3: Proposed Rehab and HCC Comparison.</t>
    </r>
    <r>
      <rPr>
        <sz val="12"/>
        <color theme="1"/>
        <rFont val="Calibri"/>
        <family val="2"/>
        <scheme val="minor"/>
      </rPr>
      <t xml:space="preserve"> Enter the hard construction costs, including general requirements,  overhead and profit, and payment and performance bonds. The tool will compare this amount to 30%, 60% and 90% of the Housing Construction Costs for the given market area to evaluate what type of RAD/Section 18 blend the project may qualify for. If the project exceeds 90% HCC AND is located in a high cost city (defined as areas in which the local average 2-BR HCC for Elevator and Walk-up structures exceeds that of 120% of the national average for 2-BR HCC for Elevator and Walk-up structures), it may also be eligible for a more generous blend. If the project is located in an Opportunity Zone and hard construction costs exceed 60% of the local market HCC, it may be eligible for an Opportunity Zone rent boost. </t>
    </r>
  </si>
  <si>
    <t>StateAbbrev</t>
  </si>
  <si>
    <t>Sort Order</t>
  </si>
  <si>
    <t>CT</t>
  </si>
  <si>
    <t>ME</t>
  </si>
  <si>
    <t>MA</t>
  </si>
  <si>
    <t>NH</t>
  </si>
  <si>
    <t>RI</t>
  </si>
  <si>
    <t>VT</t>
  </si>
  <si>
    <t>AK</t>
  </si>
  <si>
    <t>ID</t>
  </si>
  <si>
    <t>OR</t>
  </si>
  <si>
    <t>WA</t>
  </si>
  <si>
    <t>GQ</t>
  </si>
  <si>
    <t>NJ</t>
  </si>
  <si>
    <t>NY</t>
  </si>
  <si>
    <t>PR</t>
  </si>
  <si>
    <t>VI</t>
  </si>
  <si>
    <t>DE</t>
  </si>
  <si>
    <t>DC</t>
  </si>
  <si>
    <t>MD</t>
  </si>
  <si>
    <t>PA</t>
  </si>
  <si>
    <t>VA</t>
  </si>
  <si>
    <t>WV</t>
  </si>
  <si>
    <t>AL</t>
  </si>
  <si>
    <t>FL</t>
  </si>
  <si>
    <t>GA</t>
  </si>
  <si>
    <t>KY</t>
  </si>
  <si>
    <t>MS</t>
  </si>
  <si>
    <t>NC</t>
  </si>
  <si>
    <t>SC</t>
  </si>
  <si>
    <t>TN</t>
  </si>
  <si>
    <t>IL</t>
  </si>
  <si>
    <t>IN</t>
  </si>
  <si>
    <t>MI</t>
  </si>
  <si>
    <t>MN</t>
  </si>
  <si>
    <t>OH</t>
  </si>
  <si>
    <t>WI</t>
  </si>
  <si>
    <t>AR</t>
  </si>
  <si>
    <t>LA</t>
  </si>
  <si>
    <t>NM</t>
  </si>
  <si>
    <t>OK</t>
  </si>
  <si>
    <t>TX</t>
  </si>
  <si>
    <t>IA</t>
  </si>
  <si>
    <t>KS</t>
  </si>
  <si>
    <t>MO</t>
  </si>
  <si>
    <t>NE</t>
  </si>
  <si>
    <t>CO</t>
  </si>
  <si>
    <t>MT</t>
  </si>
  <si>
    <t>ND</t>
  </si>
  <si>
    <t>SD</t>
  </si>
  <si>
    <t>UT</t>
  </si>
  <si>
    <t>WY</t>
  </si>
  <si>
    <t>AZ</t>
  </si>
  <si>
    <t>CA</t>
  </si>
  <si>
    <t>HI</t>
  </si>
  <si>
    <t>NV</t>
  </si>
  <si>
    <t>120% of 2-BR Walk Up &amp; Elevator National Average HCC: $166,825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</si>
</sst>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_(* \(#,##0\);_(* &quot;-&quot;_);_(@_)"/>
    <numFmt numFmtId="44" formatCode="_(&quot;$&quot;* #,##0.00_);_(&quot;$&quot;* \(#,##0.00\);_(&quot;$&quot;* &quot;-&quot;??_);_(@_)"/>
    <numFmt numFmtId="43" formatCode="_(* #,##0.00_);_(* \(#,##0.00\);_(* &quot;-&quot;??_);_(@_)"/>
    <numFmt numFmtId="164" formatCode="&quot;$&quot;#,##0"/>
    <numFmt numFmtId="165" formatCode="&quot;$&quot;#,##0.00"/>
    <numFmt numFmtId="166" formatCode="&quot;$&quot;#,##0.00;\(&quot;$&quot;#,##0.00\)"/>
    <numFmt numFmtId="167" formatCode="_(&quot;$&quot;* #,##0.00_);_(&quot;$&quot;* \(#,##0.00\);_(&quot;$&quot;* &quot;-&quot;?_);_(@_)"/>
  </numFmts>
  <fonts count="33">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2"/>
      <color theme="1"/>
      <name val="Calibri"/>
      <family val="2"/>
      <scheme val="minor"/>
    </font>
    <font>
      <sz val="12"/>
      <color rgb="FF000000"/>
      <name val="Calibri"/>
      <family val="2"/>
      <scheme val="minor"/>
    </font>
    <font>
      <sz val="10"/>
      <name val="Arial"/>
      <family val="2"/>
    </font>
    <font>
      <sz val="10"/>
      <color indexed="8"/>
      <name val="Arial"/>
      <family val="2"/>
    </font>
    <font>
      <b/>
      <sz val="10"/>
      <name val="Arial"/>
      <family val="2"/>
    </font>
    <font>
      <b/>
      <sz val="9"/>
      <color indexed="8"/>
      <name val="Arial"/>
      <family val="2"/>
    </font>
    <font>
      <sz val="9"/>
      <name val="Arial"/>
      <family val="2"/>
    </font>
    <font>
      <b/>
      <sz val="9"/>
      <name val="Arial"/>
      <family val="2"/>
    </font>
    <font>
      <b/>
      <sz val="10"/>
      <color rgb="FF0000FF"/>
      <name val="Arial"/>
      <family val="2"/>
    </font>
    <font>
      <sz val="10"/>
      <color indexed="10"/>
      <name val="Arial"/>
      <family val="2"/>
    </font>
    <font>
      <sz val="10"/>
      <color rgb="FF0000FF"/>
      <name val="Arial"/>
      <family val="2"/>
    </font>
    <font>
      <b/>
      <sz val="10"/>
      <color indexed="10"/>
      <name val="Arial"/>
      <family val="2"/>
    </font>
    <font>
      <b/>
      <sz val="9"/>
      <color theme="3"/>
      <name val="Arial"/>
      <family val="2"/>
    </font>
    <font>
      <b/>
      <i/>
      <sz val="12"/>
      <color theme="1"/>
      <name val="Calibri"/>
      <family val="2"/>
      <scheme val="minor"/>
    </font>
    <font>
      <i/>
      <sz val="12"/>
      <color theme="1"/>
      <name val="Calibri"/>
      <family val="2"/>
      <scheme val="minor"/>
    </font>
    <font>
      <i/>
      <sz val="11"/>
      <color theme="1"/>
      <name val="Calibri"/>
      <family val="2"/>
      <scheme val="minor"/>
    </font>
    <font>
      <b/>
      <sz val="12"/>
      <name val="Calibri"/>
      <family val="2"/>
      <scheme val="minor"/>
    </font>
    <font>
      <b/>
      <sz val="12"/>
      <name val="Arial"/>
      <family val="2"/>
    </font>
    <font>
      <b/>
      <sz val="10"/>
      <color theme="3" tint="-0.249977111117893"/>
      <name val="Calibri"/>
      <family val="2"/>
      <scheme val="minor"/>
    </font>
    <font>
      <b/>
      <sz val="16"/>
      <color theme="1"/>
      <name val="Calibri (Body)"/>
    </font>
    <font>
      <b/>
      <u/>
      <sz val="14"/>
      <color theme="1"/>
      <name val="Calibri"/>
      <family val="2"/>
      <scheme val="minor"/>
    </font>
    <font>
      <sz val="11"/>
      <color rgb="FF000000"/>
      <name val="Calibri"/>
      <family val="2"/>
      <scheme val="minor"/>
    </font>
    <font>
      <sz val="11"/>
      <color indexed="8"/>
      <name val="Calibri"/>
      <family val="2"/>
    </font>
    <font>
      <b/>
      <sz val="11"/>
      <color theme="1"/>
      <name val="Calibri (Body)"/>
    </font>
    <font>
      <sz val="11"/>
      <color theme="1"/>
      <name val="Calibri (Body)"/>
    </font>
    <font>
      <b/>
      <sz val="12"/>
      <color theme="0"/>
      <name val="Arial"/>
      <family val="2"/>
    </font>
    <font>
      <sz val="12"/>
      <name val="Calibri"/>
      <family val="2"/>
      <scheme val="minor"/>
    </font>
  </fonts>
  <fills count="6">
    <fill>
      <patternFill patternType="none"/>
    </fill>
    <fill>
      <patternFill patternType="gray125"/>
    </fill>
    <fill>
      <patternFill patternType="solid">
        <fgColor theme="4" tint="0.79998168889431442"/>
        <bgColor indexed="64"/>
      </patternFill>
    </fill>
    <fill>
      <patternFill patternType="solid">
        <fgColor indexed="22"/>
        <bgColor indexed="0"/>
      </patternFill>
    </fill>
    <fill>
      <patternFill patternType="solid">
        <fgColor theme="6"/>
        <bgColor indexed="64"/>
      </patternFill>
    </fill>
    <fill>
      <patternFill patternType="solid">
        <fgColor theme="0"/>
        <bgColor indexed="64"/>
      </patternFill>
    </fill>
  </fills>
  <borders count="50">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999999"/>
      </left>
      <right style="thin">
        <color rgb="FF999999"/>
      </right>
      <top/>
      <bottom style="medium">
        <color indexed="64"/>
      </bottom>
      <diagonal/>
    </border>
    <border>
      <left style="thin">
        <color rgb="FF999999"/>
      </left>
      <right/>
      <top/>
      <bottom style="medium">
        <color indexed="64"/>
      </bottom>
      <diagonal/>
    </border>
    <border>
      <left style="medium">
        <color indexed="64"/>
      </left>
      <right/>
      <top style="thin">
        <color indexed="65"/>
      </top>
      <bottom style="medium">
        <color indexed="64"/>
      </bottom>
      <diagonal/>
    </border>
    <border>
      <left style="thin">
        <color rgb="FF999999"/>
      </left>
      <right style="thin">
        <color rgb="FF999999"/>
      </right>
      <top/>
      <bottom/>
      <diagonal/>
    </border>
    <border>
      <left style="thin">
        <color rgb="FF999999"/>
      </left>
      <right/>
      <top/>
      <bottom/>
      <diagonal/>
    </border>
    <border>
      <left style="medium">
        <color indexed="64"/>
      </left>
      <right/>
      <top style="thin">
        <color indexed="65"/>
      </top>
      <bottom/>
      <diagonal/>
    </border>
    <border>
      <left style="thin">
        <color rgb="FF999999"/>
      </left>
      <right style="thin">
        <color rgb="FF999999"/>
      </right>
      <top style="thin">
        <color rgb="FF999999"/>
      </top>
      <bottom/>
      <diagonal/>
    </border>
    <border>
      <left style="thin">
        <color rgb="FF999999"/>
      </left>
      <right/>
      <top style="thin">
        <color rgb="FF999999"/>
      </top>
      <bottom/>
      <diagonal/>
    </border>
    <border>
      <left style="medium">
        <color indexed="64"/>
      </left>
      <right/>
      <top style="thin">
        <color rgb="FF999999"/>
      </top>
      <bottom/>
      <diagonal/>
    </border>
    <border>
      <left style="medium">
        <color indexed="64"/>
      </left>
      <right/>
      <top style="thin">
        <color rgb="FF999999"/>
      </top>
      <bottom style="medium">
        <color indexed="64"/>
      </bottom>
      <diagonal/>
    </border>
    <border>
      <left/>
      <right/>
      <top style="thin">
        <color indexed="64"/>
      </top>
      <bottom/>
      <diagonal/>
    </border>
    <border>
      <left/>
      <right style="medium">
        <color indexed="64"/>
      </right>
      <top style="thin">
        <color indexed="64"/>
      </top>
      <bottom/>
      <diagonal/>
    </border>
    <border>
      <left/>
      <right style="thin">
        <color indexed="64"/>
      </right>
      <top/>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diagonal/>
    </border>
    <border>
      <left/>
      <right style="thick">
        <color indexed="64"/>
      </right>
      <top style="thick">
        <color indexed="64"/>
      </top>
      <bottom/>
      <diagonal/>
    </border>
    <border>
      <left/>
      <right/>
      <top style="thick">
        <color indexed="64"/>
      </top>
      <bottom/>
      <diagonal/>
    </border>
    <border>
      <left/>
      <right/>
      <top style="thick">
        <color indexed="64"/>
      </top>
      <bottom style="thin">
        <color indexed="64"/>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ck">
        <color rgb="FFFF0000"/>
      </top>
      <bottom style="thick">
        <color rgb="FFFF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999999"/>
      </left>
      <right style="thin">
        <color rgb="FF999999"/>
      </right>
      <top style="thin">
        <color rgb="FF999999"/>
      </top>
      <bottom style="medium">
        <color indexed="64"/>
      </bottom>
      <diagonal/>
    </border>
    <border>
      <left style="medium">
        <color indexed="64"/>
      </left>
      <right style="thin">
        <color rgb="FF999999"/>
      </right>
      <top style="thin">
        <color rgb="FF999999"/>
      </top>
      <bottom style="medium">
        <color indexed="64"/>
      </bottom>
      <diagonal/>
    </border>
    <border>
      <left style="thick">
        <color rgb="FF0000FF"/>
      </left>
      <right style="thin">
        <color rgb="FF999999"/>
      </right>
      <top style="thick">
        <color rgb="FF0000FF"/>
      </top>
      <bottom style="medium">
        <color indexed="64"/>
      </bottom>
      <diagonal/>
    </border>
    <border>
      <left style="thin">
        <color rgb="FF999999"/>
      </left>
      <right/>
      <top style="thin">
        <color rgb="FF999999"/>
      </top>
      <bottom style="medium">
        <color indexed="64"/>
      </bottom>
      <diagonal/>
    </border>
    <border>
      <left style="thin">
        <color indexed="8"/>
      </left>
      <right style="thin">
        <color indexed="8"/>
      </right>
      <top style="thin">
        <color indexed="8"/>
      </top>
      <bottom style="thin">
        <color indexed="8"/>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bottom style="thin">
        <color rgb="FFC0C0C0"/>
      </bottom>
      <diagonal/>
    </border>
    <border>
      <left style="thin">
        <color indexed="22"/>
      </left>
      <right style="thin">
        <color indexed="22"/>
      </right>
      <top style="thin">
        <color indexed="22"/>
      </top>
      <bottom style="thin">
        <color indexed="22"/>
      </bottom>
      <diagonal/>
    </border>
  </borders>
  <cellStyleXfs count="5">
    <xf numFmtId="0" fontId="0" fillId="0" borderId="0"/>
    <xf numFmtId="44" fontId="3" fillId="0" borderId="0" applyFont="0" applyFill="0" applyBorder="0" applyAlignment="0" applyProtection="0"/>
    <xf numFmtId="43" fontId="3" fillId="0" borderId="0" applyFont="0" applyFill="0" applyBorder="0" applyAlignment="0" applyProtection="0"/>
    <xf numFmtId="0" fontId="9" fillId="0" borderId="0"/>
    <xf numFmtId="0" fontId="9" fillId="0" borderId="0"/>
  </cellStyleXfs>
  <cellXfs count="204">
    <xf numFmtId="0" fontId="0" fillId="0" borderId="0" xfId="0"/>
    <xf numFmtId="0" fontId="0" fillId="0" borderId="0" xfId="0" applyAlignment="1">
      <alignment horizontal="centerContinuous" wrapText="1"/>
    </xf>
    <xf numFmtId="0" fontId="0" fillId="0" borderId="0" xfId="0" applyFont="1" applyAlignment="1">
      <alignment horizontal="centerContinuous" wrapText="1"/>
    </xf>
    <xf numFmtId="0" fontId="0" fillId="0" borderId="0" xfId="0" applyFont="1"/>
    <xf numFmtId="44" fontId="0" fillId="0" borderId="0" xfId="1" applyFont="1"/>
    <xf numFmtId="44" fontId="0" fillId="0" borderId="1" xfId="1" applyFont="1" applyBorder="1"/>
    <xf numFmtId="0" fontId="5" fillId="0" borderId="0" xfId="0" applyFont="1" applyAlignment="1">
      <alignment horizontal="left"/>
    </xf>
    <xf numFmtId="0" fontId="5" fillId="0" borderId="0" xfId="0" applyFont="1"/>
    <xf numFmtId="0" fontId="6" fillId="0" borderId="0" xfId="0" applyFont="1"/>
    <xf numFmtId="0" fontId="0" fillId="0" borderId="1" xfId="0" applyBorder="1"/>
    <xf numFmtId="44" fontId="0" fillId="0" borderId="0" xfId="1" applyFont="1" applyBorder="1"/>
    <xf numFmtId="0" fontId="0" fillId="0" borderId="0" xfId="0" applyBorder="1"/>
    <xf numFmtId="0" fontId="0" fillId="0" borderId="0" xfId="0" applyBorder="1" applyAlignment="1">
      <alignment horizontal="centerContinuous" wrapText="1"/>
    </xf>
    <xf numFmtId="0" fontId="4" fillId="0" borderId="2" xfId="0" applyFont="1" applyBorder="1"/>
    <xf numFmtId="0" fontId="0" fillId="0" borderId="3" xfId="0" applyBorder="1"/>
    <xf numFmtId="0" fontId="4" fillId="0" borderId="5" xfId="0" applyFont="1" applyBorder="1"/>
    <xf numFmtId="0" fontId="0" fillId="0" borderId="5" xfId="0" applyBorder="1"/>
    <xf numFmtId="0" fontId="0" fillId="0" borderId="8" xfId="0" applyBorder="1"/>
    <xf numFmtId="44" fontId="0" fillId="0" borderId="3" xfId="1" applyFont="1" applyBorder="1"/>
    <xf numFmtId="44" fontId="0" fillId="0" borderId="4" xfId="1" applyFont="1" applyBorder="1"/>
    <xf numFmtId="44" fontId="0" fillId="0" borderId="0" xfId="1" applyFont="1" applyBorder="1" applyAlignment="1">
      <alignment horizontal="center"/>
    </xf>
    <xf numFmtId="0" fontId="0" fillId="0" borderId="0" xfId="0" applyBorder="1" applyAlignment="1">
      <alignment horizontal="center"/>
    </xf>
    <xf numFmtId="44" fontId="0" fillId="0" borderId="6" xfId="1" applyFont="1" applyBorder="1"/>
    <xf numFmtId="0" fontId="6" fillId="0" borderId="0" xfId="0" applyFont="1" applyBorder="1"/>
    <xf numFmtId="44" fontId="4" fillId="0" borderId="0" xfId="1" applyFont="1" applyBorder="1" applyAlignment="1">
      <alignment horizontal="center"/>
    </xf>
    <xf numFmtId="0" fontId="4" fillId="0" borderId="0" xfId="0" applyFont="1" applyBorder="1" applyAlignment="1">
      <alignment horizontal="center"/>
    </xf>
    <xf numFmtId="44" fontId="4" fillId="0" borderId="6" xfId="1" applyFont="1" applyBorder="1" applyAlignment="1">
      <alignment horizontal="center"/>
    </xf>
    <xf numFmtId="44" fontId="0" fillId="0" borderId="6" xfId="1" applyFont="1" applyBorder="1" applyAlignment="1">
      <alignment horizontal="center"/>
    </xf>
    <xf numFmtId="165" fontId="0" fillId="0" borderId="0" xfId="0" applyNumberFormat="1"/>
    <xf numFmtId="0" fontId="8" fillId="0" borderId="0" xfId="0" applyFont="1" applyAlignment="1">
      <alignment horizontal="right"/>
    </xf>
    <xf numFmtId="0" fontId="0" fillId="0" borderId="9" xfId="0" applyFill="1" applyBorder="1"/>
    <xf numFmtId="0" fontId="0" fillId="0" borderId="8" xfId="0" applyFill="1" applyBorder="1"/>
    <xf numFmtId="0" fontId="0" fillId="0" borderId="7" xfId="0" applyBorder="1" applyAlignment="1"/>
    <xf numFmtId="0" fontId="0" fillId="0" borderId="6" xfId="0" applyFill="1" applyBorder="1"/>
    <xf numFmtId="0" fontId="0" fillId="0" borderId="0" xfId="0" applyFill="1" applyBorder="1" applyAlignment="1"/>
    <xf numFmtId="165" fontId="0" fillId="0" borderId="10" xfId="0" applyNumberFormat="1" applyBorder="1"/>
    <xf numFmtId="0" fontId="0" fillId="0" borderId="11" xfId="0" applyBorder="1"/>
    <xf numFmtId="0" fontId="0" fillId="0" borderId="12" xfId="0" applyBorder="1"/>
    <xf numFmtId="0" fontId="9" fillId="0" borderId="5" xfId="3" applyBorder="1" applyAlignment="1"/>
    <xf numFmtId="165" fontId="0" fillId="0" borderId="13" xfId="0" applyNumberFormat="1" applyBorder="1"/>
    <xf numFmtId="0" fontId="0" fillId="0" borderId="14" xfId="0" applyBorder="1"/>
    <xf numFmtId="0" fontId="0" fillId="0" borderId="15" xfId="0" applyBorder="1"/>
    <xf numFmtId="165" fontId="0" fillId="0" borderId="16" xfId="0" applyNumberFormat="1" applyBorder="1"/>
    <xf numFmtId="0" fontId="0" fillId="0" borderId="17" xfId="0" applyBorder="1"/>
    <xf numFmtId="0" fontId="0" fillId="0" borderId="18" xfId="0" applyBorder="1"/>
    <xf numFmtId="0" fontId="0" fillId="0" borderId="0" xfId="0" applyBorder="1" applyAlignment="1"/>
    <xf numFmtId="0" fontId="10" fillId="0" borderId="0" xfId="0" applyFont="1" applyFill="1" applyBorder="1" applyAlignment="1">
      <alignment horizontal="left"/>
    </xf>
    <xf numFmtId="0" fontId="12" fillId="0" borderId="0" xfId="0" applyFont="1" applyBorder="1" applyAlignment="1"/>
    <xf numFmtId="0" fontId="0" fillId="0" borderId="19" xfId="0" pivotButton="1" applyBorder="1"/>
    <xf numFmtId="0" fontId="9" fillId="0" borderId="0" xfId="3" applyBorder="1" applyAlignment="1"/>
    <xf numFmtId="0" fontId="15" fillId="0" borderId="0" xfId="0" applyFont="1" applyBorder="1" applyAlignment="1">
      <alignment horizontal="left" vertical="top" wrapText="1"/>
    </xf>
    <xf numFmtId="0" fontId="0" fillId="0" borderId="5" xfId="0" applyFill="1" applyBorder="1" applyAlignment="1"/>
    <xf numFmtId="0" fontId="8" fillId="0" borderId="0" xfId="0" applyFont="1" applyFill="1" applyBorder="1" applyAlignment="1">
      <alignment horizontal="left" vertical="center"/>
    </xf>
    <xf numFmtId="0" fontId="8" fillId="0" borderId="6" xfId="0" applyFont="1" applyFill="1" applyBorder="1" applyAlignment="1">
      <alignment horizontal="left" vertical="center"/>
    </xf>
    <xf numFmtId="0" fontId="15" fillId="0" borderId="0" xfId="0" applyFont="1" applyBorder="1" applyAlignment="1">
      <alignment horizontal="centerContinuous" vertical="top" wrapText="1"/>
    </xf>
    <xf numFmtId="0" fontId="0" fillId="0" borderId="0" xfId="0" applyBorder="1" applyAlignment="1">
      <alignment horizontal="centerContinuous"/>
    </xf>
    <xf numFmtId="0" fontId="0" fillId="0" borderId="0" xfId="0" applyAlignment="1">
      <alignment horizontal="centerContinuous"/>
    </xf>
    <xf numFmtId="0" fontId="17" fillId="0" borderId="20" xfId="0" applyFont="1" applyFill="1" applyBorder="1" applyAlignment="1"/>
    <xf numFmtId="0" fontId="0" fillId="0" borderId="21" xfId="0" applyFill="1" applyBorder="1"/>
    <xf numFmtId="0" fontId="0" fillId="2" borderId="0" xfId="0" applyFill="1" applyBorder="1"/>
    <xf numFmtId="0" fontId="0" fillId="0" borderId="22" xfId="0" applyBorder="1"/>
    <xf numFmtId="0" fontId="0" fillId="0" borderId="23" xfId="0" applyBorder="1"/>
    <xf numFmtId="0" fontId="0" fillId="0" borderId="24" xfId="0" applyBorder="1"/>
    <xf numFmtId="0" fontId="0" fillId="0" borderId="26" xfId="0" applyBorder="1"/>
    <xf numFmtId="0" fontId="4" fillId="0" borderId="25" xfId="0" applyFont="1" applyBorder="1"/>
    <xf numFmtId="0" fontId="0" fillId="0" borderId="27" xfId="0" applyBorder="1" applyAlignment="1">
      <alignment horizontal="centerContinuous" wrapText="1"/>
    </xf>
    <xf numFmtId="0" fontId="0" fillId="0" borderId="27" xfId="0" applyBorder="1"/>
    <xf numFmtId="0" fontId="4" fillId="0" borderId="29" xfId="0" applyFont="1" applyBorder="1"/>
    <xf numFmtId="0" fontId="0" fillId="0" borderId="30" xfId="0" applyBorder="1"/>
    <xf numFmtId="0" fontId="0" fillId="0" borderId="29" xfId="0" applyBorder="1"/>
    <xf numFmtId="44" fontId="0" fillId="0" borderId="0" xfId="0" applyNumberFormat="1" applyBorder="1"/>
    <xf numFmtId="9" fontId="0" fillId="0" borderId="0" xfId="0" applyNumberFormat="1" applyBorder="1"/>
    <xf numFmtId="0" fontId="0" fillId="0" borderId="31" xfId="0" applyBorder="1"/>
    <xf numFmtId="0" fontId="17" fillId="0" borderId="0" xfId="0" applyFont="1" applyFill="1" applyBorder="1" applyAlignment="1">
      <alignment vertical="center" wrapText="1"/>
    </xf>
    <xf numFmtId="0" fontId="17" fillId="0" borderId="0" xfId="0" applyFont="1" applyFill="1" applyBorder="1" applyAlignment="1"/>
    <xf numFmtId="0" fontId="19" fillId="0" borderId="2" xfId="0" applyFont="1" applyBorder="1" applyAlignment="1">
      <alignment horizontal="left"/>
    </xf>
    <xf numFmtId="0" fontId="17" fillId="0" borderId="3" xfId="0" applyFont="1" applyFill="1" applyBorder="1" applyAlignment="1">
      <alignment vertical="center" wrapText="1"/>
    </xf>
    <xf numFmtId="0" fontId="17" fillId="0" borderId="4" xfId="0" applyFont="1" applyFill="1" applyBorder="1" applyAlignment="1">
      <alignment vertical="center" wrapText="1"/>
    </xf>
    <xf numFmtId="0" fontId="21" fillId="0" borderId="5" xfId="1" applyNumberFormat="1" applyFont="1" applyBorder="1" applyAlignment="1">
      <alignment horizontal="left" indent="1"/>
    </xf>
    <xf numFmtId="165" fontId="0" fillId="0" borderId="6" xfId="0" applyNumberFormat="1" applyBorder="1"/>
    <xf numFmtId="0" fontId="20" fillId="0" borderId="5" xfId="0" applyFont="1" applyBorder="1" applyAlignment="1">
      <alignment horizontal="left" indent="1"/>
    </xf>
    <xf numFmtId="0" fontId="17" fillId="0" borderId="6" xfId="0" applyFont="1" applyFill="1" applyBorder="1" applyAlignment="1">
      <alignment vertical="center" wrapText="1"/>
    </xf>
    <xf numFmtId="0" fontId="15" fillId="0" borderId="6" xfId="0" applyFont="1" applyBorder="1" applyAlignment="1">
      <alignment horizontal="left" vertical="top" wrapText="1"/>
    </xf>
    <xf numFmtId="165" fontId="9" fillId="0" borderId="6" xfId="3" applyNumberFormat="1" applyBorder="1" applyAlignment="1"/>
    <xf numFmtId="165" fontId="14" fillId="0" borderId="34" xfId="2" quotePrefix="1" applyNumberFormat="1" applyFont="1" applyFill="1" applyBorder="1" applyAlignment="1">
      <alignment horizontal="left" vertical="center"/>
    </xf>
    <xf numFmtId="0" fontId="0" fillId="0" borderId="8" xfId="0" applyBorder="1" applyAlignment="1"/>
    <xf numFmtId="165" fontId="0" fillId="0" borderId="9" xfId="0" applyNumberFormat="1" applyBorder="1" applyAlignment="1"/>
    <xf numFmtId="0" fontId="0" fillId="0" borderId="35" xfId="0" applyFill="1" applyBorder="1" applyAlignment="1"/>
    <xf numFmtId="0" fontId="0" fillId="0" borderId="36" xfId="0" applyBorder="1"/>
    <xf numFmtId="0" fontId="0" fillId="0" borderId="36" xfId="0" applyFill="1" applyBorder="1" applyAlignment="1"/>
    <xf numFmtId="0" fontId="0" fillId="0" borderId="0" xfId="0" applyFill="1" applyBorder="1"/>
    <xf numFmtId="0" fontId="22" fillId="2" borderId="1" xfId="0" applyFont="1" applyFill="1" applyBorder="1" applyAlignment="1">
      <alignment horizontal="center" wrapText="1"/>
    </xf>
    <xf numFmtId="0" fontId="0" fillId="2" borderId="1" xfId="0" applyFill="1" applyBorder="1" applyAlignment="1">
      <alignment horizontal="centerContinuous" wrapText="1"/>
    </xf>
    <xf numFmtId="0" fontId="0" fillId="2" borderId="33" xfId="0" applyFill="1" applyBorder="1" applyAlignment="1">
      <alignment horizontal="centerContinuous" wrapText="1"/>
    </xf>
    <xf numFmtId="0" fontId="5" fillId="2" borderId="33" xfId="0" applyFont="1" applyFill="1" applyBorder="1"/>
    <xf numFmtId="0" fontId="23" fillId="0" borderId="0" xfId="0" applyFont="1" applyFill="1" applyBorder="1" applyAlignment="1"/>
    <xf numFmtId="0" fontId="22" fillId="0" borderId="0" xfId="0" applyFont="1" applyFill="1" applyBorder="1" applyAlignment="1"/>
    <xf numFmtId="37" fontId="0" fillId="0" borderId="0" xfId="1" applyNumberFormat="1" applyFont="1" applyBorder="1"/>
    <xf numFmtId="0" fontId="4" fillId="0" borderId="7" xfId="0" applyFont="1" applyBorder="1"/>
    <xf numFmtId="0" fontId="4" fillId="0" borderId="8" xfId="0" applyFont="1" applyBorder="1"/>
    <xf numFmtId="44" fontId="4" fillId="0" borderId="8" xfId="1" applyFont="1" applyBorder="1"/>
    <xf numFmtId="44" fontId="4" fillId="0" borderId="9" xfId="1" applyFont="1" applyBorder="1"/>
    <xf numFmtId="0" fontId="19" fillId="0" borderId="2" xfId="0" applyFont="1" applyBorder="1"/>
    <xf numFmtId="9" fontId="24" fillId="0" borderId="0" xfId="0" applyNumberFormat="1" applyFont="1" applyFill="1" applyBorder="1"/>
    <xf numFmtId="0" fontId="24" fillId="0" borderId="0" xfId="0" applyFont="1" applyFill="1" applyBorder="1"/>
    <xf numFmtId="0" fontId="24" fillId="0" borderId="0" xfId="0" applyFont="1" applyFill="1" applyBorder="1" applyAlignment="1">
      <alignment horizontal="right"/>
    </xf>
    <xf numFmtId="164" fontId="24" fillId="0" borderId="0" xfId="0" applyNumberFormat="1" applyFont="1" applyFill="1" applyBorder="1" applyAlignment="1">
      <alignment horizontal="left"/>
    </xf>
    <xf numFmtId="164" fontId="24" fillId="0" borderId="0" xfId="0" applyNumberFormat="1" applyFont="1" applyFill="1" applyBorder="1" applyAlignment="1">
      <alignment horizontal="right"/>
    </xf>
    <xf numFmtId="0" fontId="24" fillId="0" borderId="0" xfId="0" applyFont="1" applyFill="1" applyBorder="1" applyAlignment="1">
      <alignment horizontal="center"/>
    </xf>
    <xf numFmtId="0" fontId="24" fillId="0" borderId="0" xfId="0" applyFont="1" applyFill="1" applyBorder="1" applyAlignment="1">
      <alignment horizontal="left"/>
    </xf>
    <xf numFmtId="0" fontId="5" fillId="2" borderId="33" xfId="0" applyFont="1" applyFill="1" applyBorder="1" applyAlignment="1">
      <alignment horizontal="left" wrapText="1"/>
    </xf>
    <xf numFmtId="44" fontId="0" fillId="2" borderId="0" xfId="1" applyNumberFormat="1" applyFont="1" applyFill="1" applyBorder="1"/>
    <xf numFmtId="44" fontId="0" fillId="0" borderId="0" xfId="1" applyNumberFormat="1" applyFont="1" applyBorder="1"/>
    <xf numFmtId="0" fontId="5" fillId="0" borderId="0" xfId="0" applyFont="1" applyFill="1" applyBorder="1"/>
    <xf numFmtId="0" fontId="0" fillId="0" borderId="0" xfId="0" applyFill="1"/>
    <xf numFmtId="0" fontId="0" fillId="0" borderId="0" xfId="0" applyFont="1" applyFill="1" applyAlignment="1">
      <alignment horizontal="centerContinuous" wrapText="1"/>
    </xf>
    <xf numFmtId="0" fontId="0" fillId="0" borderId="0" xfId="0" applyFont="1" applyFill="1"/>
    <xf numFmtId="0" fontId="0" fillId="0" borderId="29" xfId="0" applyBorder="1" applyAlignment="1">
      <alignment horizontal="left" indent="1"/>
    </xf>
    <xf numFmtId="0" fontId="0" fillId="0" borderId="37" xfId="0" applyBorder="1"/>
    <xf numFmtId="0" fontId="0" fillId="0" borderId="20" xfId="0" applyBorder="1"/>
    <xf numFmtId="0" fontId="0" fillId="0" borderId="38" xfId="0" applyBorder="1"/>
    <xf numFmtId="0" fontId="0" fillId="0" borderId="39" xfId="0" applyBorder="1"/>
    <xf numFmtId="0" fontId="25" fillId="0" borderId="0" xfId="0" applyFont="1"/>
    <xf numFmtId="0" fontId="0" fillId="0" borderId="0" xfId="0" applyAlignment="1">
      <alignment wrapText="1"/>
    </xf>
    <xf numFmtId="0" fontId="26" fillId="0" borderId="0" xfId="0" applyFont="1"/>
    <xf numFmtId="0" fontId="27" fillId="0" borderId="32" xfId="0" applyFont="1" applyBorder="1" applyAlignment="1">
      <alignment wrapText="1"/>
    </xf>
    <xf numFmtId="0" fontId="0" fillId="0" borderId="40" xfId="0" applyBorder="1"/>
    <xf numFmtId="0" fontId="0" fillId="0" borderId="41" xfId="0" applyBorder="1"/>
    <xf numFmtId="0" fontId="0" fillId="0" borderId="42" xfId="0" applyBorder="1"/>
    <xf numFmtId="0" fontId="0" fillId="0" borderId="43" xfId="0" pivotButton="1" applyBorder="1"/>
    <xf numFmtId="0" fontId="0" fillId="0" borderId="44" xfId="0" applyBorder="1"/>
    <xf numFmtId="0" fontId="0" fillId="0" borderId="45" xfId="0" pivotButton="1" applyBorder="1"/>
    <xf numFmtId="44" fontId="3" fillId="0" borderId="0" xfId="1" applyNumberFormat="1" applyFont="1" applyBorder="1"/>
    <xf numFmtId="44" fontId="0" fillId="0" borderId="0" xfId="1" applyFont="1" applyBorder="1" applyAlignment="1">
      <alignment horizontal="center" wrapText="1"/>
    </xf>
    <xf numFmtId="0" fontId="27" fillId="0" borderId="47" xfId="0" applyFont="1" applyBorder="1" applyAlignment="1">
      <alignment wrapText="1"/>
    </xf>
    <xf numFmtId="0" fontId="27" fillId="0" borderId="48" xfId="0" applyFont="1" applyBorder="1" applyAlignment="1">
      <alignment wrapText="1"/>
    </xf>
    <xf numFmtId="0" fontId="27" fillId="0" borderId="0" xfId="0" applyFont="1"/>
    <xf numFmtId="164" fontId="0" fillId="0" borderId="0" xfId="0" applyNumberFormat="1"/>
    <xf numFmtId="0" fontId="20" fillId="0" borderId="0" xfId="0" applyFont="1" applyAlignment="1">
      <alignment horizontal="left" vertical="top" wrapText="1" indent="1"/>
    </xf>
    <xf numFmtId="0" fontId="0" fillId="0" borderId="29" xfId="0" applyFill="1" applyBorder="1"/>
    <xf numFmtId="0" fontId="29" fillId="0" borderId="29" xfId="0" applyFont="1" applyBorder="1" applyAlignment="1">
      <alignment vertical="center"/>
    </xf>
    <xf numFmtId="0" fontId="0" fillId="4" borderId="0" xfId="0" applyFill="1" applyBorder="1"/>
    <xf numFmtId="167" fontId="0" fillId="0" borderId="40" xfId="0" applyNumberFormat="1" applyBorder="1"/>
    <xf numFmtId="0" fontId="20" fillId="0" borderId="0" xfId="0" applyFont="1" applyFill="1" applyAlignment="1">
      <alignment horizontal="left" vertical="top" wrapText="1" indent="1"/>
    </xf>
    <xf numFmtId="0" fontId="0" fillId="0" borderId="27" xfId="0" applyFill="1" applyBorder="1"/>
    <xf numFmtId="0" fontId="0" fillId="0" borderId="23" xfId="0" applyFill="1" applyBorder="1"/>
    <xf numFmtId="0" fontId="31" fillId="0" borderId="0" xfId="0" applyFont="1"/>
    <xf numFmtId="0" fontId="0" fillId="0" borderId="2" xfId="0" applyBorder="1"/>
    <xf numFmtId="0" fontId="6" fillId="0" borderId="3" xfId="0" applyFont="1" applyBorder="1"/>
    <xf numFmtId="0" fontId="0" fillId="0" borderId="4" xfId="0" applyBorder="1"/>
    <xf numFmtId="0" fontId="5" fillId="0" borderId="0" xfId="0" applyFont="1" applyBorder="1" applyAlignment="1">
      <alignment horizontal="left"/>
    </xf>
    <xf numFmtId="0" fontId="6" fillId="0" borderId="0" xfId="0" applyFont="1" applyBorder="1" applyAlignment="1">
      <alignment horizontal="left"/>
    </xf>
    <xf numFmtId="0" fontId="0" fillId="0" borderId="6" xfId="0" applyBorder="1" applyAlignment="1">
      <alignment horizontal="centerContinuous" wrapText="1"/>
    </xf>
    <xf numFmtId="0" fontId="0" fillId="0" borderId="0" xfId="0" applyBorder="1" applyAlignment="1">
      <alignment horizontal="center" wrapText="1"/>
    </xf>
    <xf numFmtId="0" fontId="0" fillId="0" borderId="5" xfId="0" applyFont="1" applyBorder="1"/>
    <xf numFmtId="0" fontId="0" fillId="0" borderId="6" xfId="0" applyFont="1" applyBorder="1" applyAlignment="1">
      <alignment horizontal="centerContinuous" wrapText="1"/>
    </xf>
    <xf numFmtId="0" fontId="5" fillId="0" borderId="0" xfId="0" applyFont="1" applyBorder="1"/>
    <xf numFmtId="0" fontId="6" fillId="0" borderId="0" xfId="0" applyFont="1" applyBorder="1" applyAlignment="1">
      <alignment horizontal="centerContinuous" wrapText="1"/>
    </xf>
    <xf numFmtId="0" fontId="0" fillId="0" borderId="5" xfId="0" applyFont="1" applyFill="1" applyBorder="1"/>
    <xf numFmtId="0" fontId="6" fillId="0" borderId="0" xfId="0" applyFont="1" applyFill="1" applyBorder="1"/>
    <xf numFmtId="0" fontId="0" fillId="0" borderId="6" xfId="0" applyFont="1" applyFill="1" applyBorder="1" applyAlignment="1">
      <alignment horizontal="centerContinuous" wrapText="1"/>
    </xf>
    <xf numFmtId="0" fontId="0" fillId="0" borderId="6" xfId="0" applyBorder="1"/>
    <xf numFmtId="0" fontId="0" fillId="0" borderId="6" xfId="0" applyBorder="1" applyAlignment="1">
      <alignment horizontal="centerContinuous"/>
    </xf>
    <xf numFmtId="0" fontId="6" fillId="0" borderId="0" xfId="0" applyFont="1" applyBorder="1" applyAlignment="1">
      <alignment horizontal="left" vertical="top" wrapText="1"/>
    </xf>
    <xf numFmtId="0" fontId="0" fillId="0" borderId="7" xfId="0" applyBorder="1"/>
    <xf numFmtId="0" fontId="6" fillId="0" borderId="8" xfId="0" applyFont="1" applyBorder="1"/>
    <xf numFmtId="0" fontId="0" fillId="0" borderId="9" xfId="0" applyBorder="1"/>
    <xf numFmtId="0" fontId="0" fillId="0" borderId="29" xfId="0" applyFont="1" applyBorder="1"/>
    <xf numFmtId="0" fontId="0" fillId="5" borderId="0" xfId="0" applyFill="1" applyBorder="1"/>
    <xf numFmtId="166" fontId="0" fillId="0" borderId="32" xfId="0" applyNumberFormat="1" applyBorder="1"/>
    <xf numFmtId="0" fontId="28" fillId="3" borderId="46" xfId="4" applyFont="1" applyFill="1" applyBorder="1" applyAlignment="1">
      <alignment horizontal="center" vertical="top"/>
    </xf>
    <xf numFmtId="0" fontId="28" fillId="0" borderId="49" xfId="4" applyFont="1" applyBorder="1"/>
    <xf numFmtId="166" fontId="28" fillId="0" borderId="49" xfId="4" applyNumberFormat="1" applyFont="1" applyBorder="1" applyAlignment="1">
      <alignment horizontal="right"/>
    </xf>
    <xf numFmtId="0" fontId="7" fillId="0" borderId="0" xfId="0" applyFont="1" applyBorder="1" applyAlignment="1">
      <alignment horizontal="left" vertical="top" wrapText="1" readingOrder="1"/>
    </xf>
    <xf numFmtId="0" fontId="6" fillId="0" borderId="0" xfId="0" applyFont="1" applyBorder="1" applyAlignment="1">
      <alignment horizontal="left" vertical="top" wrapText="1"/>
    </xf>
    <xf numFmtId="0" fontId="2" fillId="0" borderId="0" xfId="0" applyFont="1" applyBorder="1" applyAlignment="1">
      <alignment horizontal="left" vertical="top" wrapText="1"/>
    </xf>
    <xf numFmtId="0" fontId="16" fillId="0" borderId="5" xfId="0" applyFont="1" applyBorder="1" applyAlignment="1">
      <alignment horizontal="center" vertical="top" wrapText="1"/>
    </xf>
    <xf numFmtId="0" fontId="16" fillId="0" borderId="0" xfId="0" applyFont="1" applyBorder="1" applyAlignment="1">
      <alignment horizontal="center" vertical="top" wrapText="1"/>
    </xf>
    <xf numFmtId="0" fontId="16" fillId="0" borderId="6" xfId="0" applyFont="1" applyBorder="1" applyAlignment="1">
      <alignment horizontal="center" vertical="top" wrapText="1"/>
    </xf>
    <xf numFmtId="0" fontId="13" fillId="0" borderId="2" xfId="0" applyFont="1" applyFill="1" applyBorder="1" applyAlignment="1">
      <alignment horizontal="left" vertical="center" wrapText="1" indent="1"/>
    </xf>
    <xf numFmtId="0" fontId="0" fillId="0" borderId="3" xfId="0" applyBorder="1" applyAlignment="1">
      <alignment horizontal="left" vertical="center" wrapText="1" indent="1"/>
    </xf>
    <xf numFmtId="0" fontId="0" fillId="0" borderId="4" xfId="0" applyBorder="1" applyAlignment="1">
      <alignment horizontal="left" vertical="center" wrapText="1" indent="1"/>
    </xf>
    <xf numFmtId="0" fontId="0" fillId="0" borderId="5" xfId="0" applyBorder="1" applyAlignment="1">
      <alignment horizontal="left" vertical="center" wrapText="1" indent="1"/>
    </xf>
    <xf numFmtId="0" fontId="0" fillId="0" borderId="0" xfId="0" applyBorder="1" applyAlignment="1">
      <alignment horizontal="left" vertical="center" wrapText="1" indent="1"/>
    </xf>
    <xf numFmtId="0" fontId="0" fillId="0" borderId="6" xfId="0" applyBorder="1" applyAlignment="1">
      <alignment horizontal="left" vertical="center" wrapText="1" indent="1"/>
    </xf>
    <xf numFmtId="0" fontId="0" fillId="0" borderId="7" xfId="0" applyBorder="1" applyAlignment="1">
      <alignment horizontal="left" vertical="center" wrapText="1" indent="1"/>
    </xf>
    <xf numFmtId="0" fontId="0" fillId="0" borderId="8" xfId="0" applyBorder="1" applyAlignment="1">
      <alignment horizontal="left" vertical="center" wrapText="1" indent="1"/>
    </xf>
    <xf numFmtId="0" fontId="0" fillId="0" borderId="9" xfId="0" applyBorder="1" applyAlignment="1">
      <alignment horizontal="left" vertical="center" wrapText="1" indent="1"/>
    </xf>
    <xf numFmtId="0" fontId="11" fillId="0" borderId="2" xfId="0" applyFont="1" applyFill="1" applyBorder="1" applyAlignment="1">
      <alignment horizontal="left" vertical="center" wrapText="1" inden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lignment horizontal="center" vertical="center" wrapText="1"/>
    </xf>
    <xf numFmtId="0" fontId="29" fillId="0" borderId="29" xfId="0" applyFont="1" applyBorder="1" applyAlignment="1">
      <alignment horizontal="left" vertical="center" wrapText="1"/>
    </xf>
    <xf numFmtId="0" fontId="0" fillId="0" borderId="0" xfId="0" applyBorder="1" applyAlignment="1">
      <alignment horizontal="center" wrapText="1"/>
    </xf>
    <xf numFmtId="0" fontId="20" fillId="0" borderId="0" xfId="0" applyFont="1" applyAlignment="1">
      <alignment horizontal="left" vertical="top" wrapText="1" indent="1"/>
    </xf>
    <xf numFmtId="0" fontId="4" fillId="0" borderId="1" xfId="0" applyFont="1" applyFill="1" applyBorder="1" applyAlignment="1">
      <alignment horizontal="center" wrapText="1"/>
    </xf>
    <xf numFmtId="0" fontId="4" fillId="0" borderId="28" xfId="0" applyFont="1" applyFill="1" applyBorder="1" applyAlignment="1">
      <alignment horizontal="center"/>
    </xf>
    <xf numFmtId="0" fontId="4" fillId="0" borderId="1" xfId="0" applyFont="1" applyFill="1" applyBorder="1" applyAlignment="1">
      <alignment horizontal="center"/>
    </xf>
  </cellXfs>
  <cellStyles count="5">
    <cellStyle name="Comma" xfId="2" builtinId="3"/>
    <cellStyle name="Currency" xfId="1" builtinId="4"/>
    <cellStyle name="Normal" xfId="0" builtinId="0"/>
    <cellStyle name="Normal_Select City &amp; State" xfId="3" xr:uid="{00000000-0005-0000-0000-000003000000}"/>
    <cellStyle name="Normal_Sheet1" xfId="4" xr:uid="{9EB009A2-D26C-DD46-A7D9-88AA2844D78E}"/>
  </cellStyles>
  <dxfs count="17">
    <dxf>
      <border>
        <top style="thin">
          <color indexed="64"/>
        </top>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thick">
          <color rgb="FF0000FF"/>
        </bottom>
      </border>
    </dxf>
    <dxf>
      <border>
        <bottom style="medium">
          <color indexed="64"/>
        </bottom>
      </border>
    </dxf>
    <dxf>
      <border>
        <left style="thick">
          <color rgb="FF0000FF"/>
        </left>
        <top style="thick">
          <color rgb="FF0000FF"/>
        </top>
        <bottom style="thick">
          <color rgb="FF0000FF"/>
        </bottom>
        <horizontal style="thick">
          <color rgb="FF0000FF"/>
        </horizontal>
      </border>
    </dxf>
    <dxf>
      <numFmt numFmtId="165" formatCode="&quot;$&quot;#,##0.00"/>
    </dxf>
    <dxf>
      <border>
        <left style="medium">
          <color indexed="64"/>
        </left>
      </border>
    </dxf>
    <dxf>
      <border>
        <bottom style="medium">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25400</xdr:colOff>
      <xdr:row>3</xdr:row>
      <xdr:rowOff>25400</xdr:rowOff>
    </xdr:from>
    <xdr:to>
      <xdr:col>5</xdr:col>
      <xdr:colOff>50800</xdr:colOff>
      <xdr:row>10</xdr:row>
      <xdr:rowOff>88900</xdr:rowOff>
    </xdr:to>
    <xdr:sp macro="" textlink="">
      <xdr:nvSpPr>
        <xdr:cNvPr id="3" name="TextBox 2">
          <a:extLst>
            <a:ext uri="{FF2B5EF4-FFF2-40B4-BE49-F238E27FC236}">
              <a16:creationId xmlns:a16="http://schemas.microsoft.com/office/drawing/2014/main" id="{FB3B1B84-E523-E541-BC17-A312726D5B95}"/>
            </a:ext>
          </a:extLst>
        </xdr:cNvPr>
        <xdr:cNvSpPr txBox="1"/>
      </xdr:nvSpPr>
      <xdr:spPr>
        <a:xfrm>
          <a:off x="431800" y="673100"/>
          <a:ext cx="5613400" cy="13970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300"/>
            <a:t>The following list indicates the market areas whose average HCC for 2-BR walk up and elevator buildings exceeds 120% of the national average HCC for 2-BR walk up and elevator buildings. 2020 HCC data was used to calculate these values. RAD Transactions in the market areas listed below are eligible for a 20/80 RAD/Section 18 blend if the hard construction costs for the project exceed 90% of the market area HCC.  </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shwin" refreshedDate="44237.425873726854" createdVersion="6" refreshedVersion="6" minRefreshableVersion="3" recordCount="1664" xr:uid="{A48B3319-71A8-A744-A6F3-52E16CCE4241}">
  <cacheSource type="worksheet">
    <worksheetSource ref="A1:U1665" sheet="2020 TDC&amp;HCC"/>
  </cacheSource>
  <cacheFields count="21">
    <cacheField name="Region Order" numFmtId="0">
      <sharedItems containsSemiMixedTypes="0" containsString="0" containsNumber="1" containsInteger="1" minValue="1" maxValue="10"/>
    </cacheField>
    <cacheField name="RegionLabel" numFmtId="0">
      <sharedItems/>
    </cacheField>
    <cacheField name="StateName" numFmtId="0">
      <sharedItems count="54">
        <s v="CONNECTICUT"/>
        <s v="MAINE"/>
        <s v="MASSACHUSETTS"/>
        <s v="NEW HAMPSHIRE"/>
        <s v="RHODE ISLAND"/>
        <s v="VERMONT"/>
        <s v="ALASKA"/>
        <s v="IDAHO"/>
        <s v="OREGON"/>
        <s v="WASHINGTON"/>
        <s v="GUAM"/>
        <s v="NEW JERSEY"/>
        <s v="NEW YORK"/>
        <s v="PUERTO RICO"/>
        <s v="VIRGIN ISLANDS"/>
        <s v="DELAWARE"/>
        <s v="DISTRICT OF COLUMBIA"/>
        <s v="MARYLAND"/>
        <s v="PENNSYLVANIA"/>
        <s v="VIRGINIA"/>
        <s v="WEST VIRGINIA"/>
        <s v="ALABAMA"/>
        <s v="FLORIDA"/>
        <s v="GEORGIA"/>
        <s v="KENTUCKY"/>
        <s v="MISSISSIPPI"/>
        <s v="NORTH CAROLINA"/>
        <s v="SOUTH CAROLINA"/>
        <s v="TENNESSEE"/>
        <s v="ILLINOIS"/>
        <s v="INDIANA"/>
        <s v="MICHIGAN"/>
        <s v="MINNESOTA"/>
        <s v="OHIO"/>
        <s v="WISCONSIN"/>
        <s v="ARKANSAS"/>
        <s v="LOUISIANA"/>
        <s v="NEW MEXICO"/>
        <s v="OKLAHOMA"/>
        <s v="TEXAS"/>
        <s v="IOWA"/>
        <s v="KANSAS"/>
        <s v="MISSOURI"/>
        <s v="NEBRASKA"/>
        <s v="COLORADO"/>
        <s v="MONTANA"/>
        <s v="NORTH DAKOTA"/>
        <s v="SOUTH DAKOTA"/>
        <s v="UTAH"/>
        <s v="WYOMING"/>
        <s v="ARIZONA"/>
        <s v="CALIFORNIA"/>
        <s v="HAWAII"/>
        <s v="NEVADA"/>
      </sharedItems>
    </cacheField>
    <cacheField name="StateAbbrev" numFmtId="0">
      <sharedItems/>
    </cacheField>
    <cacheField name="City" numFmtId="0">
      <sharedItems count="388">
        <s v="BRIDGEPORT"/>
        <s v="HARTFORD"/>
        <s v="MERIDEN"/>
        <s v="NEW BRITAIN"/>
        <s v="NEW HAVEN"/>
        <s v="NEW LONDON"/>
        <s v="STAMFORD"/>
        <s v="WATERBURY"/>
        <s v="AUGUSTA"/>
        <s v="BANGOR"/>
        <s v="LEWISTON"/>
        <s v="PORTLAND"/>
        <s v="WATERVILLE"/>
        <s v="BOSTON"/>
        <s v="LAWRENCE"/>
        <s v="LOWELL"/>
        <s v="NEW BEDFORD"/>
        <s v="PITTSFIELD"/>
        <s v="SPRINGFIELD"/>
        <s v="WORCESTER"/>
        <s v="CONCORD"/>
        <s v="KEENE"/>
        <s v="LITTLETON"/>
        <s v="MANCHESTER"/>
        <s v="NASHUA"/>
        <s v="PORTSMOUTH"/>
        <s v="NEWPORT"/>
        <s v="PROVIDENCE"/>
        <s v="BRATTLEBORO"/>
        <s v="BURLINGTON"/>
        <s v="MONTPELIER"/>
        <s v="RUTLAND"/>
        <s v="ANCHORAGE"/>
        <s v="FAIRBANKS"/>
        <s v="JUNEAU"/>
        <s v="KETCHIKAN"/>
        <s v="BOISE"/>
        <s v="COEUR D'ALENE"/>
        <s v="IDAHO FALLS"/>
        <s v="POCATELLO"/>
        <s v="TWIN FALLS"/>
        <s v="BEND"/>
        <s v="EUGENE"/>
        <s v="KLAMATH FALLS"/>
        <s v="MEDFORD"/>
        <s v="PENDLETON"/>
        <s v="SALEM"/>
        <s v="EVERETT"/>
        <s v="OLYMPIA"/>
        <s v="SEATTLE"/>
        <s v="SPOKANE"/>
        <s v="TACOMA"/>
        <s v="VANCOUVER"/>
        <s v="WENATCHEE"/>
        <s v="YAKIMA"/>
        <s v="GUAM"/>
        <s v="ATLANTIC CITY"/>
        <s v="CAMDEN"/>
        <s v="ELIZABETH"/>
        <s v="HACKENSACK"/>
        <s v="JERSEY CITY"/>
        <s v="NEW BRUNSWICK"/>
        <s v="NEWARK"/>
        <s v="PATERSON"/>
        <s v="TRENTON"/>
        <s v="VINELAND"/>
        <s v="ALBANY"/>
        <s v="BINGHAMTON"/>
        <s v="BRONX"/>
        <s v="BROOKLYN"/>
        <s v="BUFFALO"/>
        <s v="ELMIRA"/>
        <s v="JAMESTOWN"/>
        <s v="KINGSTON"/>
        <s v="NEW YORK"/>
        <s v="NIAGARA FALLS"/>
        <s v="PLATTSBURGH"/>
        <s v="POUGHKEEPSIE"/>
        <s v="QUEENS"/>
        <s v="ROCHESTER"/>
        <s v="SCHENECTADY"/>
        <s v="STATEN ISLAND"/>
        <s v="SYRACUSE"/>
        <s v="UTICA"/>
        <s v="WATERTOWN"/>
        <s v="YONKERS"/>
        <s v="SAN JUAN"/>
        <s v="ST. CROIX"/>
        <s v="ST. JOHN"/>
        <s v="ST. THOMAS"/>
        <s v="DOVER"/>
        <s v="WILMINGTON"/>
        <s v="WASHINGTON"/>
        <s v="BALTIMORE"/>
        <s v="CUMBERLAND"/>
        <s v="HAGERSTOWN"/>
        <s v="SILVER SPRING"/>
        <s v="ALLENTOWN"/>
        <s v="ALTOONA"/>
        <s v="ERIE"/>
        <s v="HARRISBURG"/>
        <s v="JOHNSTOWN"/>
        <s v="LANCASTER"/>
        <s v="NORRISTOWN"/>
        <s v="PHILADELPHIA"/>
        <s v="PITTSBURGH"/>
        <s v="READING"/>
        <s v="SCRANTON"/>
        <s v="STATE COLLEGE"/>
        <s v="WILKES-BARRE"/>
        <s v="WILLIAMSPORT"/>
        <s v="YORK"/>
        <s v="ALEXANDRIA"/>
        <s v="ARLINGTON"/>
        <s v="CHARLOTTESVILLE"/>
        <s v="FREDERICKSBURG"/>
        <s v="LYNCHBURG"/>
        <s v="NEWPORT NEWS"/>
        <s v="NORFOLK"/>
        <s v="PETERSBURG"/>
        <s v="RICHMOND"/>
        <s v="ROANOKE"/>
        <s v="WINCHESTER"/>
        <s v="BECKLEY"/>
        <s v="BLUEFIELD"/>
        <s v="CHARLESTON"/>
        <s v="CLARKSBURG"/>
        <s v="HUNTINGTON"/>
        <s v="MORGANTOWN"/>
        <s v="PARKERSBURG"/>
        <s v="WHEELING"/>
        <s v="ANNISTON"/>
        <s v="BIRMINGHAM"/>
        <s v="DOTHAN"/>
        <s v="GADSDEN"/>
        <s v="HUNTSVILLE"/>
        <s v="MOBILE"/>
        <s v="MONTGOMERY"/>
        <s v="PHENIX CITY"/>
        <s v="TUSCALOOSA"/>
        <s v="DAYTONA BEACH"/>
        <s v="FORT MYERS"/>
        <s v="GAINESVILLE"/>
        <s v="JACKSONVILLE"/>
        <s v="LAKELAND"/>
        <s v="MIAMI"/>
        <s v="ORLANDO"/>
        <s v="PANAMA CITY"/>
        <s v="PENSACOLA"/>
        <s v="SARASOTA"/>
        <s v="TALLAHASSEE"/>
        <s v="TAMPA"/>
        <s v="ATHENS"/>
        <s v="ATLANTA"/>
        <s v="COLUMBUS"/>
        <s v="MACON"/>
        <s v="SAVANNAH"/>
        <s v="VALDOSTA"/>
        <s v="ASHLAND"/>
        <s v="BOWLING GREEN"/>
        <s v="COVINGTON"/>
        <s v="FRANKFORT"/>
        <s v="LEXINGTON"/>
        <s v="LOUISVILLE"/>
        <s v="OWENSBORO"/>
        <s v="PADUCAH"/>
        <s v="BILOXI"/>
        <s v="GREENVILLE"/>
        <s v="JACKSON"/>
        <s v="LAUREL"/>
        <s v="MERIDIAN"/>
        <s v="TUPELO"/>
        <s v="ASHEVILLE"/>
        <s v="CHARLOTTE"/>
        <s v="DURHAM"/>
        <s v="FAYETTEVILLE"/>
        <s v="GASTONIA"/>
        <s v="GREENSBORO"/>
        <s v="HICKORY"/>
        <s v="RALEIGH"/>
        <s v="ROCKY MOUNT"/>
        <s v="WINSTON-SALEM"/>
        <s v="COLUMBIA"/>
        <s v="FLORENCE"/>
        <s v="ROCK HILL"/>
        <s v="SPARTANBURG"/>
        <s v="CHATTANOOGA"/>
        <s v="JOHNSON CITY"/>
        <s v="KNOXVILLE"/>
        <s v="MEMPHIS"/>
        <s v="NASHVILLE"/>
        <s v="BLOOMINGTON"/>
        <s v="CARBONDALE"/>
        <s v="CENTRALIA"/>
        <s v="CHAMPAIGN"/>
        <s v="CHICAGO"/>
        <s v="DECATUR"/>
        <s v="EAST ST. LOUIS"/>
        <s v="GALESBURG"/>
        <s v="JOLIET"/>
        <s v="KANKAKEE"/>
        <s v="PEORIA"/>
        <s v="QUINCY"/>
        <s v="ROCK ISLAND"/>
        <s v="ROCKFORD"/>
        <s v="ANDERSON"/>
        <s v="EVANSVILLE"/>
        <s v="FORT WAYNE"/>
        <s v="GARY"/>
        <s v="INDIANAPOLIS"/>
        <s v="KOKOMO"/>
        <s v="LAFAYETTE"/>
        <s v="MUNCIE"/>
        <s v="SOUTH BEND"/>
        <s v="TERRE HAUTE"/>
        <s v="ANN ARBOR"/>
        <s v="BATTLE CREEK"/>
        <s v="BAY CITY"/>
        <s v="DETROIT"/>
        <s v="FLINT"/>
        <s v="GRAND RAPIDS"/>
        <s v="KALAMAZOO"/>
        <s v="LANSING"/>
        <s v="MUSKEGON"/>
        <s v="SAGINAW"/>
        <s v="TRAVERSE CITY"/>
        <s v="BRAINERD"/>
        <s v="DULUTH"/>
        <s v="MANKATO"/>
        <s v="MINNEAPOLIS"/>
        <s v="SAINT PAUL"/>
        <s v="ST. CLOUD"/>
        <s v="AKRON"/>
        <s v="CANTON"/>
        <s v="CINCINNATI"/>
        <s v="CLEVELAND"/>
        <s v="DAYTON"/>
        <s v="HAMILTON"/>
        <s v="LIMA"/>
        <s v="LORAIN"/>
        <s v="MANSFIELD"/>
        <s v="MARION"/>
        <s v="TOLEDO"/>
        <s v="YOUNGSTOWN"/>
        <s v="BELOIT"/>
        <s v="EAU CLAIRE"/>
        <s v="GREEN BAY"/>
        <s v="KENOSHA"/>
        <s v="LA CROSSE"/>
        <s v="MADISON"/>
        <s v="MILWAUKEE"/>
        <s v="OSHKOSH"/>
        <s v="RACINE"/>
        <s v="SUPERIOR"/>
        <s v="WAUSAU"/>
        <s v="FORT SMITH"/>
        <s v="HOT SPRINGS"/>
        <s v="JONESBORO"/>
        <s v="LITTLE ROCK"/>
        <s v="TEXARKANA"/>
        <s v="WEST MEMPHIS"/>
        <s v="BATON ROUGE"/>
        <s v="LAKE CHARLES"/>
        <s v="MONROE"/>
        <s v="NEW ORLEANS"/>
        <s v="SHREVEPORT"/>
        <s v="ALBUQUERQUE"/>
        <s v="CLOVIS"/>
        <s v="FARMINGTON"/>
        <s v="GALLUP"/>
        <s v="LAS CRUCES"/>
        <s v="ROSWELL"/>
        <s v="SANTA FE"/>
        <s v="ARDMORE"/>
        <s v="ENID"/>
        <s v="LAWTON"/>
        <s v="OKLAHOMA CITY"/>
        <s v="TULSA"/>
        <s v="ABILENE"/>
        <s v="AMARILLO"/>
        <s v="AUSTIN"/>
        <s v="BEAUMONT"/>
        <s v="CORPUS CHRISTI"/>
        <s v="DALLAS"/>
        <s v="EL PASO"/>
        <s v="FORT WORTH"/>
        <s v="GALVESTON"/>
        <s v="HOUSTON"/>
        <s v="LAREDO"/>
        <s v="LONGVIEW"/>
        <s v="LUBBOCK"/>
        <s v="MIDLAND"/>
        <s v="SAN ANGELO"/>
        <s v="SAN ANTONIO"/>
        <s v="TYLER"/>
        <s v="VICTORIA"/>
        <s v="WACO"/>
        <s v="WICHITA FALLS"/>
        <s v="CEDAR RAPIDS"/>
        <s v="COUNCIL BLUFFS"/>
        <s v="DAVENPORT"/>
        <s v="DES MOINES"/>
        <s v="DUBUQUE"/>
        <s v="FORT DODGE"/>
        <s v="MASON CITY"/>
        <s v="SIOUX CITY"/>
        <s v="WATERLOO"/>
        <s v="DODGE CITY"/>
        <s v="FORT SCOTT"/>
        <s v="HAYS"/>
        <s v="KANSAS CITY"/>
        <s v="LIBERAL"/>
        <s v="SALINA"/>
        <s v="TOPEKA"/>
        <s v="WICHITA"/>
        <s v="CAPE GIRARDEAU"/>
        <s v="JEFFERSON CITY"/>
        <s v="JOPLIN"/>
        <s v="ROLLA"/>
        <s v="ST. JOSEPH"/>
        <s v="ST. LOUIS"/>
        <s v="GRAND ISLAND"/>
        <s v="LINCOLN"/>
        <s v="NORTH PLATTE"/>
        <s v="OMAHA"/>
        <s v="BOULDER"/>
        <s v="COLORADO SPRINGS"/>
        <s v="DENVER"/>
        <s v="DURANGO"/>
        <s v="FORT COLLINS"/>
        <s v="GRAND JUNCTION"/>
        <s v="GREELEY"/>
        <s v="MONTROSE"/>
        <s v="PUEBLO"/>
        <s v="BILLINGS"/>
        <s v="BUTTE"/>
        <s v="GREAT FALLS"/>
        <s v="HELENA"/>
        <s v="MISSOULA"/>
        <s v="BISMARCK"/>
        <s v="FARGO"/>
        <s v="GRAND FORKS"/>
        <s v="MINOT"/>
        <s v="WILLISTON"/>
        <s v="ABERDEEN"/>
        <s v="MITCHELL"/>
        <s v="PIERRE"/>
        <s v="RAPID CITY"/>
        <s v="SIOUX FALLS"/>
        <s v="OGDEN"/>
        <s v="PROVO"/>
        <s v="SALT LAKE CITY"/>
        <s v="CASPER"/>
        <s v="CHEYENNE"/>
        <s v="ROCK SPRINGS"/>
        <s v="SHERIDAN"/>
        <s v="FLAGSTAFF"/>
        <s v="KINGMAN"/>
        <s v="PHOENIX"/>
        <s v="PRESCOTT"/>
        <s v="TUCSON"/>
        <s v="BAKERSFIELD"/>
        <s v="EUREKA"/>
        <s v="FRESNO"/>
        <s v="LOS ANGELES"/>
        <s v="MARYSVILLE"/>
        <s v="MODESTO"/>
        <s v="PALM SPRINGS"/>
        <s v="REDDING"/>
        <s v="RIVERSIDE"/>
        <s v="SACRAMENTO"/>
        <s v="SALINAS"/>
        <s v="SAN BERNADINO"/>
        <s v="SAN DIEGO"/>
        <s v="SAN FRANCISCO"/>
        <s v="SAN JOSE"/>
        <s v="SAN LUIS OBISPO"/>
        <s v="SAN MATEO"/>
        <s v="SANTA BARBARA"/>
        <s v="SANTA CRUZ"/>
        <s v="SANTA ROSA"/>
        <s v="STOCKTON"/>
        <s v="SUSANVILLE"/>
        <s v="HILO"/>
        <s v="CARSON CITY"/>
        <s v="ELKO"/>
        <s v="LAS VEGAS"/>
        <s v="RENO"/>
      </sharedItems>
    </cacheField>
    <cacheField name="Sort Order" numFmtId="0">
      <sharedItems containsSemiMixedTypes="0" containsString="0" containsNumber="1" containsInteger="1" minValue="1" maxValue="4"/>
    </cacheField>
    <cacheField name="Type" numFmtId="0">
      <sharedItems count="4">
        <s v="Detached/Semi-Detached"/>
        <s v="Row House"/>
        <s v="Walkup"/>
        <s v="Elevator"/>
      </sharedItems>
    </cacheField>
    <cacheField name="0 Bedrooms, HCC" numFmtId="166">
      <sharedItems containsSemiMixedTypes="0" containsString="0" containsNumber="1" minValue="59213.767399999997" maxValue="140369.39730000001"/>
    </cacheField>
    <cacheField name="0 Bedrooms, TDC" numFmtId="166">
      <sharedItems containsSemiMixedTypes="0" containsString="0" containsNumber="1" minValue="103624.09299999999" maxValue="245646.44529999999"/>
    </cacheField>
    <cacheField name="1 Bedrooms, HCC" numFmtId="166">
      <sharedItems containsSemiMixedTypes="0" containsString="0" containsNumber="1" minValue="80607.005300000004" maxValue="181614.58189999999"/>
    </cacheField>
    <cacheField name="1 Bedrooms, TDC" numFmtId="166">
      <sharedItems containsSemiMixedTypes="0" containsString="0" containsNumber="1" minValue="141062.25930000001" maxValue="317825.51850000001"/>
    </cacheField>
    <cacheField name="2 Bedrooms, HCC" numFmtId="166">
      <sharedItems containsSemiMixedTypes="0" containsString="0" containsNumber="1" minValue="101923.4994" maxValue="217299.30970000001"/>
    </cacheField>
    <cacheField name="2 Bedrooms, TDC" numFmtId="166">
      <sharedItems containsSemiMixedTypes="0" containsString="0" containsNumber="1" minValue="178366.12400000001" maxValue="380273.79210000002"/>
    </cacheField>
    <cacheField name="3 Bedrooms, HCC" numFmtId="166">
      <sharedItems containsSemiMixedTypes="0" containsString="0" containsNumber="1" minValue="128671.21400000001" maxValue="287174.34700000001"/>
    </cacheField>
    <cacheField name="3 Bedrooms, TDC" numFmtId="166">
      <sharedItems containsSemiMixedTypes="0" containsString="0" containsNumber="1" minValue="225174.62460000001" maxValue="459478.9621"/>
    </cacheField>
    <cacheField name="4 Bedrooms, HCC" numFmtId="166">
      <sharedItems containsSemiMixedTypes="0" containsString="0" containsNumber="1" minValue="152342.9087" maxValue="358967.9338"/>
    </cacheField>
    <cacheField name="4 Bedrooms, TDC" numFmtId="166">
      <sharedItems containsSemiMixedTypes="0" containsString="0" containsNumber="1" minValue="266600.09019999998" maxValue="574348.70259999996"/>
    </cacheField>
    <cacheField name="5 Bedrooms, HCC" numFmtId="166">
      <sharedItems containsSemiMixedTypes="0" containsString="0" containsNumber="1" minValue="167666.3829" maxValue="406830.32490000001"/>
    </cacheField>
    <cacheField name="5 Bedrooms, TDC" numFmtId="166">
      <sharedItems containsSemiMixedTypes="0" containsString="0" containsNumber="1" minValue="293416.17019999999" maxValue="650928.52969999996"/>
    </cacheField>
    <cacheField name="6 Bedrooms, HCC" numFmtId="166">
      <sharedItems containsSemiMixedTypes="0" containsString="0" containsNumber="1" minValue="181852.16639999999" maxValue="454692.71620000002"/>
    </cacheField>
    <cacheField name="6 Bedrooms, TDC" numFmtId="166">
      <sharedItems containsSemiMixedTypes="0" containsString="0" containsNumber="1" minValue="318241.29129999998" maxValue="727508.356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64">
  <r>
    <n v="1"/>
    <s v="Region I - Northeast"/>
    <x v="0"/>
    <s v="CT"/>
    <x v="0"/>
    <n v="1"/>
    <x v="0"/>
    <n v="113615.0045"/>
    <n v="198826.2579"/>
    <n v="147075.75640000001"/>
    <n v="257382.57370000001"/>
    <n v="176026.52059999999"/>
    <n v="308046.41100000002"/>
    <n v="209954.9486"/>
    <n v="367421.16"/>
    <n v="247469.97270000001"/>
    <n v="433072.45209999999"/>
    <n v="271325.68910000002"/>
    <n v="474819.95600000001"/>
    <n v="293763.0306"/>
    <n v="514085.30359999998"/>
  </r>
  <r>
    <n v="1"/>
    <s v="Region I - Northeast"/>
    <x v="0"/>
    <s v="CT"/>
    <x v="0"/>
    <n v="2"/>
    <x v="1"/>
    <n v="97333.283500000005"/>
    <n v="170333.24619999999"/>
    <n v="127224.28720000001"/>
    <n v="222642.50270000001"/>
    <n v="154286.98329999999"/>
    <n v="270002.22070000001"/>
    <n v="188539.98730000001"/>
    <n v="329944.97779999999"/>
    <n v="223545.7213"/>
    <n v="391205.01209999999"/>
    <n v="246230.7297"/>
    <n v="430903.777"/>
    <n v="267307.73300000001"/>
    <n v="467788.53289999999"/>
  </r>
  <r>
    <n v="1"/>
    <s v="Region I - Northeast"/>
    <x v="0"/>
    <s v="CT"/>
    <x v="0"/>
    <n v="3"/>
    <x v="2"/>
    <n v="86776.830700000006"/>
    <n v="151859.45379999999"/>
    <n v="118133.02280000001"/>
    <n v="206732.79"/>
    <n v="149376.90700000001"/>
    <n v="261409.5871"/>
    <n v="196629.0491"/>
    <n v="344100.83590000001"/>
    <n v="243404.91130000001"/>
    <n v="425958.59470000002"/>
    <n v="274059.61930000002"/>
    <n v="479604.33380000002"/>
    <n v="304290.96730000002"/>
    <n v="532509.19279999996"/>
  </r>
  <r>
    <n v="1"/>
    <s v="Region I - Northeast"/>
    <x v="0"/>
    <s v="CT"/>
    <x v="0"/>
    <n v="4"/>
    <x v="3"/>
    <n v="96830.446899999995"/>
    <n v="154928.71739999999"/>
    <n v="135562.6257"/>
    <n v="216900.20439999999"/>
    <n v="174294.8045"/>
    <n v="278871.69130000001"/>
    <n v="232393.07260000001"/>
    <n v="371828.92180000001"/>
    <n v="290491.34080000001"/>
    <n v="464786.15210000001"/>
    <n v="329223.5196"/>
    <n v="526757.63910000003"/>
    <n v="367955.69839999999"/>
    <n v="588729.12620000006"/>
  </r>
  <r>
    <n v="1"/>
    <s v="Region I - Northeast"/>
    <x v="0"/>
    <s v="CT"/>
    <x v="1"/>
    <n v="1"/>
    <x v="0"/>
    <n v="112118.9014"/>
    <n v="196208.07750000001"/>
    <n v="145155.95439999999"/>
    <n v="254022.92009999999"/>
    <n v="173740.35"/>
    <n v="304045.61239999998"/>
    <n v="207245.62109999999"/>
    <n v="362679.837"/>
    <n v="244293.02059999999"/>
    <n v="427512.78610000003"/>
    <n v="267851.26309999998"/>
    <n v="468739.71039999998"/>
    <n v="290015.41330000001"/>
    <n v="507526.97340000002"/>
  </r>
  <r>
    <n v="1"/>
    <s v="Region I - Northeast"/>
    <x v="0"/>
    <s v="CT"/>
    <x v="1"/>
    <n v="2"/>
    <x v="1"/>
    <n v="95972.861399999994"/>
    <n v="167952.5074"/>
    <n v="125469.9139"/>
    <n v="219572.34940000001"/>
    <n v="152181.97529999999"/>
    <n v="266318.45679999999"/>
    <n v="186009.1177"/>
    <n v="325515.95600000001"/>
    <n v="220568.1378"/>
    <n v="385994.24109999998"/>
    <n v="242965.42800000001"/>
    <n v="425189.49900000001"/>
    <n v="263780.57630000002"/>
    <n v="461616.00870000001"/>
  </r>
  <r>
    <n v="1"/>
    <s v="Region I - Northeast"/>
    <x v="0"/>
    <s v="CT"/>
    <x v="1"/>
    <n v="3"/>
    <x v="2"/>
    <n v="85509.435200000007"/>
    <n v="149641.5117"/>
    <n v="116386.62360000001"/>
    <n v="203676.5913"/>
    <n v="147152.43979999999"/>
    <n v="257516.7697"/>
    <n v="193684.26089999999"/>
    <n v="338947.45669999998"/>
    <n v="239743.77110000001"/>
    <n v="419551.5993"/>
    <n v="269925.321"/>
    <n v="472369.31180000002"/>
    <n v="299687.03899999999"/>
    <n v="524452.31830000004"/>
  </r>
  <r>
    <n v="1"/>
    <s v="Region I - Northeast"/>
    <x v="0"/>
    <s v="CT"/>
    <x v="1"/>
    <n v="4"/>
    <x v="3"/>
    <n v="95551.160600000003"/>
    <n v="152881.85930000001"/>
    <n v="133771.62479999999"/>
    <n v="214034.6029"/>
    <n v="171992.08910000001"/>
    <n v="275187.34659999999"/>
    <n v="229322.78539999999"/>
    <n v="366916.4621"/>
    <n v="286653.4817"/>
    <n v="458645.57760000002"/>
    <n v="324873.946"/>
    <n v="519798.32130000001"/>
    <n v="363094.41019999998"/>
    <n v="580951.06499999994"/>
  </r>
  <r>
    <n v="1"/>
    <s v="Region I - Northeast"/>
    <x v="0"/>
    <s v="CT"/>
    <x v="2"/>
    <n v="1"/>
    <x v="0"/>
    <n v="110216.01300000001"/>
    <n v="192878.0227"/>
    <n v="142605.45189999999"/>
    <n v="249559.54070000001"/>
    <n v="170628.37530000001"/>
    <n v="298599.6569"/>
    <n v="203443.6655"/>
    <n v="356026.41460000002"/>
    <n v="239726.78279999999"/>
    <n v="419521.86989999999"/>
    <n v="262799.60100000002"/>
    <n v="459899.30180000002"/>
    <n v="284473.19270000001"/>
    <n v="497828.08720000001"/>
  </r>
  <r>
    <n v="1"/>
    <s v="Region I - Northeast"/>
    <x v="0"/>
    <s v="CT"/>
    <x v="2"/>
    <n v="2"/>
    <x v="1"/>
    <n v="94748.378800000006"/>
    <n v="165809.66310000001"/>
    <n v="123746.55710000001"/>
    <n v="216556.47500000001"/>
    <n v="149975.81599999999"/>
    <n v="262457.67800000001"/>
    <n v="183099.45329999999"/>
    <n v="320424.04330000002"/>
    <n v="216998.7451"/>
    <n v="379747.804"/>
    <n v="238959.39069999999"/>
    <n v="418178.9338"/>
    <n v="259340.66140000001"/>
    <n v="453846.15730000002"/>
  </r>
  <r>
    <n v="1"/>
    <s v="Region I - Northeast"/>
    <x v="0"/>
    <s v="CT"/>
    <x v="2"/>
    <n v="3"/>
    <x v="2"/>
    <n v="84698.745899999994"/>
    <n v="148222.80549999999"/>
    <n v="115391.4313"/>
    <n v="201935.0048"/>
    <n v="145977.4241"/>
    <n v="255460.4921"/>
    <n v="192223.41329999999"/>
    <n v="336390.97340000002"/>
    <n v="238016.93669999999"/>
    <n v="416529.63939999999"/>
    <n v="268043.21230000001"/>
    <n v="469075.62150000001"/>
    <n v="297667.29580000002"/>
    <n v="520917.76770000003"/>
  </r>
  <r>
    <n v="1"/>
    <s v="Region I - Northeast"/>
    <x v="0"/>
    <s v="CT"/>
    <x v="2"/>
    <n v="4"/>
    <x v="3"/>
    <n v="93951.063299999994"/>
    <n v="150321.70360000001"/>
    <n v="131531.48869999999"/>
    <n v="210450.38500000001"/>
    <n v="169111.91390000001"/>
    <n v="270579.06640000001"/>
    <n v="225482.55189999999"/>
    <n v="360772.08850000001"/>
    <n v="281853.19"/>
    <n v="450965.11060000001"/>
    <n v="319433.6152"/>
    <n v="511093.79190000001"/>
    <n v="357014.04060000001"/>
    <n v="571222.47340000002"/>
  </r>
  <r>
    <n v="1"/>
    <s v="Region I - Northeast"/>
    <x v="0"/>
    <s v="CT"/>
    <x v="3"/>
    <n v="1"/>
    <x v="0"/>
    <n v="110698.00109999999"/>
    <n v="193721.5018"/>
    <n v="143243.70559999999"/>
    <n v="250676.48490000001"/>
    <n v="171402.02100000001"/>
    <n v="299953.5367"/>
    <n v="204381.23060000001"/>
    <n v="357667.15350000001"/>
    <n v="240845.8193"/>
    <n v="421480.18369999999"/>
    <n v="264033.93920000002"/>
    <n v="462059.39370000002"/>
    <n v="285821.5588"/>
    <n v="500187.72779999999"/>
  </r>
  <r>
    <n v="1"/>
    <s v="Region I - Northeast"/>
    <x v="0"/>
    <s v="CT"/>
    <x v="3"/>
    <n v="2"/>
    <x v="1"/>
    <n v="95094.686100000006"/>
    <n v="166415.70060000001"/>
    <n v="124219.38219999999"/>
    <n v="217383.91880000001"/>
    <n v="150568.29889999999"/>
    <n v="263494.5232"/>
    <n v="183858.5606"/>
    <n v="321752.48109999998"/>
    <n v="217918.413"/>
    <n v="381357.22279999999"/>
    <n v="239984.60449999999"/>
    <n v="419973.05800000002"/>
    <n v="260468.5668"/>
    <n v="455819.99180000002"/>
  </r>
  <r>
    <n v="1"/>
    <s v="Region I - Northeast"/>
    <x v="0"/>
    <s v="CT"/>
    <x v="3"/>
    <n v="3"/>
    <x v="2"/>
    <n v="84961.361199999999"/>
    <n v="148682.38209999999"/>
    <n v="115731.1382"/>
    <n v="202529.49179999999"/>
    <n v="146393.2867"/>
    <n v="256188.25159999999"/>
    <n v="192756.72889999999"/>
    <n v="337324.27559999999"/>
    <n v="238663.73620000001"/>
    <n v="417661.53830000001"/>
    <n v="268761.25760000001"/>
    <n v="470332.2009"/>
    <n v="298453.05910000001"/>
    <n v="522292.85340000002"/>
  </r>
  <r>
    <n v="1"/>
    <s v="Region I - Northeast"/>
    <x v="0"/>
    <s v="CT"/>
    <x v="3"/>
    <n v="4"/>
    <x v="3"/>
    <n v="94358.287899999996"/>
    <n v="150973.26300000001"/>
    <n v="132101.60320000001"/>
    <n v="211362.56820000001"/>
    <n v="169844.91829999999"/>
    <n v="271751.87339999998"/>
    <n v="226459.89110000001"/>
    <n v="362335.83120000002"/>
    <n v="283074.8639"/>
    <n v="452919.78899999999"/>
    <n v="320818.179"/>
    <n v="513309.09409999999"/>
    <n v="358561.49420000002"/>
    <n v="573698.39930000005"/>
  </r>
  <r>
    <n v="1"/>
    <s v="Region I - Northeast"/>
    <x v="0"/>
    <s v="CT"/>
    <x v="4"/>
    <n v="1"/>
    <x v="0"/>
    <n v="109734.02499999999"/>
    <n v="192034.54370000001"/>
    <n v="141967.19810000001"/>
    <n v="248442.59650000001"/>
    <n v="169854.7298"/>
    <n v="297245.77710000001"/>
    <n v="202506.10029999999"/>
    <n v="354385.67560000002"/>
    <n v="238607.7464"/>
    <n v="417563.55609999999"/>
    <n v="261565.2628"/>
    <n v="457739.20980000001"/>
    <n v="283124.82669999998"/>
    <n v="495468.44660000002"/>
  </r>
  <r>
    <n v="1"/>
    <s v="Region I - Northeast"/>
    <x v="0"/>
    <s v="CT"/>
    <x v="4"/>
    <n v="2"/>
    <x v="1"/>
    <n v="94402.0717"/>
    <n v="165203.62539999999"/>
    <n v="123273.73209999999"/>
    <n v="215729.03109999999"/>
    <n v="149383.33300000001"/>
    <n v="261420.83290000001"/>
    <n v="182340.34599999999"/>
    <n v="319095.60560000001"/>
    <n v="216079.0773"/>
    <n v="378138.38520000002"/>
    <n v="237934.17689999999"/>
    <n v="416384.80969999998"/>
    <n v="258212.75589999999"/>
    <n v="451872.32270000002"/>
  </r>
  <r>
    <n v="1"/>
    <s v="Region I - Northeast"/>
    <x v="0"/>
    <s v="CT"/>
    <x v="4"/>
    <n v="3"/>
    <x v="2"/>
    <n v="84436.130699999994"/>
    <n v="147763.22880000001"/>
    <n v="115051.72440000001"/>
    <n v="201340.5177"/>
    <n v="145561.56150000001"/>
    <n v="254732.73250000001"/>
    <n v="191690.09779999999"/>
    <n v="335457.67129999999"/>
    <n v="237370.13740000001"/>
    <n v="415397.74040000001"/>
    <n v="267325.16700000002"/>
    <n v="467819.04220000003"/>
    <n v="296881.53259999998"/>
    <n v="519542.68190000003"/>
  </r>
  <r>
    <n v="1"/>
    <s v="Region I - Northeast"/>
    <x v="0"/>
    <s v="CT"/>
    <x v="4"/>
    <n v="4"/>
    <x v="3"/>
    <n v="93543.838699999993"/>
    <n v="149670.1441"/>
    <n v="130961.3741"/>
    <n v="209538.20180000001"/>
    <n v="168378.90960000001"/>
    <n v="269406.25939999998"/>
    <n v="224505.21280000001"/>
    <n v="359208.34580000001"/>
    <n v="280631.5159"/>
    <n v="449010.43219999998"/>
    <n v="318049.0514"/>
    <n v="508878.48979999998"/>
    <n v="355466.58689999999"/>
    <n v="568746.54740000004"/>
  </r>
  <r>
    <n v="1"/>
    <s v="Region I - Northeast"/>
    <x v="0"/>
    <s v="CT"/>
    <x v="5"/>
    <n v="1"/>
    <x v="0"/>
    <n v="110190.94349999999"/>
    <n v="192834.15109999999"/>
    <n v="142602.93150000001"/>
    <n v="249555.13020000001"/>
    <n v="170645.75839999999"/>
    <n v="298630.0772"/>
    <n v="203495.34950000001"/>
    <n v="356116.8615"/>
    <n v="239816.8615"/>
    <n v="419679.50760000001"/>
    <n v="262913.89539999998"/>
    <n v="460099.31689999998"/>
    <n v="284621.93310000002"/>
    <n v="498088.38299999997"/>
  </r>
  <r>
    <n v="1"/>
    <s v="Region I - Northeast"/>
    <x v="0"/>
    <s v="CT"/>
    <x v="5"/>
    <n v="2"/>
    <x v="1"/>
    <n v="94587.628500000006"/>
    <n v="165528.35"/>
    <n v="123578.60799999999"/>
    <n v="216262.56400000001"/>
    <n v="149812.03649999999"/>
    <n v="262171.0637"/>
    <n v="182972.6795"/>
    <n v="320202.18910000002"/>
    <n v="216889.4552"/>
    <n v="379556.54670000001"/>
    <n v="238864.5606"/>
    <n v="418012.98119999998"/>
    <n v="259268.9411"/>
    <n v="453720.6471"/>
  </r>
  <r>
    <n v="1"/>
    <s v="Region I - Northeast"/>
    <x v="0"/>
    <s v="CT"/>
    <x v="5"/>
    <n v="3"/>
    <x v="2"/>
    <n v="84458.971099999995"/>
    <n v="147803.19940000001"/>
    <n v="115027.792"/>
    <n v="201298.636"/>
    <n v="145488.98439999999"/>
    <n v="254605.72270000001"/>
    <n v="191550.99249999999"/>
    <n v="335214.23700000002"/>
    <n v="237156.56580000001"/>
    <n v="415023.9901"/>
    <n v="267053.1311"/>
    <n v="467342.97950000002"/>
    <n v="296543.97659999999"/>
    <n v="518951.95899999997"/>
  </r>
  <r>
    <n v="1"/>
    <s v="Region I - Northeast"/>
    <x v="0"/>
    <s v="CT"/>
    <x v="5"/>
    <n v="4"/>
    <x v="3"/>
    <n v="93922.257100000003"/>
    <n v="150275.61369999999"/>
    <n v="131491.16"/>
    <n v="210385.859"/>
    <n v="169060.06280000001"/>
    <n v="270496.10450000002"/>
    <n v="225413.41699999999"/>
    <n v="360661.47279999999"/>
    <n v="281766.77130000002"/>
    <n v="450826.84080000001"/>
    <n v="319335.67420000001"/>
    <n v="510937.08630000002"/>
    <n v="356904.57699999999"/>
    <n v="571047.33180000004"/>
  </r>
  <r>
    <n v="1"/>
    <s v="Region I - Northeast"/>
    <x v="0"/>
    <s v="CT"/>
    <x v="6"/>
    <n v="1"/>
    <x v="0"/>
    <n v="117952.89690000001"/>
    <n v="206417.56969999999"/>
    <n v="152820.04060000001"/>
    <n v="267435.0711"/>
    <n v="182989.3308"/>
    <n v="320231.32880000002"/>
    <n v="218393.03469999999"/>
    <n v="382187.81060000003"/>
    <n v="257541.30069999999"/>
    <n v="450697.27620000002"/>
    <n v="282434.73340000003"/>
    <n v="494260.78340000001"/>
    <n v="305898.32500000001"/>
    <n v="535322.06869999995"/>
  </r>
  <r>
    <n v="1"/>
    <s v="Region I - Northeast"/>
    <x v="0"/>
    <s v="CT"/>
    <x v="6"/>
    <n v="2"/>
    <x v="1"/>
    <n v="100450.0482"/>
    <n v="175787.58429999999"/>
    <n v="131479.71280000001"/>
    <n v="230089.49729999999"/>
    <n v="159619.32990000001"/>
    <n v="279333.8272"/>
    <n v="195371.9529"/>
    <n v="341900.91759999999"/>
    <n v="231822.7323"/>
    <n v="405689.78139999998"/>
    <n v="255457.6538"/>
    <n v="447050.89419999998"/>
    <n v="277458.88209999999"/>
    <n v="485553.04369999998"/>
  </r>
  <r>
    <n v="1"/>
    <s v="Region I - Northeast"/>
    <x v="0"/>
    <s v="CT"/>
    <x v="6"/>
    <n v="3"/>
    <x v="2"/>
    <n v="89140.368100000007"/>
    <n v="155995.6441"/>
    <n v="121190.3848"/>
    <n v="212083.17329999999"/>
    <n v="153119.67050000001"/>
    <n v="267959.42320000002"/>
    <n v="201428.88860000001"/>
    <n v="352500.5551"/>
    <n v="249226.10579999999"/>
    <n v="436145.6851"/>
    <n v="280522.02720000001"/>
    <n v="490913.5477"/>
    <n v="311362.83679999999"/>
    <n v="544884.96420000005"/>
  </r>
  <r>
    <n v="1"/>
    <s v="Region I - Northeast"/>
    <x v="0"/>
    <s v="CT"/>
    <x v="6"/>
    <n v="4"/>
    <x v="3"/>
    <n v="100495.46890000001"/>
    <n v="160792.75260000001"/>
    <n v="140693.65640000001"/>
    <n v="225109.8535"/>
    <n v="180891.84390000001"/>
    <n v="289426.9546"/>
    <n v="241189.12520000001"/>
    <n v="385902.60609999998"/>
    <n v="301486.40649999998"/>
    <n v="482378.25750000001"/>
    <n v="341684.59399999998"/>
    <n v="546695.35849999997"/>
    <n v="381882.78159999999"/>
    <n v="611012.45959999994"/>
  </r>
  <r>
    <n v="1"/>
    <s v="Region I - Northeast"/>
    <x v="0"/>
    <s v="CT"/>
    <x v="7"/>
    <n v="1"/>
    <x v="0"/>
    <n v="108770.04889999999"/>
    <n v="190347.58549999999"/>
    <n v="140690.69039999999"/>
    <n v="246208.70819999999"/>
    <n v="168307.43859999999"/>
    <n v="294538.01760000002"/>
    <n v="200630.97010000001"/>
    <n v="351104.19770000002"/>
    <n v="236369.6734"/>
    <n v="413646.92849999998"/>
    <n v="259096.5863"/>
    <n v="453419.02600000001"/>
    <n v="280428.09460000001"/>
    <n v="490749.1655"/>
  </r>
  <r>
    <n v="1"/>
    <s v="Region I - Northeast"/>
    <x v="0"/>
    <s v="CT"/>
    <x v="7"/>
    <n v="2"/>
    <x v="1"/>
    <n v="93709.457299999995"/>
    <n v="163991.55040000001"/>
    <n v="122328.08199999999"/>
    <n v="214074.1434"/>
    <n v="148198.36720000001"/>
    <n v="259347.14249999999"/>
    <n v="180822.13149999999"/>
    <n v="316438.73009999999"/>
    <n v="214239.7415"/>
    <n v="374919.54759999999"/>
    <n v="235883.7494"/>
    <n v="412796.56140000001"/>
    <n v="255956.94500000001"/>
    <n v="447924.65370000002"/>
  </r>
  <r>
    <n v="1"/>
    <s v="Region I - Northeast"/>
    <x v="0"/>
    <s v="CT"/>
    <x v="7"/>
    <n v="3"/>
    <x v="2"/>
    <n v="83910.900200000004"/>
    <n v="146844.0754"/>
    <n v="114372.3106"/>
    <n v="200151.54370000001"/>
    <n v="144729.83619999999"/>
    <n v="253277.21340000001"/>
    <n v="190623.46679999999"/>
    <n v="333591.06709999999"/>
    <n v="236076.5385"/>
    <n v="413133.9425"/>
    <n v="265889.07630000002"/>
    <n v="465305.8836"/>
    <n v="295310.00599999999"/>
    <n v="516792.51059999998"/>
  </r>
  <r>
    <n v="1"/>
    <s v="Region I - Northeast"/>
    <x v="0"/>
    <s v="CT"/>
    <x v="7"/>
    <n v="4"/>
    <x v="3"/>
    <n v="92729.389299999995"/>
    <n v="148367.0252"/>
    <n v="129821.14509999999"/>
    <n v="207713.83530000001"/>
    <n v="166912.90090000001"/>
    <n v="267060.64529999997"/>
    <n v="222550.53450000001"/>
    <n v="356080.86040000001"/>
    <n v="278188.16800000001"/>
    <n v="445101.07549999998"/>
    <n v="315279.92379999999"/>
    <n v="504447.88549999997"/>
    <n v="352371.67950000003"/>
    <n v="563794.69559999998"/>
  </r>
  <r>
    <n v="1"/>
    <s v="Region I - Northeast"/>
    <x v="1"/>
    <s v="ME"/>
    <x v="8"/>
    <n v="1"/>
    <x v="0"/>
    <n v="97740.115999999995"/>
    <n v="171045.20300000001"/>
    <n v="126606.242"/>
    <n v="221560.9235"/>
    <n v="151582.72510000001"/>
    <n v="265269.76880000002"/>
    <n v="180883.1378"/>
    <n v="316545.49129999999"/>
    <n v="213282.17739999999"/>
    <n v="373243.81040000002"/>
    <n v="233884.11360000001"/>
    <n v="409297.1986"/>
    <n v="253292.59160000001"/>
    <n v="443262.03529999999"/>
  </r>
  <r>
    <n v="1"/>
    <s v="Region I - Northeast"/>
    <x v="1"/>
    <s v="ME"/>
    <x v="8"/>
    <n v="2"/>
    <x v="1"/>
    <n v="83357.930500000002"/>
    <n v="145876.37839999999"/>
    <n v="109070.7792"/>
    <n v="190873.86360000001"/>
    <n v="132379.46900000001"/>
    <n v="231664.07060000001"/>
    <n v="161966.59049999999"/>
    <n v="283441.53340000001"/>
    <n v="192149.0906"/>
    <n v="336260.90860000002"/>
    <n v="211716.9014"/>
    <n v="370504.57740000001"/>
    <n v="229923.7476"/>
    <n v="402366.55839999998"/>
  </r>
  <r>
    <n v="1"/>
    <s v="Region I - Northeast"/>
    <x v="1"/>
    <s v="ME"/>
    <x v="8"/>
    <n v="3"/>
    <x v="2"/>
    <n v="74057.179499999998"/>
    <n v="129600.0641"/>
    <n v="100716.8744"/>
    <n v="176254.53020000001"/>
    <n v="127277.3639"/>
    <n v="222735.38680000001"/>
    <n v="167459.34390000001"/>
    <n v="293053.8518"/>
    <n v="207220.61"/>
    <n v="362636.0674"/>
    <n v="233260.66070000001"/>
    <n v="408206.15620000003"/>
    <n v="258926.74340000001"/>
    <n v="453121.80099999998"/>
  </r>
  <r>
    <n v="1"/>
    <s v="Region I - Northeast"/>
    <x v="1"/>
    <s v="ME"/>
    <x v="8"/>
    <n v="4"/>
    <x v="3"/>
    <n v="83280.729000000007"/>
    <n v="133249.1685"/>
    <n v="116593.02069999999"/>
    <n v="186548.83590000001"/>
    <n v="149905.31229999999"/>
    <n v="239848.50320000001"/>
    <n v="199873.74969999999"/>
    <n v="319798.00429999997"/>
    <n v="249842.18710000001"/>
    <n v="399747.50530000002"/>
    <n v="283154.47869999998"/>
    <n v="453047.1727"/>
    <n v="316466.77039999998"/>
    <n v="506346.84009999997"/>
  </r>
  <r>
    <n v="1"/>
    <s v="Region I - Northeast"/>
    <x v="1"/>
    <s v="ME"/>
    <x v="9"/>
    <n v="1"/>
    <x v="0"/>
    <n v="94823.118199999997"/>
    <n v="165940.45689999999"/>
    <n v="122774.1989"/>
    <n v="214854.848"/>
    <n v="146958.2346"/>
    <n v="257176.9106"/>
    <n v="175309.43109999999"/>
    <n v="306791.50439999998"/>
    <n v="206658.0373"/>
    <n v="361651.56530000002"/>
    <n v="226592.37839999999"/>
    <n v="396536.66210000002"/>
    <n v="245351.13570000001"/>
    <n v="429364.4877"/>
  </r>
  <r>
    <n v="1"/>
    <s v="Region I - Northeast"/>
    <x v="1"/>
    <s v="ME"/>
    <x v="9"/>
    <n v="2"/>
    <x v="1"/>
    <n v="81119.337100000004"/>
    <n v="141958.83989999999"/>
    <n v="106065.8798"/>
    <n v="185615.28959999999"/>
    <n v="128660.7916"/>
    <n v="225156.38529999999"/>
    <n v="157285.17290000001"/>
    <n v="275249.0526"/>
    <n v="186521.7934"/>
    <n v="326413.1385"/>
    <n v="205470.7885"/>
    <n v="359573.8799"/>
    <n v="223084.59469999999"/>
    <n v="390398.04080000002"/>
  </r>
  <r>
    <n v="1"/>
    <s v="Region I - Northeast"/>
    <x v="1"/>
    <s v="ME"/>
    <x v="9"/>
    <n v="3"/>
    <x v="2"/>
    <n v="72241.713099999994"/>
    <n v="126422.9979"/>
    <n v="98314.993799999997"/>
    <n v="172051.23910000001"/>
    <n v="124293.74860000001"/>
    <n v="217514.06"/>
    <n v="163587.0301"/>
    <n v="286277.3027"/>
    <n v="202479.44260000001"/>
    <n v="354339.0245"/>
    <n v="227962.3076"/>
    <n v="398934.03820000001"/>
    <n v="253088.84460000001"/>
    <n v="442905.478"/>
  </r>
  <r>
    <n v="1"/>
    <s v="Region I - Northeast"/>
    <x v="1"/>
    <s v="ME"/>
    <x v="9"/>
    <n v="4"/>
    <x v="3"/>
    <n v="80808.574900000007"/>
    <n v="129293.7218"/>
    <n v="113132.0049"/>
    <n v="181011.21049999999"/>
    <n v="145455.43479999999"/>
    <n v="232728.69930000001"/>
    <n v="193940.57980000001"/>
    <n v="310304.93239999999"/>
    <n v="242425.72469999999"/>
    <n v="387881.1654"/>
    <n v="274749.15470000001"/>
    <n v="439598.65409999999"/>
    <n v="307072.58470000001"/>
    <n v="491316.14279999997"/>
  </r>
  <r>
    <n v="1"/>
    <s v="Region I - Northeast"/>
    <x v="1"/>
    <s v="ME"/>
    <x v="10"/>
    <n v="1"/>
    <x v="0"/>
    <n v="97258.127900000007"/>
    <n v="170201.72399999999"/>
    <n v="125967.98820000001"/>
    <n v="220443.97940000001"/>
    <n v="150809.07949999999"/>
    <n v="263915.88909999997"/>
    <n v="179945.57269999999"/>
    <n v="314904.75229999999"/>
    <n v="212163.141"/>
    <n v="371285.49660000001"/>
    <n v="232649.77530000001"/>
    <n v="407137.1067"/>
    <n v="251944.22560000001"/>
    <n v="440902.3947"/>
  </r>
  <r>
    <n v="1"/>
    <s v="Region I - Northeast"/>
    <x v="1"/>
    <s v="ME"/>
    <x v="10"/>
    <n v="2"/>
    <x v="1"/>
    <n v="83011.623300000007"/>
    <n v="145270.34080000001"/>
    <n v="108597.95419999999"/>
    <n v="190046.4198"/>
    <n v="131786.986"/>
    <n v="230627.2254"/>
    <n v="161207.48319999999"/>
    <n v="282113.0956"/>
    <n v="191229.4227"/>
    <n v="334651.48979999998"/>
    <n v="210691.6876"/>
    <n v="368710.45329999999"/>
    <n v="228795.84220000001"/>
    <n v="400392.72379999998"/>
  </r>
  <r>
    <n v="1"/>
    <s v="Region I - Northeast"/>
    <x v="1"/>
    <s v="ME"/>
    <x v="10"/>
    <n v="3"/>
    <x v="2"/>
    <n v="73794.564199999993"/>
    <n v="129140.4874"/>
    <n v="100377.1675"/>
    <n v="175660.04319999999"/>
    <n v="126861.5013"/>
    <n v="222007.62719999999"/>
    <n v="166926.02840000001"/>
    <n v="292120.54969999997"/>
    <n v="206573.8106"/>
    <n v="361504.16850000003"/>
    <n v="232542.61540000001"/>
    <n v="406949.57689999999"/>
    <n v="258140.98009999999"/>
    <n v="451746.71529999998"/>
  </r>
  <r>
    <n v="1"/>
    <s v="Region I - Northeast"/>
    <x v="1"/>
    <s v="ME"/>
    <x v="10"/>
    <n v="4"/>
    <x v="3"/>
    <n v="82873.504400000005"/>
    <n v="132597.609"/>
    <n v="116022.90609999999"/>
    <n v="185636.6526"/>
    <n v="149172.30790000001"/>
    <n v="238675.69620000001"/>
    <n v="198896.4105"/>
    <n v="318234.26160000003"/>
    <n v="248620.51319999999"/>
    <n v="397792.82699999999"/>
    <n v="281769.91489999997"/>
    <n v="450831.87050000002"/>
    <n v="314919.31660000002"/>
    <n v="503870.9142"/>
  </r>
  <r>
    <n v="1"/>
    <s v="Region I - Northeast"/>
    <x v="1"/>
    <s v="ME"/>
    <x v="11"/>
    <n v="1"/>
    <x v="0"/>
    <n v="96294.151800000007"/>
    <n v="168514.76569999999"/>
    <n v="124691.4806"/>
    <n v="218210.09099999999"/>
    <n v="149261.78829999999"/>
    <n v="261208.12959999999"/>
    <n v="178070.4425"/>
    <n v="311623.27439999999"/>
    <n v="209925.0681"/>
    <n v="367368.86900000001"/>
    <n v="230181.09880000001"/>
    <n v="402816.9228"/>
    <n v="249247.49350000001"/>
    <n v="436183.11359999998"/>
  </r>
  <r>
    <n v="1"/>
    <s v="Region I - Northeast"/>
    <x v="1"/>
    <s v="ME"/>
    <x v="11"/>
    <n v="2"/>
    <x v="1"/>
    <n v="82319.009000000005"/>
    <n v="144058.26569999999"/>
    <n v="107652.30409999999"/>
    <n v="188391.53210000001"/>
    <n v="130602.02009999999"/>
    <n v="228553.53520000001"/>
    <n v="159689.26869999999"/>
    <n v="279456.22009999998"/>
    <n v="189390.08689999999"/>
    <n v="331432.65210000001"/>
    <n v="208641.26"/>
    <n v="365122.20500000002"/>
    <n v="226540.0313"/>
    <n v="396445.05479999998"/>
  </r>
  <r>
    <n v="1"/>
    <s v="Region I - Northeast"/>
    <x v="1"/>
    <s v="ME"/>
    <x v="11"/>
    <n v="3"/>
    <x v="2"/>
    <n v="73269.333799999993"/>
    <n v="128221.33409999999"/>
    <n v="99697.753800000006"/>
    <n v="174471.06899999999"/>
    <n v="126029.7761"/>
    <n v="220552.10810000001"/>
    <n v="165859.39739999999"/>
    <n v="290253.94540000003"/>
    <n v="205280.21179999999"/>
    <n v="359240.37060000002"/>
    <n v="231106.52470000001"/>
    <n v="404436.41820000001"/>
    <n v="256569.45370000001"/>
    <n v="448996.54379999998"/>
  </r>
  <r>
    <n v="1"/>
    <s v="Region I - Northeast"/>
    <x v="1"/>
    <s v="ME"/>
    <x v="11"/>
    <n v="4"/>
    <x v="3"/>
    <n v="82059.055099999998"/>
    <n v="131294.4901"/>
    <n v="114882.6771"/>
    <n v="183812.2861"/>
    <n v="147706.29920000001"/>
    <n v="236330.0822"/>
    <n v="196941.73209999999"/>
    <n v="315106.77620000002"/>
    <n v="246177.16519999999"/>
    <n v="393883.47019999998"/>
    <n v="279000.78720000002"/>
    <n v="446401.26620000001"/>
    <n v="311824.4093"/>
    <n v="498919.06229999999"/>
  </r>
  <r>
    <n v="1"/>
    <s v="Region I - Northeast"/>
    <x v="1"/>
    <s v="ME"/>
    <x v="12"/>
    <n v="1"/>
    <x v="0"/>
    <n v="92870.093599999993"/>
    <n v="162522.6637"/>
    <n v="120218.65949999999"/>
    <n v="210382.65410000001"/>
    <n v="143881.03090000001"/>
    <n v="251791.804"/>
    <n v="171610.8493"/>
    <n v="300318.98629999999"/>
    <n v="202271.96410000001"/>
    <n v="353975.93719999999"/>
    <n v="221769.31299999999"/>
    <n v="388096.2978"/>
    <n v="240106.40489999999"/>
    <n v="420186.20860000001"/>
  </r>
  <r>
    <n v="1"/>
    <s v="Region I - Northeast"/>
    <x v="1"/>
    <s v="ME"/>
    <x v="12"/>
    <n v="2"/>
    <x v="1"/>
    <n v="79573.354999999996"/>
    <n v="139253.3713"/>
    <n v="104006.62669999999"/>
    <n v="182011.59659999999"/>
    <n v="126127.07580000001"/>
    <n v="220722.38260000001"/>
    <n v="154121.96460000001"/>
    <n v="269713.43800000002"/>
    <n v="182733.82579999999"/>
    <n v="319784.19520000002"/>
    <n v="201275.09650000001"/>
    <n v="352231.41889999999"/>
    <n v="218501.24559999999"/>
    <n v="382377.18"/>
  </r>
  <r>
    <n v="1"/>
    <s v="Region I - Northeast"/>
    <x v="1"/>
    <s v="ME"/>
    <x v="12"/>
    <n v="3"/>
    <x v="2"/>
    <n v="70951.474199999997"/>
    <n v="124165.07980000001"/>
    <n v="96592.522800000006"/>
    <n v="169036.9148"/>
    <n v="122141.85309999999"/>
    <n v="213748.24299999999"/>
    <n v="160781.34"/>
    <n v="281367.34509999998"/>
    <n v="199031.86499999999"/>
    <n v="348305.76370000001"/>
    <n v="224100.035"/>
    <n v="392175.0612"/>
    <n v="248822.46090000001"/>
    <n v="435439.30650000001"/>
  </r>
  <r>
    <n v="1"/>
    <s v="Region I - Northeast"/>
    <x v="1"/>
    <s v="ME"/>
    <x v="12"/>
    <n v="4"/>
    <x v="3"/>
    <n v="79150.867499999993"/>
    <n v="126641.38989999999"/>
    <n v="110811.21460000001"/>
    <n v="177297.94579999999"/>
    <n v="142471.56150000001"/>
    <n v="227954.5019"/>
    <n v="189962.08199999999"/>
    <n v="303939.3358"/>
    <n v="237452.60260000001"/>
    <n v="379924.16970000003"/>
    <n v="269112.94949999999"/>
    <n v="430580.72560000001"/>
    <n v="300773.2966"/>
    <n v="481237.28159999999"/>
  </r>
  <r>
    <n v="1"/>
    <s v="Region I - Northeast"/>
    <x v="2"/>
    <s v="MA"/>
    <x v="13"/>
    <n v="1"/>
    <x v="0"/>
    <n v="124444.3786"/>
    <n v="217777.66260000001"/>
    <n v="161140.03829999999"/>
    <n v="281995.06709999999"/>
    <n v="192890.29399999999"/>
    <n v="337558.01459999999"/>
    <n v="230116.24729999999"/>
    <n v="402703.4327"/>
    <n v="271278.092"/>
    <n v="474736.66100000002"/>
    <n v="297452.5098"/>
    <n v="520541.8922"/>
    <n v="322088.44990000001"/>
    <n v="563654.78740000003"/>
  </r>
  <r>
    <n v="1"/>
    <s v="Region I - Northeast"/>
    <x v="2"/>
    <s v="MA"/>
    <x v="13"/>
    <n v="2"/>
    <x v="1"/>
    <n v="106398.80469999999"/>
    <n v="186197.90820000001"/>
    <n v="139137.99350000001"/>
    <n v="243491.48860000001"/>
    <n v="168795.64050000001"/>
    <n v="295392.37070000003"/>
    <n v="206381.33199999999"/>
    <n v="361167.33110000001"/>
    <n v="244762.04689999999"/>
    <n v="428333.5821"/>
    <n v="269638.92989999999"/>
    <n v="471868.1274"/>
    <n v="292767.16200000001"/>
    <n v="512342.53350000002"/>
  </r>
  <r>
    <n v="1"/>
    <s v="Region I - Northeast"/>
    <x v="2"/>
    <s v="MA"/>
    <x v="13"/>
    <n v="3"/>
    <x v="2"/>
    <n v="94712.349400000006"/>
    <n v="165746.6115"/>
    <n v="128879.34050000001"/>
    <n v="225538.84589999999"/>
    <n v="162921.85680000001"/>
    <n v="285113.24949999998"/>
    <n v="214413.79819999999"/>
    <n v="375224.147"/>
    <n v="265377.8627"/>
    <n v="464411.2598"/>
    <n v="298767.37569999998"/>
    <n v="522842.90740000003"/>
    <n v="331687.66450000001"/>
    <n v="580453.41299999994"/>
  </r>
  <r>
    <n v="1"/>
    <s v="Region I - Northeast"/>
    <x v="2"/>
    <s v="MA"/>
    <x v="13"/>
    <n v="4"/>
    <x v="3"/>
    <n v="106048.6551"/>
    <n v="169677.85079999999"/>
    <n v="148468.11720000001"/>
    <n v="237548.99100000001"/>
    <n v="190887.57920000001"/>
    <n v="305420.13130000001"/>
    <n v="254516.77230000001"/>
    <n v="407226.84169999999"/>
    <n v="318145.96529999998"/>
    <n v="509033.55209999997"/>
    <n v="360565.42739999999"/>
    <n v="576904.69240000006"/>
    <n v="402984.88949999999"/>
    <n v="644775.83259999997"/>
  </r>
  <r>
    <n v="1"/>
    <s v="Region I - Northeast"/>
    <x v="2"/>
    <s v="MA"/>
    <x v="14"/>
    <n v="1"/>
    <x v="0"/>
    <n v="115086.03810000001"/>
    <n v="201400.5667"/>
    <n v="148993.03820000001"/>
    <n v="260737.8167"/>
    <n v="178330.07430000001"/>
    <n v="312077.6299"/>
    <n v="212715.95989999999"/>
    <n v="372252.93"/>
    <n v="250737.00330000001"/>
    <n v="438789.75579999998"/>
    <n v="274914.40950000001"/>
    <n v="481100.21679999999"/>
    <n v="297659.38829999999"/>
    <n v="520903.92959999997"/>
  </r>
  <r>
    <n v="1"/>
    <s v="Region I - Northeast"/>
    <x v="2"/>
    <s v="MA"/>
    <x v="14"/>
    <n v="2"/>
    <x v="1"/>
    <n v="98532.955400000006"/>
    <n v="172432.67199999999"/>
    <n v="128810.7115"/>
    <n v="225418.7451"/>
    <n v="156228.21170000001"/>
    <n v="273399.37050000002"/>
    <n v="190944.08300000001"/>
    <n v="334152.14529999997"/>
    <n v="226414.0148"/>
    <n v="396224.5258"/>
    <n v="249401.20120000001"/>
    <n v="436452.10200000001"/>
    <n v="270763.16950000002"/>
    <n v="473835.54670000001"/>
  </r>
  <r>
    <n v="1"/>
    <s v="Region I - Northeast"/>
    <x v="2"/>
    <s v="MA"/>
    <x v="14"/>
    <n v="3"/>
    <x v="2"/>
    <n v="87804.451400000005"/>
    <n v="153657.79"/>
    <n v="119515.78290000001"/>
    <n v="209152.61989999999"/>
    <n v="151112.9345"/>
    <n v="264447.63520000002"/>
    <n v="198901.41639999999"/>
    <n v="348077.47879999998"/>
    <n v="246205.68049999999"/>
    <n v="430859.94079999998"/>
    <n v="277203.83639999997"/>
    <n v="485106.71370000002"/>
    <n v="307771.57630000002"/>
    <n v="538600.25859999994"/>
  </r>
  <r>
    <n v="1"/>
    <s v="Region I - Northeast"/>
    <x v="2"/>
    <s v="MA"/>
    <x v="14"/>
    <n v="4"/>
    <x v="3"/>
    <n v="98080.927100000001"/>
    <n v="156929.48569999999"/>
    <n v="137313.29790000001"/>
    <n v="219701.27989999999"/>
    <n v="176545.66880000001"/>
    <n v="282473.07429999998"/>
    <n v="235394.22500000001"/>
    <n v="376630.76569999999"/>
    <n v="294242.78120000003"/>
    <n v="470788.45699999999"/>
    <n v="333475.152"/>
    <n v="533560.2513"/>
    <n v="372707.52299999999"/>
    <n v="596332.04559999995"/>
  </r>
  <r>
    <n v="1"/>
    <s v="Region I - Northeast"/>
    <x v="2"/>
    <s v="MA"/>
    <x v="15"/>
    <n v="1"/>
    <x v="0"/>
    <n v="115086.03810000001"/>
    <n v="201400.5667"/>
    <n v="148993.03820000001"/>
    <n v="260737.8167"/>
    <n v="178330.07430000001"/>
    <n v="312077.6299"/>
    <n v="212715.95989999999"/>
    <n v="372252.93"/>
    <n v="250737.00330000001"/>
    <n v="438789.75579999998"/>
    <n v="274914.40950000001"/>
    <n v="481100.21679999999"/>
    <n v="297659.38829999999"/>
    <n v="520903.92959999997"/>
  </r>
  <r>
    <n v="1"/>
    <s v="Region I - Northeast"/>
    <x v="2"/>
    <s v="MA"/>
    <x v="15"/>
    <n v="2"/>
    <x v="1"/>
    <n v="98532.955400000006"/>
    <n v="172432.67199999999"/>
    <n v="128810.7115"/>
    <n v="225418.7451"/>
    <n v="156228.21170000001"/>
    <n v="273399.37050000002"/>
    <n v="190944.08300000001"/>
    <n v="334152.14529999997"/>
    <n v="226414.0148"/>
    <n v="396224.5258"/>
    <n v="249401.20120000001"/>
    <n v="436452.10200000001"/>
    <n v="270763.16950000002"/>
    <n v="473835.54670000001"/>
  </r>
  <r>
    <n v="1"/>
    <s v="Region I - Northeast"/>
    <x v="2"/>
    <s v="MA"/>
    <x v="15"/>
    <n v="3"/>
    <x v="2"/>
    <n v="87804.451400000005"/>
    <n v="153657.79"/>
    <n v="119515.78290000001"/>
    <n v="209152.61989999999"/>
    <n v="151112.9345"/>
    <n v="264447.63520000002"/>
    <n v="198901.41639999999"/>
    <n v="348077.47879999998"/>
    <n v="246205.68049999999"/>
    <n v="430859.94079999998"/>
    <n v="277203.83639999997"/>
    <n v="485106.71370000002"/>
    <n v="307771.57630000002"/>
    <n v="538600.25859999994"/>
  </r>
  <r>
    <n v="1"/>
    <s v="Region I - Northeast"/>
    <x v="2"/>
    <s v="MA"/>
    <x v="15"/>
    <n v="4"/>
    <x v="3"/>
    <n v="98080.927100000001"/>
    <n v="156929.48569999999"/>
    <n v="137313.29790000001"/>
    <n v="219701.27989999999"/>
    <n v="176545.66880000001"/>
    <n v="282473.07429999998"/>
    <n v="235394.22500000001"/>
    <n v="376630.76569999999"/>
    <n v="294242.78120000003"/>
    <n v="470788.45699999999"/>
    <n v="333475.152"/>
    <n v="533560.2513"/>
    <n v="372707.52299999999"/>
    <n v="596332.04559999995"/>
  </r>
  <r>
    <n v="1"/>
    <s v="Region I - Northeast"/>
    <x v="2"/>
    <s v="MA"/>
    <x v="16"/>
    <n v="1"/>
    <x v="0"/>
    <n v="113589.9351"/>
    <n v="198782.38639999999"/>
    <n v="147073.23610000001"/>
    <n v="257378.16320000001"/>
    <n v="176043.90359999999"/>
    <n v="308076.83130000002"/>
    <n v="210006.63260000001"/>
    <n v="367511.60690000001"/>
    <n v="247560.05129999999"/>
    <n v="433230.08980000002"/>
    <n v="271439.98340000003"/>
    <n v="475019.97110000002"/>
    <n v="293911.77100000001"/>
    <n v="514345.5993"/>
  </r>
  <r>
    <n v="1"/>
    <s v="Region I - Northeast"/>
    <x v="2"/>
    <s v="MA"/>
    <x v="16"/>
    <n v="2"/>
    <x v="1"/>
    <n v="97172.533200000005"/>
    <n v="170051.93309999999"/>
    <n v="127056.33809999999"/>
    <n v="222348.59179999999"/>
    <n v="154123.20370000001"/>
    <n v="269715.60649999999"/>
    <n v="188413.21350000001"/>
    <n v="329723.12349999999"/>
    <n v="223436.4313"/>
    <n v="391013.7549"/>
    <n v="246135.8996"/>
    <n v="430737.82419999997"/>
    <n v="267236.01289999997"/>
    <n v="467663.02250000002"/>
  </r>
  <r>
    <n v="1"/>
    <s v="Region I - Northeast"/>
    <x v="2"/>
    <s v="MA"/>
    <x v="16"/>
    <n v="3"/>
    <x v="2"/>
    <n v="86537.055900000007"/>
    <n v="151439.84779999999"/>
    <n v="117769.3835"/>
    <n v="206096.42120000001"/>
    <n v="148888.46729999999"/>
    <n v="260554.81770000001"/>
    <n v="195956.62830000001"/>
    <n v="342924.09940000001"/>
    <n v="242544.54019999999"/>
    <n v="424452.94540000003"/>
    <n v="273069.53820000001"/>
    <n v="477871.69179999997"/>
    <n v="303167.64809999999"/>
    <n v="530543.38410000002"/>
  </r>
  <r>
    <n v="1"/>
    <s v="Region I - Northeast"/>
    <x v="2"/>
    <s v="MA"/>
    <x v="16"/>
    <n v="4"/>
    <x v="3"/>
    <n v="96801.640799999994"/>
    <n v="154882.62760000001"/>
    <n v="135522.29699999999"/>
    <n v="216835.67850000001"/>
    <n v="174242.95329999999"/>
    <n v="278788.72950000002"/>
    <n v="232323.93780000001"/>
    <n v="371718.30599999998"/>
    <n v="290404.92229999998"/>
    <n v="464647.88250000001"/>
    <n v="329125.5785"/>
    <n v="526600.93350000004"/>
    <n v="367846.23489999998"/>
    <n v="588553.98439999996"/>
  </r>
  <r>
    <n v="1"/>
    <s v="Region I - Northeast"/>
    <x v="2"/>
    <s v="MA"/>
    <x v="17"/>
    <n v="1"/>
    <x v="0"/>
    <n v="104738.65210000001"/>
    <n v="183292.64120000001"/>
    <n v="135567.01"/>
    <n v="237242.26749999999"/>
    <n v="162239.94639999999"/>
    <n v="283919.90610000002"/>
    <n v="193492.22640000001"/>
    <n v="338611.39610000001"/>
    <n v="228047.9204"/>
    <n v="399083.86060000001"/>
    <n v="250021.92720000001"/>
    <n v="437538.3725"/>
    <n v="270682.33500000002"/>
    <n v="473694.08630000002"/>
  </r>
  <r>
    <n v="1"/>
    <s v="Region I - Northeast"/>
    <x v="2"/>
    <s v="MA"/>
    <x v="17"/>
    <n v="2"/>
    <x v="1"/>
    <n v="89813.741500000004"/>
    <n v="157174.04759999999"/>
    <n v="117369.8302"/>
    <n v="205397.20300000001"/>
    <n v="142312.03760000001"/>
    <n v="249046.06570000001"/>
    <n v="173861.8455"/>
    <n v="304258.22970000003"/>
    <n v="206117.35690000001"/>
    <n v="360705.37469999999"/>
    <n v="227018.21479999999"/>
    <n v="397281.87579999998"/>
    <n v="246431.64600000001"/>
    <n v="431255.38059999997"/>
  </r>
  <r>
    <n v="1"/>
    <s v="Region I - Northeast"/>
    <x v="2"/>
    <s v="MA"/>
    <x v="17"/>
    <n v="3"/>
    <x v="2"/>
    <n v="80131.547999999995"/>
    <n v="140230.20910000001"/>
    <n v="109109.1721"/>
    <n v="190941.05110000001"/>
    <n v="137983.84710000001"/>
    <n v="241471.73250000001"/>
    <n v="181649.98269999999"/>
    <n v="317887.46970000002"/>
    <n v="224879.52840000001"/>
    <n v="393539.17460000003"/>
    <n v="253214.12539999999"/>
    <n v="443124.7194"/>
    <n v="281160.64240000001"/>
    <n v="492031.12410000002"/>
  </r>
  <r>
    <n v="1"/>
    <s v="Region I - Northeast"/>
    <x v="2"/>
    <s v="MA"/>
    <x v="17"/>
    <n v="4"/>
    <x v="3"/>
    <n v="89269.943599999999"/>
    <n v="142831.91190000001"/>
    <n v="124977.9209"/>
    <n v="199964.67660000001"/>
    <n v="160685.89850000001"/>
    <n v="257097.44140000001"/>
    <n v="214247.8645"/>
    <n v="342796.58840000001"/>
    <n v="267809.8308"/>
    <n v="428495.73550000001"/>
    <n v="303517.80810000002"/>
    <n v="485628.50020000001"/>
    <n v="339225.7856"/>
    <n v="542761.26489999995"/>
  </r>
  <r>
    <n v="1"/>
    <s v="Region I - Northeast"/>
    <x v="2"/>
    <s v="MA"/>
    <x v="18"/>
    <n v="1"/>
    <x v="0"/>
    <n v="110140.79859999999"/>
    <n v="192746.39739999999"/>
    <n v="142597.88320000001"/>
    <n v="249546.29560000001"/>
    <n v="170680.51550000001"/>
    <n v="298690.90210000001"/>
    <n v="203598.70680000001"/>
    <n v="356297.73690000002"/>
    <n v="239997.00659999999"/>
    <n v="419994.76150000002"/>
    <n v="263142.4706"/>
    <n v="460499.3236"/>
    <n v="284919.39970000001"/>
    <n v="498608.94949999999"/>
  </r>
  <r>
    <n v="1"/>
    <s v="Region I - Northeast"/>
    <x v="2"/>
    <s v="MA"/>
    <x v="18"/>
    <n v="2"/>
    <x v="1"/>
    <n v="94266.121799999994"/>
    <n v="164965.71309999999"/>
    <n v="123242.7022"/>
    <n v="215674.72889999999"/>
    <n v="149484.46830000001"/>
    <n v="261597.81950000001"/>
    <n v="182719.12109999999"/>
    <n v="319758.462"/>
    <n v="216670.86319999999"/>
    <n v="379174.01069999998"/>
    <n v="238674.88699999999"/>
    <n v="417681.05229999998"/>
    <n v="259125.4866"/>
    <n v="453469.60149999999"/>
  </r>
  <r>
    <n v="1"/>
    <s v="Region I - Northeast"/>
    <x v="2"/>
    <s v="MA"/>
    <x v="18"/>
    <n v="3"/>
    <x v="2"/>
    <n v="83979.415299999993"/>
    <n v="146963.97690000001"/>
    <n v="114300.505"/>
    <n v="200025.88380000001"/>
    <n v="144512.0943"/>
    <n v="252896.16510000001"/>
    <n v="190206.13649999999"/>
    <n v="332860.739"/>
    <n v="235435.8057"/>
    <n v="412012.66009999998"/>
    <n v="265072.9485"/>
    <n v="463877.65990000003"/>
    <n v="294297.31530000002"/>
    <n v="515020.30180000002"/>
  </r>
  <r>
    <n v="1"/>
    <s v="Region I - Northeast"/>
    <x v="2"/>
    <s v="MA"/>
    <x v="18"/>
    <n v="4"/>
    <x v="3"/>
    <n v="93864.639599999995"/>
    <n v="150183.42559999999"/>
    <n v="131410.49540000001"/>
    <n v="210256.79569999999"/>
    <n v="168956.3512"/>
    <n v="270330.16590000002"/>
    <n v="225275.1349"/>
    <n v="360440.22129999998"/>
    <n v="281593.91859999998"/>
    <n v="450550.27649999998"/>
    <n v="319139.77439999999"/>
    <n v="510623.64659999998"/>
    <n v="356685.63020000001"/>
    <n v="570697.01690000005"/>
  </r>
  <r>
    <n v="1"/>
    <s v="Region I - Northeast"/>
    <x v="2"/>
    <s v="MA"/>
    <x v="19"/>
    <n v="1"/>
    <x v="0"/>
    <n v="111179.98910000001"/>
    <n v="194564.9809"/>
    <n v="143881.95939999999"/>
    <n v="251793.42910000001"/>
    <n v="172175.66649999999"/>
    <n v="301307.41639999999"/>
    <n v="205318.79569999999"/>
    <n v="359307.89250000002"/>
    <n v="241964.85569999999"/>
    <n v="423438.4975"/>
    <n v="265268.27750000003"/>
    <n v="464219.48560000001"/>
    <n v="287169.92479999998"/>
    <n v="502547.36839999998"/>
  </r>
  <r>
    <n v="1"/>
    <s v="Region I - Northeast"/>
    <x v="2"/>
    <s v="MA"/>
    <x v="19"/>
    <n v="2"/>
    <x v="1"/>
    <n v="95440.993199999997"/>
    <n v="167021.73809999999"/>
    <n v="124692.20729999999"/>
    <n v="218211.36259999999"/>
    <n v="151160.7819"/>
    <n v="264531.36839999998"/>
    <n v="184617.66800000001"/>
    <n v="323080.91889999999"/>
    <n v="218838.0809"/>
    <n v="382966.64159999997"/>
    <n v="241009.81830000001"/>
    <n v="421767.18209999998"/>
    <n v="261596.47219999999"/>
    <n v="457793.82630000002"/>
  </r>
  <r>
    <n v="1"/>
    <s v="Region I - Northeast"/>
    <x v="2"/>
    <s v="MA"/>
    <x v="19"/>
    <n v="3"/>
    <x v="2"/>
    <n v="85223.976500000004"/>
    <n v="149141.95879999999"/>
    <n v="116070.84510000001"/>
    <n v="203123.97889999999"/>
    <n v="146809.14929999999"/>
    <n v="256916.01120000001"/>
    <n v="193290.04440000001"/>
    <n v="338257.57770000002"/>
    <n v="239310.5356"/>
    <n v="418793.43729999999"/>
    <n v="269479.30290000001"/>
    <n v="471588.78019999998"/>
    <n v="299238.8223"/>
    <n v="523667.93910000002"/>
  </r>
  <r>
    <n v="1"/>
    <s v="Region I - Northeast"/>
    <x v="2"/>
    <s v="MA"/>
    <x v="19"/>
    <n v="4"/>
    <x v="3"/>
    <n v="94765.512600000002"/>
    <n v="151624.82250000001"/>
    <n v="132671.71770000001"/>
    <n v="212274.75150000001"/>
    <n v="170577.9227"/>
    <n v="272924.68040000001"/>
    <n v="227437.2303"/>
    <n v="363899.57390000002"/>
    <n v="284296.5379"/>
    <n v="454874.46730000002"/>
    <n v="322202.74280000001"/>
    <n v="515524.39620000002"/>
    <n v="360108.94799999997"/>
    <n v="576174.32519999996"/>
  </r>
  <r>
    <n v="1"/>
    <s v="Region I - Northeast"/>
    <x v="3"/>
    <s v="NH"/>
    <x v="20"/>
    <n v="1"/>
    <x v="0"/>
    <n v="97865.466400000005"/>
    <n v="171264.5661"/>
    <n v="126618.8475"/>
    <n v="221582.98310000001"/>
    <n v="151495.8143"/>
    <n v="265117.67509999999"/>
    <n v="180624.72330000001"/>
    <n v="316093.26579999999"/>
    <n v="212831.79010000001"/>
    <n v="372455.63260000001"/>
    <n v="233312.64859999999"/>
    <n v="408297.13500000001"/>
    <n v="252548.89660000001"/>
    <n v="441960.56900000002"/>
  </r>
  <r>
    <n v="1"/>
    <s v="Region I - Northeast"/>
    <x v="3"/>
    <s v="NH"/>
    <x v="20"/>
    <n v="2"/>
    <x v="1"/>
    <n v="84161.685200000007"/>
    <n v="147282.9492"/>
    <n v="109910.5284"/>
    <n v="192343.42480000001"/>
    <n v="133198.3713"/>
    <n v="233097.14980000001"/>
    <n v="162600.4651"/>
    <n v="284550.81390000001"/>
    <n v="192695.54620000001"/>
    <n v="337217.2058"/>
    <n v="212191.05869999999"/>
    <n v="371334.35279999999"/>
    <n v="230282.35560000001"/>
    <n v="402994.12219999998"/>
  </r>
  <r>
    <n v="1"/>
    <s v="Region I - Northeast"/>
    <x v="3"/>
    <s v="NH"/>
    <x v="20"/>
    <n v="3"/>
    <x v="2"/>
    <n v="75256.056899999996"/>
    <n v="131698.09959999999"/>
    <n v="102535.07520000001"/>
    <n v="179436.38140000001"/>
    <n v="129719.5674"/>
    <n v="227009.24299999999"/>
    <n v="170821.4552"/>
    <n v="298937.5466"/>
    <n v="211522.47399999999"/>
    <n v="370164.3296"/>
    <n v="238211.0765"/>
    <n v="416869.38390000002"/>
    <n v="264543.35100000002"/>
    <n v="462950.86430000002"/>
  </r>
  <r>
    <n v="1"/>
    <s v="Region I - Northeast"/>
    <x v="3"/>
    <s v="NH"/>
    <x v="20"/>
    <n v="4"/>
    <x v="3"/>
    <n v="83424.762600000002"/>
    <n v="133479.62220000001"/>
    <n v="116794.66770000001"/>
    <n v="186871.47099999999"/>
    <n v="150164.57269999999"/>
    <n v="240263.3199"/>
    <n v="200219.4302"/>
    <n v="320351.0932"/>
    <n v="250274.28779999999"/>
    <n v="400438.8664"/>
    <n v="283644.19270000001"/>
    <n v="453830.71529999998"/>
    <n v="317014.09789999999"/>
    <n v="507222.56410000002"/>
  </r>
  <r>
    <n v="1"/>
    <s v="Region I - Northeast"/>
    <x v="3"/>
    <s v="NH"/>
    <x v="21"/>
    <n v="1"/>
    <x v="0"/>
    <n v="95330.175700000007"/>
    <n v="166827.8076"/>
    <n v="123414.973"/>
    <n v="215976.20269999999"/>
    <n v="147714.49720000001"/>
    <n v="258500.37"/>
    <n v="176195.31219999999"/>
    <n v="308341.79639999999"/>
    <n v="207686.9952"/>
    <n v="363452.2414"/>
    <n v="227712.42230000001"/>
    <n v="398496.739"/>
    <n v="246550.76139999999"/>
    <n v="431463.83240000001"/>
  </r>
  <r>
    <n v="1"/>
    <s v="Region I - Northeast"/>
    <x v="3"/>
    <s v="NH"/>
    <x v="21"/>
    <n v="2"/>
    <x v="1"/>
    <n v="81626.3946"/>
    <n v="142846.1906"/>
    <n v="106706.65399999999"/>
    <n v="186736.64430000001"/>
    <n v="129417.0542"/>
    <n v="226479.84479999999"/>
    <n v="158171.05410000001"/>
    <n v="276799.34460000001"/>
    <n v="187550.7512"/>
    <n v="328213.81459999998"/>
    <n v="206590.83240000001"/>
    <n v="361533.95679999999"/>
    <n v="224284.22039999999"/>
    <n v="392497.38569999998"/>
  </r>
  <r>
    <n v="1"/>
    <s v="Region I - Northeast"/>
    <x v="3"/>
    <s v="NH"/>
    <x v="21"/>
    <n v="3"/>
    <x v="2"/>
    <n v="72744.103199999998"/>
    <n v="127302.18060000001"/>
    <n v="99018.34"/>
    <n v="173282.0949"/>
    <n v="125198.0508"/>
    <n v="219096.58900000001"/>
    <n v="164792.76639999999"/>
    <n v="288387.34120000002"/>
    <n v="203986.61300000001"/>
    <n v="356976.57270000002"/>
    <n v="229670.43410000001"/>
    <n v="401923.25959999999"/>
    <n v="254997.9271"/>
    <n v="446246.37239999999"/>
  </r>
  <r>
    <n v="1"/>
    <s v="Region I - Northeast"/>
    <x v="3"/>
    <s v="NH"/>
    <x v="21"/>
    <n v="4"/>
    <x v="3"/>
    <n v="81244.605800000005"/>
    <n v="129991.37119999999"/>
    <n v="113742.44809999999"/>
    <n v="181987.91959999999"/>
    <n v="146240.2904"/>
    <n v="233984.4681"/>
    <n v="194987.05379999999"/>
    <n v="311979.29080000002"/>
    <n v="243733.8173"/>
    <n v="389974.11349999998"/>
    <n v="276231.65950000001"/>
    <n v="441970.66190000001"/>
    <n v="308729.50189999997"/>
    <n v="493967.21039999998"/>
  </r>
  <r>
    <n v="1"/>
    <s v="Region I - Northeast"/>
    <x v="3"/>
    <s v="NH"/>
    <x v="22"/>
    <n v="1"/>
    <x v="0"/>
    <n v="92920.232600000003"/>
    <n v="162610.40710000001"/>
    <n v="120223.70020000001"/>
    <n v="210391.47529999999"/>
    <n v="143846.2647"/>
    <n v="251730.96309999999"/>
    <n v="171507.4811"/>
    <n v="300138.09179999999"/>
    <n v="202091.80619999999"/>
    <n v="353660.66080000001"/>
    <n v="221540.7237"/>
    <n v="387696.26640000002"/>
    <n v="239808.92319999999"/>
    <n v="419665.61550000001"/>
  </r>
  <r>
    <n v="1"/>
    <s v="Region I - Northeast"/>
    <x v="3"/>
    <s v="NH"/>
    <x v="22"/>
    <n v="2"/>
    <x v="1"/>
    <n v="79894.856700000004"/>
    <n v="139815.99919999999"/>
    <n v="104342.5258"/>
    <n v="182599.42009999999"/>
    <n v="126454.63589999999"/>
    <n v="221295.61290000001"/>
    <n v="154375.51310000001"/>
    <n v="270157.14789999998"/>
    <n v="182952.4062"/>
    <n v="320166.71090000001"/>
    <n v="201464.7573"/>
    <n v="352563.32530000003"/>
    <n v="218644.68650000001"/>
    <n v="382628.20120000001"/>
  </r>
  <r>
    <n v="1"/>
    <s v="Region I - Northeast"/>
    <x v="3"/>
    <s v="NH"/>
    <x v="22"/>
    <n v="3"/>
    <x v="2"/>
    <n v="71431.025399999999"/>
    <n v="125004.2944"/>
    <n v="97319.803499999995"/>
    <n v="170309.6562"/>
    <n v="123118.7353"/>
    <n v="215457.7867"/>
    <n v="162126.1857"/>
    <n v="283720.82500000001"/>
    <n v="200752.6122"/>
    <n v="351317.07130000001"/>
    <n v="226080.20310000001"/>
    <n v="395640.3554"/>
    <n v="251069.1061"/>
    <n v="439370.93560000003"/>
  </r>
  <r>
    <n v="1"/>
    <s v="Region I - Northeast"/>
    <x v="3"/>
    <s v="NH"/>
    <x v="22"/>
    <n v="4"/>
    <x v="3"/>
    <n v="79208.480100000001"/>
    <n v="126733.57"/>
    <n v="110891.87209999999"/>
    <n v="177426.99799999999"/>
    <n v="142575.26420000001"/>
    <n v="228120.42600000001"/>
    <n v="190100.35209999999"/>
    <n v="304160.56809999997"/>
    <n v="237625.44020000001"/>
    <n v="380200.70990000002"/>
    <n v="269308.8322"/>
    <n v="430894.13789999997"/>
    <n v="300992.2243"/>
    <n v="481587.56599999999"/>
  </r>
  <r>
    <n v="1"/>
    <s v="Region I - Northeast"/>
    <x v="3"/>
    <s v="NH"/>
    <x v="23"/>
    <n v="1"/>
    <x v="0"/>
    <n v="100757.4004"/>
    <n v="176325.45069999999"/>
    <n v="130448.37790000001"/>
    <n v="228284.66140000001"/>
    <n v="156137.69699999999"/>
    <n v="273240.96970000002"/>
    <n v="186250.12520000001"/>
    <n v="325937.71909999999"/>
    <n v="219546.02220000001"/>
    <n v="384205.53879999998"/>
    <n v="240718.69279999999"/>
    <n v="421257.71240000002"/>
    <n v="260639.10889999999"/>
    <n v="456118.44050000003"/>
  </r>
  <r>
    <n v="1"/>
    <s v="Region I - Northeast"/>
    <x v="3"/>
    <s v="NH"/>
    <x v="23"/>
    <n v="2"/>
    <x v="1"/>
    <n v="86239.532399999996"/>
    <n v="150919.18169999999"/>
    <n v="112747.4844"/>
    <n v="197308.09770000001"/>
    <n v="136753.27600000001"/>
    <n v="239318.23310000001"/>
    <n v="167155.11790000001"/>
    <n v="292521.45630000002"/>
    <n v="198213.56450000001"/>
    <n v="346873.7378"/>
    <n v="218342.35370000001"/>
    <n v="382099.11900000001"/>
    <n v="237049.80170000001"/>
    <n v="414837.15299999999"/>
  </r>
  <r>
    <n v="1"/>
    <s v="Region I - Northeast"/>
    <x v="3"/>
    <s v="NH"/>
    <x v="23"/>
    <n v="3"/>
    <x v="2"/>
    <n v="76831.751600000003"/>
    <n v="134455.56529999999"/>
    <n v="104573.3205"/>
    <n v="183003.31080000001"/>
    <n v="132214.74799999999"/>
    <n v="231375.80910000001"/>
    <n v="174021.35449999999"/>
    <n v="304537.37050000002"/>
    <n v="215403.2781"/>
    <n v="376955.73670000001"/>
    <n v="242519.35699999999"/>
    <n v="424408.8749"/>
    <n v="269257.94"/>
    <n v="471201.39500000002"/>
  </r>
  <r>
    <n v="1"/>
    <s v="Region I - Northeast"/>
    <x v="3"/>
    <s v="NH"/>
    <x v="23"/>
    <n v="4"/>
    <x v="3"/>
    <n v="85868.115399999995"/>
    <n v="137388.98670000001"/>
    <n v="120215.3615"/>
    <n v="192344.58129999999"/>
    <n v="154562.60769999999"/>
    <n v="247300.17600000001"/>
    <n v="206083.47690000001"/>
    <n v="329733.56800000003"/>
    <n v="257604.3461"/>
    <n v="412166.95990000002"/>
    <n v="291951.59220000001"/>
    <n v="467122.55459999997"/>
    <n v="326298.83840000001"/>
    <n v="522078.14929999999"/>
  </r>
  <r>
    <n v="1"/>
    <s v="Region I - Northeast"/>
    <x v="3"/>
    <s v="NH"/>
    <x v="24"/>
    <n v="1"/>
    <x v="0"/>
    <n v="106566.32640000001"/>
    <n v="186491.07130000001"/>
    <n v="138109.94390000001"/>
    <n v="241692.40179999999"/>
    <n v="165404.06090000001"/>
    <n v="289457.10649999999"/>
    <n v="197449.22270000001"/>
    <n v="345536.1397"/>
    <n v="232884.38089999999"/>
    <n v="407547.6666"/>
    <n v="255416.45740000001"/>
    <n v="446978.80050000001"/>
    <n v="276670.76089999999"/>
    <n v="484173.83169999998"/>
  </r>
  <r>
    <n v="1"/>
    <s v="Region I - Northeast"/>
    <x v="3"/>
    <s v="NH"/>
    <x v="24"/>
    <n v="2"/>
    <x v="1"/>
    <n v="90555.968900000007"/>
    <n v="158472.9455"/>
    <n v="118589.3342"/>
    <n v="207531.33480000001"/>
    <n v="144026.851"/>
    <n v="252046.98929999999"/>
    <n v="176391.17920000001"/>
    <n v="308684.5637"/>
    <n v="209358.86900000001"/>
    <n v="366378.0208"/>
    <n v="230739.7494"/>
    <n v="403794.56140000001"/>
    <n v="250656.38709999999"/>
    <n v="438648.6776"/>
  </r>
  <r>
    <n v="1"/>
    <s v="Region I - Northeast"/>
    <x v="3"/>
    <s v="NH"/>
    <x v="24"/>
    <n v="3"/>
    <x v="2"/>
    <n v="80222.909499999994"/>
    <n v="140390.09160000001"/>
    <n v="109013.4423"/>
    <n v="190773.52420000001"/>
    <n v="137693.53899999999"/>
    <n v="240963.69330000001"/>
    <n v="181093.56150000001"/>
    <n v="316913.73249999998"/>
    <n v="224025.24189999999"/>
    <n v="392044.17320000002"/>
    <n v="252125.98209999999"/>
    <n v="441220.46879999997"/>
    <n v="279810.41840000002"/>
    <n v="489668.23229999997"/>
  </r>
  <r>
    <n v="1"/>
    <s v="Region I - Northeast"/>
    <x v="3"/>
    <s v="NH"/>
    <x v="24"/>
    <n v="4"/>
    <x v="3"/>
    <n v="90783.617499999993"/>
    <n v="145253.79010000001"/>
    <n v="127097.0644"/>
    <n v="203355.30609999999"/>
    <n v="163410.51130000001"/>
    <n v="261456.82209999999"/>
    <n v="217880.68179999999"/>
    <n v="348609.09610000002"/>
    <n v="272350.85220000002"/>
    <n v="435761.3701"/>
    <n v="308664.29920000001"/>
    <n v="493862.8861"/>
    <n v="344977.74619999999"/>
    <n v="551964.40209999995"/>
  </r>
  <r>
    <n v="1"/>
    <s v="Region I - Northeast"/>
    <x v="3"/>
    <s v="NH"/>
    <x v="25"/>
    <n v="1"/>
    <x v="0"/>
    <n v="99743.282300000006"/>
    <n v="174550.74410000001"/>
    <n v="129166.82580000001"/>
    <n v="226041.94519999999"/>
    <n v="154625.16740000001"/>
    <n v="270594.04300000001"/>
    <n v="184478.35759999999"/>
    <n v="322837.12579999998"/>
    <n v="217488.1005"/>
    <n v="380604.17580000003"/>
    <n v="238478.59830000001"/>
    <n v="417337.54700000002"/>
    <n v="258239.85060000001"/>
    <n v="451919.73839999997"/>
  </r>
  <r>
    <n v="1"/>
    <s v="Region I - Northeast"/>
    <x v="3"/>
    <s v="NH"/>
    <x v="25"/>
    <n v="2"/>
    <x v="1"/>
    <n v="85225.414399999994"/>
    <n v="149144.47510000001"/>
    <n v="111465.9323"/>
    <n v="195065.38149999999"/>
    <n v="135240.74650000001"/>
    <n v="236671.3063"/>
    <n v="165383.35029999999"/>
    <n v="289420.86300000001"/>
    <n v="196155.6428"/>
    <n v="343272.3749"/>
    <n v="216102.2592"/>
    <n v="378178.95360000001"/>
    <n v="234650.54329999999"/>
    <n v="410638.45079999999"/>
  </r>
  <r>
    <n v="1"/>
    <s v="Region I - Northeast"/>
    <x v="3"/>
    <s v="NH"/>
    <x v="25"/>
    <n v="3"/>
    <x v="2"/>
    <n v="75826.968299999993"/>
    <n v="132697.19450000001"/>
    <n v="103166.62390000001"/>
    <n v="180541.59179999999"/>
    <n v="130406.1382"/>
    <n v="228210.74179999999"/>
    <n v="171609.87469999999"/>
    <n v="300317.28080000001"/>
    <n v="212388.9283"/>
    <n v="371680.62459999998"/>
    <n v="239103.09400000001"/>
    <n v="418430.41440000001"/>
    <n v="265439.76360000001"/>
    <n v="464519.58630000002"/>
  </r>
  <r>
    <n v="1"/>
    <s v="Region I - Northeast"/>
    <x v="3"/>
    <s v="NH"/>
    <x v="25"/>
    <n v="4"/>
    <x v="3"/>
    <n v="84996.051099999997"/>
    <n v="135993.68369999999"/>
    <n v="118994.4715"/>
    <n v="190391.15729999999"/>
    <n v="152992.89189999999"/>
    <n v="244788.63080000001"/>
    <n v="203990.5226"/>
    <n v="326384.84100000001"/>
    <n v="254988.15330000001"/>
    <n v="407981.05129999999"/>
    <n v="288986.57370000001"/>
    <n v="462378.52470000001"/>
    <n v="322984.99410000001"/>
    <n v="516775.99829999998"/>
  </r>
  <r>
    <n v="1"/>
    <s v="Region I - Northeast"/>
    <x v="4"/>
    <s v="RI"/>
    <x v="26"/>
    <n v="1"/>
    <x v="0"/>
    <n v="109708.95540000001"/>
    <n v="191990.67199999999"/>
    <n v="141964.6777"/>
    <n v="248438.18599999999"/>
    <n v="169872.11290000001"/>
    <n v="297276.1974"/>
    <n v="202557.7844"/>
    <n v="354476.1226"/>
    <n v="238697.82509999999"/>
    <n v="417721.19380000001"/>
    <n v="261679.55710000001"/>
    <n v="457939.22499999998"/>
    <n v="283273.56709999999"/>
    <n v="495728.74239999999"/>
  </r>
  <r>
    <n v="1"/>
    <s v="Region I - Northeast"/>
    <x v="4"/>
    <s v="RI"/>
    <x v="26"/>
    <n v="2"/>
    <x v="1"/>
    <n v="94241.321299999996"/>
    <n v="164922.3124"/>
    <n v="123105.78290000001"/>
    <n v="215435.1202"/>
    <n v="149219.55350000001"/>
    <n v="261134.21859999999"/>
    <n v="182213.5722"/>
    <n v="318873.7513"/>
    <n v="215969.7873"/>
    <n v="377947.12790000002"/>
    <n v="237839.3469"/>
    <n v="416218.85700000002"/>
    <n v="258141.03570000001"/>
    <n v="451746.8125"/>
  </r>
  <r>
    <n v="1"/>
    <s v="Region I - Northeast"/>
    <x v="4"/>
    <s v="RI"/>
    <x v="26"/>
    <n v="3"/>
    <x v="2"/>
    <n v="84196.355899999995"/>
    <n v="147343.62270000001"/>
    <n v="114688.0851"/>
    <n v="200704.149"/>
    <n v="145073.12179999999"/>
    <n v="253877.96309999999"/>
    <n v="191017.677"/>
    <n v="334280.93489999999"/>
    <n v="236509.76629999999"/>
    <n v="413892.09110000002"/>
    <n v="266335.0858"/>
    <n v="466086.40019999997"/>
    <n v="295758.2133"/>
    <n v="517576.87329999998"/>
  </r>
  <r>
    <n v="1"/>
    <s v="Region I - Northeast"/>
    <x v="4"/>
    <s v="RI"/>
    <x v="26"/>
    <n v="4"/>
    <x v="3"/>
    <n v="93515.032399999996"/>
    <n v="149624.05420000001"/>
    <n v="130921.04549999999"/>
    <n v="209473.6758"/>
    <n v="168327.05850000001"/>
    <n v="269323.29759999999"/>
    <n v="224436.0779"/>
    <n v="359097.73009999999"/>
    <n v="280545.09740000003"/>
    <n v="448872.16249999998"/>
    <n v="317951.1103"/>
    <n v="508721.78419999999"/>
    <n v="355357.12339999998"/>
    <n v="568571.40579999995"/>
  </r>
  <r>
    <n v="1"/>
    <s v="Region I - Northeast"/>
    <x v="4"/>
    <s v="RI"/>
    <x v="27"/>
    <n v="1"/>
    <x v="0"/>
    <n v="113589.9351"/>
    <n v="198782.38639999999"/>
    <n v="147073.23610000001"/>
    <n v="257378.16320000001"/>
    <n v="176043.90359999999"/>
    <n v="308076.83130000002"/>
    <n v="210006.63260000001"/>
    <n v="367511.60690000001"/>
    <n v="247560.05129999999"/>
    <n v="433230.08980000002"/>
    <n v="271439.98340000003"/>
    <n v="475019.97110000002"/>
    <n v="293911.77100000001"/>
    <n v="514345.5993"/>
  </r>
  <r>
    <n v="1"/>
    <s v="Region I - Northeast"/>
    <x v="4"/>
    <s v="RI"/>
    <x v="27"/>
    <n v="2"/>
    <x v="1"/>
    <n v="97172.533200000005"/>
    <n v="170051.93309999999"/>
    <n v="127056.33809999999"/>
    <n v="222348.59179999999"/>
    <n v="154123.20370000001"/>
    <n v="269715.60649999999"/>
    <n v="188413.21350000001"/>
    <n v="329723.12349999999"/>
    <n v="223436.4313"/>
    <n v="391013.7549"/>
    <n v="246135.8996"/>
    <n v="430737.82419999997"/>
    <n v="267236.01289999997"/>
    <n v="467663.02250000002"/>
  </r>
  <r>
    <n v="1"/>
    <s v="Region I - Northeast"/>
    <x v="4"/>
    <s v="RI"/>
    <x v="27"/>
    <n v="3"/>
    <x v="2"/>
    <n v="86537.055900000007"/>
    <n v="151439.84779999999"/>
    <n v="117769.3835"/>
    <n v="206096.42120000001"/>
    <n v="148888.46729999999"/>
    <n v="260554.81770000001"/>
    <n v="195956.62830000001"/>
    <n v="342924.09940000001"/>
    <n v="242544.54019999999"/>
    <n v="424452.94540000003"/>
    <n v="273069.53820000001"/>
    <n v="477871.69179999997"/>
    <n v="303167.64809999999"/>
    <n v="530543.38410000002"/>
  </r>
  <r>
    <n v="1"/>
    <s v="Region I - Northeast"/>
    <x v="4"/>
    <s v="RI"/>
    <x v="27"/>
    <n v="4"/>
    <x v="3"/>
    <n v="96801.640799999994"/>
    <n v="154882.62760000001"/>
    <n v="135522.29699999999"/>
    <n v="216835.67850000001"/>
    <n v="174242.95329999999"/>
    <n v="278788.72950000002"/>
    <n v="232323.93780000001"/>
    <n v="371718.30599999998"/>
    <n v="290404.92229999998"/>
    <n v="464647.88250000001"/>
    <n v="329125.5785"/>
    <n v="526600.93350000004"/>
    <n v="367846.23489999998"/>
    <n v="588553.98439999996"/>
  </r>
  <r>
    <n v="1"/>
    <s v="Region I - Northeast"/>
    <x v="5"/>
    <s v="VT"/>
    <x v="28"/>
    <n v="1"/>
    <x v="0"/>
    <n v="99336.499899999995"/>
    <n v="173838.8749"/>
    <n v="128536.1292"/>
    <n v="224938.2262"/>
    <n v="153799.36799999999"/>
    <n v="269148.89390000002"/>
    <n v="183385.7347"/>
    <n v="320925.03570000001"/>
    <n v="216098.82079999999"/>
    <n v="378172.9363"/>
    <n v="236901.36910000001"/>
    <n v="414577.3958"/>
    <n v="256445.2542"/>
    <n v="448779.1949"/>
  </r>
  <r>
    <n v="1"/>
    <s v="Region I - Northeast"/>
    <x v="5"/>
    <s v="VT"/>
    <x v="28"/>
    <n v="2"/>
    <x v="1"/>
    <n v="85361.357099999994"/>
    <n v="149382.3749"/>
    <n v="111496.95269999999"/>
    <n v="195119.66709999999"/>
    <n v="135139.59969999999"/>
    <n v="236494.29949999999"/>
    <n v="165004.56090000001"/>
    <n v="288757.98149999999"/>
    <n v="195563.83970000001"/>
    <n v="342236.7194"/>
    <n v="215361.53030000001"/>
    <n v="376882.67790000001"/>
    <n v="233737.79199999999"/>
    <n v="409041.1361"/>
  </r>
  <r>
    <n v="1"/>
    <s v="Region I - Northeast"/>
    <x v="5"/>
    <s v="VT"/>
    <x v="28"/>
    <n v="3"/>
    <x v="2"/>
    <n v="76283.677599999995"/>
    <n v="133496.4357"/>
    <n v="103917.83500000001"/>
    <n v="181856.2114"/>
    <n v="131455.5949"/>
    <n v="230047.2911"/>
    <n v="173093.82260000001"/>
    <n v="302914.18949999998"/>
    <n v="214323.2432"/>
    <n v="375065.67560000002"/>
    <n v="241355.29370000001"/>
    <n v="422371.76390000002"/>
    <n v="268023.96010000003"/>
    <n v="469041.9301"/>
  </r>
  <r>
    <n v="1"/>
    <s v="Region I - Northeast"/>
    <x v="5"/>
    <s v="VT"/>
    <x v="28"/>
    <n v="4"/>
    <x v="3"/>
    <n v="84675.242800000007"/>
    <n v="135480.3904"/>
    <n v="118545.33990000001"/>
    <n v="189672.5466"/>
    <n v="152415.43700000001"/>
    <n v="243864.7028"/>
    <n v="203220.58259999999"/>
    <n v="325152.93709999998"/>
    <n v="254025.72820000001"/>
    <n v="406441.17119999998"/>
    <n v="287895.82530000003"/>
    <n v="460633.32740000001"/>
    <n v="321765.92239999998"/>
    <n v="514825.48359999998"/>
  </r>
  <r>
    <n v="1"/>
    <s v="Region I - Northeast"/>
    <x v="5"/>
    <s v="VT"/>
    <x v="29"/>
    <n v="1"/>
    <x v="0"/>
    <n v="96294.151800000007"/>
    <n v="168514.76569999999"/>
    <n v="124691.4806"/>
    <n v="218210.09099999999"/>
    <n v="149261.78829999999"/>
    <n v="261208.12959999999"/>
    <n v="178070.4425"/>
    <n v="311623.27439999999"/>
    <n v="209925.0681"/>
    <n v="367368.86900000001"/>
    <n v="230181.09880000001"/>
    <n v="402816.9228"/>
    <n v="249247.49350000001"/>
    <n v="436183.11359999998"/>
  </r>
  <r>
    <n v="1"/>
    <s v="Region I - Northeast"/>
    <x v="5"/>
    <s v="VT"/>
    <x v="29"/>
    <n v="2"/>
    <x v="1"/>
    <n v="82319.009000000005"/>
    <n v="144058.26569999999"/>
    <n v="107652.30409999999"/>
    <n v="188391.53210000001"/>
    <n v="130602.02009999999"/>
    <n v="228553.53520000001"/>
    <n v="159689.26869999999"/>
    <n v="279456.22009999998"/>
    <n v="189390.08689999999"/>
    <n v="331432.65210000001"/>
    <n v="208641.26"/>
    <n v="365122.20500000002"/>
    <n v="226540.0313"/>
    <n v="396445.05479999998"/>
  </r>
  <r>
    <n v="1"/>
    <s v="Region I - Northeast"/>
    <x v="5"/>
    <s v="VT"/>
    <x v="29"/>
    <n v="3"/>
    <x v="2"/>
    <n v="73269.333799999993"/>
    <n v="128221.33409999999"/>
    <n v="99697.753800000006"/>
    <n v="174471.06899999999"/>
    <n v="126029.7761"/>
    <n v="220552.10810000001"/>
    <n v="165859.39739999999"/>
    <n v="290253.94540000003"/>
    <n v="205280.21179999999"/>
    <n v="359240.37060000002"/>
    <n v="231106.52470000001"/>
    <n v="404436.41820000001"/>
    <n v="256569.45370000001"/>
    <n v="448996.54379999998"/>
  </r>
  <r>
    <n v="1"/>
    <s v="Region I - Northeast"/>
    <x v="5"/>
    <s v="VT"/>
    <x v="29"/>
    <n v="4"/>
    <x v="3"/>
    <n v="82059.055099999998"/>
    <n v="131294.4901"/>
    <n v="114882.6771"/>
    <n v="183812.2861"/>
    <n v="147706.29920000001"/>
    <n v="236330.0822"/>
    <n v="196941.73209999999"/>
    <n v="315106.77620000002"/>
    <n v="246177.16519999999"/>
    <n v="393883.47019999998"/>
    <n v="279000.78720000002"/>
    <n v="446401.26620000001"/>
    <n v="311824.4093"/>
    <n v="498919.06229999999"/>
  </r>
  <r>
    <n v="1"/>
    <s v="Region I - Northeast"/>
    <x v="5"/>
    <s v="VT"/>
    <x v="30"/>
    <n v="1"/>
    <x v="0"/>
    <n v="99793.418600000005"/>
    <n v="174638.48250000001"/>
    <n v="129171.8627"/>
    <n v="226050.7597"/>
    <n v="154590.39660000001"/>
    <n v="270533.19410000002"/>
    <n v="184374.98379999999"/>
    <n v="322656.22169999999"/>
    <n v="217307.93590000001"/>
    <n v="380288.88780000003"/>
    <n v="238250.00159999999"/>
    <n v="416937.50270000001"/>
    <n v="257942.36069999999"/>
    <n v="451399.13130000001"/>
  </r>
  <r>
    <n v="1"/>
    <s v="Region I - Northeast"/>
    <x v="5"/>
    <s v="VT"/>
    <x v="30"/>
    <n v="2"/>
    <x v="1"/>
    <n v="85546.9139"/>
    <n v="149707.09940000001"/>
    <n v="111801.82859999999"/>
    <n v="195653.20009999999"/>
    <n v="135568.30309999999"/>
    <n v="237244.53039999999"/>
    <n v="165636.89430000001"/>
    <n v="289864.565"/>
    <n v="196374.21770000001"/>
    <n v="343654.88099999999"/>
    <n v="216291.91390000001"/>
    <n v="378510.8493"/>
    <n v="234793.9774"/>
    <n v="410889.46039999998"/>
  </r>
  <r>
    <n v="1"/>
    <s v="Region I - Northeast"/>
    <x v="5"/>
    <s v="VT"/>
    <x v="30"/>
    <n v="3"/>
    <x v="2"/>
    <n v="76306.517900000006"/>
    <n v="133536.40640000001"/>
    <n v="103893.90270000001"/>
    <n v="181814.3296"/>
    <n v="131383.01790000001"/>
    <n v="229920.2812"/>
    <n v="172954.71720000001"/>
    <n v="302670.75510000001"/>
    <n v="214109.6716"/>
    <n v="374691.9253"/>
    <n v="241083.25779999999"/>
    <n v="421895.70120000001"/>
    <n v="267686.40409999999"/>
    <n v="468451.2072"/>
  </r>
  <r>
    <n v="1"/>
    <s v="Region I - Northeast"/>
    <x v="5"/>
    <s v="VT"/>
    <x v="30"/>
    <n v="4"/>
    <x v="3"/>
    <n v="85053.661200000002"/>
    <n v="136085.85999999999"/>
    <n v="119075.1257"/>
    <n v="190520.20389999999"/>
    <n v="153096.59020000001"/>
    <n v="244954.54800000001"/>
    <n v="204128.78690000001"/>
    <n v="326606.06390000001"/>
    <n v="255160.98370000001"/>
    <n v="408257.57980000001"/>
    <n v="289182.44809999998"/>
    <n v="462691.92389999999"/>
    <n v="323203.91259999998"/>
    <n v="517126.26789999998"/>
  </r>
  <r>
    <n v="1"/>
    <s v="Region I - Northeast"/>
    <x v="5"/>
    <s v="VT"/>
    <x v="31"/>
    <n v="1"/>
    <x v="0"/>
    <n v="96244.009900000005"/>
    <n v="168427.01740000001"/>
    <n v="124686.43610000001"/>
    <n v="218201.26319999999"/>
    <n v="149296.54990000001"/>
    <n v="261268.96230000001"/>
    <n v="178173.8052"/>
    <n v="311804.15909999999"/>
    <n v="210105.21919999999"/>
    <n v="367684.13370000001"/>
    <n v="230409.6807"/>
    <n v="403216.9412"/>
    <n v="249544.96720000001"/>
    <n v="436703.69260000001"/>
  </r>
  <r>
    <n v="1"/>
    <s v="Region I - Northeast"/>
    <x v="5"/>
    <s v="VT"/>
    <x v="31"/>
    <n v="2"/>
    <x v="1"/>
    <n v="81997.505300000004"/>
    <n v="143495.6342"/>
    <n v="107316.40210000001"/>
    <n v="187803.70360000001"/>
    <n v="130274.4564"/>
    <n v="227980.29870000001"/>
    <n v="159435.7156"/>
    <n v="279012.5024"/>
    <n v="189171.50099999999"/>
    <n v="331050.12689999997"/>
    <n v="208451.59299999999"/>
    <n v="364790.28779999999"/>
    <n v="226396.58379999999"/>
    <n v="396194.02169999998"/>
  </r>
  <r>
    <n v="1"/>
    <s v="Region I - Northeast"/>
    <x v="5"/>
    <s v="VT"/>
    <x v="31"/>
    <n v="3"/>
    <x v="2"/>
    <n v="72789.781000000003"/>
    <n v="127382.1167"/>
    <n v="98970.4709"/>
    <n v="173198.3242"/>
    <n v="125052.89139999999"/>
    <n v="218842.55989999999"/>
    <n v="164514.54860000001"/>
    <n v="287900.46000000002"/>
    <n v="203559.4608"/>
    <n v="356229.0564"/>
    <n v="229126.35219999999"/>
    <n v="400971.1164"/>
    <n v="254322.80369999999"/>
    <n v="445064.90649999998"/>
  </r>
  <r>
    <n v="1"/>
    <s v="Region I - Northeast"/>
    <x v="5"/>
    <s v="VT"/>
    <x v="31"/>
    <n v="4"/>
    <x v="3"/>
    <n v="82001.440100000007"/>
    <n v="131202.30609999999"/>
    <n v="114802.01609999999"/>
    <n v="183683.2285"/>
    <n v="147602.59220000001"/>
    <n v="236164.15100000001"/>
    <n v="196803.45619999999"/>
    <n v="314885.53460000001"/>
    <n v="246004.32029999999"/>
    <n v="393606.91830000002"/>
    <n v="278804.89620000002"/>
    <n v="446087.8407"/>
    <n v="311605.47230000002"/>
    <n v="498568.76319999999"/>
  </r>
  <r>
    <n v="10"/>
    <s v="Region X - Northwest"/>
    <x v="6"/>
    <s v="AK"/>
    <x v="32"/>
    <n v="1"/>
    <x v="0"/>
    <n v="118134.7386"/>
    <n v="206735.79269999999"/>
    <n v="152754.06779999999"/>
    <n v="267319.61859999999"/>
    <n v="182704.98269999999"/>
    <n v="319733.71980000002"/>
    <n v="217742.26070000001"/>
    <n v="381048.95620000002"/>
    <n v="256480.65539999999"/>
    <n v="448841.1471"/>
    <n v="281115.46039999998"/>
    <n v="491952.05560000002"/>
    <n v="304218.30119999999"/>
    <n v="532382.02709999995"/>
  </r>
  <r>
    <n v="10"/>
    <s v="Region X - Northwest"/>
    <x v="6"/>
    <s v="AK"/>
    <x v="32"/>
    <n v="2"/>
    <x v="1"/>
    <n v="102008.08259999999"/>
    <n v="178514.14449999999"/>
    <n v="133091.66130000001"/>
    <n v="232910.40719999999"/>
    <n v="161172.48980000001"/>
    <n v="282051.85720000003"/>
    <n v="196531.25260000001"/>
    <n v="343929.69199999998"/>
    <n v="232784.25529999999"/>
    <n v="407372.44679999998"/>
    <n v="256259.5019"/>
    <n v="448454.12819999998"/>
    <n v="278014.96019999997"/>
    <n v="486526.18040000001"/>
  </r>
  <r>
    <n v="10"/>
    <s v="Region X - Northwest"/>
    <x v="6"/>
    <s v="AK"/>
    <x v="32"/>
    <n v="3"/>
    <x v="2"/>
    <n v="91500.604399999997"/>
    <n v="160126.05780000001"/>
    <n v="124778.2542"/>
    <n v="218361.9448"/>
    <n v="157944.6655"/>
    <n v="276403.16460000002"/>
    <n v="208076.91940000001"/>
    <n v="364134.60889999999"/>
    <n v="257737.42920000001"/>
    <n v="451040.50109999999"/>
    <n v="290320.2757"/>
    <n v="508060.48249999998"/>
    <n v="322483.7942"/>
    <n v="564346.63989999995"/>
  </r>
  <r>
    <n v="10"/>
    <s v="Region X - Northwest"/>
    <x v="6"/>
    <s v="AK"/>
    <x v="32"/>
    <n v="4"/>
    <x v="3"/>
    <n v="100725.35799999999"/>
    <n v="161160.57509999999"/>
    <n v="141015.50109999999"/>
    <n v="225624.80530000001"/>
    <n v="181305.64430000001"/>
    <n v="290089.03539999999"/>
    <n v="241740.85920000001"/>
    <n v="386785.38040000002"/>
    <n v="302176.07390000002"/>
    <n v="483481.7255"/>
    <n v="342466.217"/>
    <n v="547945.95550000004"/>
    <n v="382756.3603"/>
    <n v="612410.18559999997"/>
  </r>
  <r>
    <n v="10"/>
    <s v="Region X - Northwest"/>
    <x v="6"/>
    <s v="AK"/>
    <x v="33"/>
    <n v="1"/>
    <x v="0"/>
    <n v="120551.0319"/>
    <n v="210964.3058"/>
    <n v="155861.7187"/>
    <n v="272758.00770000002"/>
    <n v="186410.54070000001"/>
    <n v="326218.44620000001"/>
    <n v="222141.09650000001"/>
    <n v="388746.91899999999"/>
    <n v="261645.73929999999"/>
    <n v="457880.04379999998"/>
    <n v="286767.93469999998"/>
    <n v="501843.88569999998"/>
    <n v="310321.28639999998"/>
    <n v="543062.25120000006"/>
  </r>
  <r>
    <n v="10"/>
    <s v="Region X - Northwest"/>
    <x v="6"/>
    <s v="AK"/>
    <x v="33"/>
    <n v="2"/>
    <x v="1"/>
    <n v="104172.397"/>
    <n v="182301.6948"/>
    <n v="135892.08730000001"/>
    <n v="237811.15289999999"/>
    <n v="164541.6029"/>
    <n v="287947.8051"/>
    <n v="200598.66680000001"/>
    <n v="351047.66680000001"/>
    <n v="237579.0833"/>
    <n v="415763.39569999999"/>
    <n v="261523.60209999999"/>
    <n v="457666.30369999999"/>
    <n v="283708.51860000001"/>
    <n v="496489.90759999998"/>
  </r>
  <r>
    <n v="10"/>
    <s v="Region X - Northwest"/>
    <x v="6"/>
    <s v="AK"/>
    <x v="33"/>
    <n v="3"/>
    <x v="2"/>
    <n v="93495.488899999997"/>
    <n v="163617.10560000001"/>
    <n v="127519.177"/>
    <n v="223158.55970000001"/>
    <n v="161429.88860000001"/>
    <n v="282502.30499999999"/>
    <n v="212684.57139999999"/>
    <n v="372198"/>
    <n v="263460.13939999999"/>
    <n v="461055.2439"/>
    <n v="296778.1679"/>
    <n v="519361.79379999998"/>
    <n v="329670.31640000001"/>
    <n v="576923.05390000006"/>
  </r>
  <r>
    <n v="10"/>
    <s v="Region X - Northwest"/>
    <x v="6"/>
    <s v="AK"/>
    <x v="33"/>
    <n v="4"/>
    <x v="3"/>
    <n v="102789.7249"/>
    <n v="164463.56219999999"/>
    <n v="143905.61480000001"/>
    <n v="230248.9872"/>
    <n v="185021.5048"/>
    <n v="296034.41210000002"/>
    <n v="246695.33970000001"/>
    <n v="394712.54940000002"/>
    <n v="308369.17460000003"/>
    <n v="493390.68670000002"/>
    <n v="349485.06459999998"/>
    <n v="559176.11159999995"/>
    <n v="390600.9546"/>
    <n v="624961.53650000005"/>
  </r>
  <r>
    <n v="10"/>
    <s v="Region X - Northwest"/>
    <x v="6"/>
    <s v="AK"/>
    <x v="34"/>
    <n v="1"/>
    <x v="0"/>
    <n v="124519.5831"/>
    <n v="217909.27040000001"/>
    <n v="161147.59409999999"/>
    <n v="282008.28970000002"/>
    <n v="192838.13860000001"/>
    <n v="337466.7426"/>
    <n v="229961.18780000001"/>
    <n v="402432.0785"/>
    <n v="271007.8468"/>
    <n v="474263.73200000002"/>
    <n v="297109.61680000002"/>
    <n v="519941.82939999999"/>
    <n v="321642.21759999997"/>
    <n v="562873.88080000004"/>
  </r>
  <r>
    <n v="10"/>
    <s v="Region X - Northwest"/>
    <x v="6"/>
    <s v="AK"/>
    <x v="34"/>
    <n v="2"/>
    <x v="1"/>
    <n v="106881.0529"/>
    <n v="187041.8426"/>
    <n v="139641.83679999999"/>
    <n v="244373.21460000001"/>
    <n v="169286.9743"/>
    <n v="296252.20510000002"/>
    <n v="206761.64739999999"/>
    <n v="361832.88309999998"/>
    <n v="245089.90900000001"/>
    <n v="428907.34080000001"/>
    <n v="269923.41190000001"/>
    <n v="472365.97090000001"/>
    <n v="292982.31329999998"/>
    <n v="512719.04830000002"/>
  </r>
  <r>
    <n v="10"/>
    <s v="Region X - Northwest"/>
    <x v="6"/>
    <s v="AK"/>
    <x v="34"/>
    <n v="3"/>
    <x v="2"/>
    <n v="95431.672000000006"/>
    <n v="167005.4258"/>
    <n v="129970.2556"/>
    <n v="227447.9474"/>
    <n v="164387.17240000001"/>
    <n v="287677.5515"/>
    <n v="216431.0564"/>
    <n v="378754.34879999998"/>
    <n v="267958.9705"/>
    <n v="468928.19839999999"/>
    <n v="301737.61320000002"/>
    <n v="528040.82310000004"/>
    <n v="335057.61589999998"/>
    <n v="586350.82779999997"/>
  </r>
  <r>
    <n v="10"/>
    <s v="Region X - Northwest"/>
    <x v="6"/>
    <s v="AK"/>
    <x v="34"/>
    <n v="4"/>
    <x v="3"/>
    <n v="106135.07030000001"/>
    <n v="169816.1151"/>
    <n v="148589.09849999999"/>
    <n v="237742.56109999999"/>
    <n v="191043.12659999999"/>
    <n v="305669.0073"/>
    <n v="254724.16880000001"/>
    <n v="407558.6764"/>
    <n v="318405.21100000001"/>
    <n v="509448.34529999999"/>
    <n v="360859.23920000001"/>
    <n v="577374.79130000004"/>
    <n v="403313.26740000001"/>
    <n v="645301.23750000005"/>
  </r>
  <r>
    <n v="10"/>
    <s v="Region X - Northwest"/>
    <x v="6"/>
    <s v="AK"/>
    <x v="35"/>
    <n v="1"/>
    <x v="0"/>
    <n v="124191.0171"/>
    <n v="217334.27989999999"/>
    <n v="160651.14970000001"/>
    <n v="281139.51189999998"/>
    <n v="192195.50810000001"/>
    <n v="336342.13919999998"/>
    <n v="229121.16149999999"/>
    <n v="400962.03259999998"/>
    <n v="269948.44650000002"/>
    <n v="472409.78139999998"/>
    <n v="295911.19089999999"/>
    <n v="517844.58409999998"/>
    <n v="320285.3063"/>
    <n v="560499.28599999996"/>
  </r>
  <r>
    <n v="10"/>
    <s v="Region X - Northwest"/>
    <x v="6"/>
    <s v="AK"/>
    <x v="35"/>
    <n v="2"/>
    <x v="1"/>
    <n v="106930.455"/>
    <n v="187128.29629999999"/>
    <n v="139606.22959999999"/>
    <n v="244310.90179999999"/>
    <n v="169149.01120000001"/>
    <n v="296010.7696"/>
    <n v="206418.7537"/>
    <n v="361232.81900000002"/>
    <n v="244585.89249999999"/>
    <n v="428025.31199999998"/>
    <n v="269307.54710000003"/>
    <n v="471288.20740000001"/>
    <n v="292239.54210000002"/>
    <n v="511419.19880000001"/>
  </r>
  <r>
    <n v="10"/>
    <s v="Region X - Northwest"/>
    <x v="6"/>
    <s v="AK"/>
    <x v="35"/>
    <n v="3"/>
    <x v="2"/>
    <n v="95704.881200000003"/>
    <n v="167483.54199999999"/>
    <n v="130430.6217"/>
    <n v="228253.58790000001"/>
    <n v="165037.30239999999"/>
    <n v="288815.27919999999"/>
    <n v="217356.86439999999"/>
    <n v="380374.51280000003"/>
    <n v="269171.51299999998"/>
    <n v="471050.14779999998"/>
    <n v="303153.59700000001"/>
    <n v="530518.79469999997"/>
    <n v="336686.86900000001"/>
    <n v="589202.02069999999"/>
  </r>
  <r>
    <n v="10"/>
    <s v="Region X - Northwest"/>
    <x v="6"/>
    <s v="AK"/>
    <x v="35"/>
    <n v="4"/>
    <x v="3"/>
    <n v="105872.7205"/>
    <n v="169396.3553"/>
    <n v="148221.80869999999"/>
    <n v="237154.89739999999"/>
    <n v="190570.89689999999"/>
    <n v="304913.43969999999"/>
    <n v="254094.52919999999"/>
    <n v="406551.25280000002"/>
    <n v="317618.16159999999"/>
    <n v="508189.06599999999"/>
    <n v="359967.24969999999"/>
    <n v="575947.60809999995"/>
    <n v="402316.33799999999"/>
    <n v="643706.15020000003"/>
  </r>
  <r>
    <n v="10"/>
    <s v="Region X - Northwest"/>
    <x v="7"/>
    <s v="ID"/>
    <x v="36"/>
    <n v="1"/>
    <x v="0"/>
    <n v="94325.894100000005"/>
    <n v="165070.31479999999"/>
    <n v="122146.44650000001"/>
    <n v="213756.28140000001"/>
    <n v="146217.75630000001"/>
    <n v="255881.07339999999"/>
    <n v="174442.67860000001"/>
    <n v="305274.6876"/>
    <n v="205651.91089999999"/>
    <n v="359890.84409999999"/>
    <n v="225497.5183"/>
    <n v="394620.65700000001"/>
    <n v="244179.02059999999"/>
    <n v="427313.28619999997"/>
  </r>
  <r>
    <n v="10"/>
    <s v="Region X - Northwest"/>
    <x v="7"/>
    <s v="ID"/>
    <x v="36"/>
    <n v="2"/>
    <x v="1"/>
    <n v="80619.343999999997"/>
    <n v="141083.85209999999"/>
    <n v="105434.7513"/>
    <n v="184510.81479999999"/>
    <n v="127916.6161"/>
    <n v="223854.07810000001"/>
    <n v="156414.77849999999"/>
    <n v="273725.86229999998"/>
    <n v="185511.59820000001"/>
    <n v="324645.29690000002"/>
    <n v="204371.6606"/>
    <n v="357650.40600000002"/>
    <n v="221907.98050000001"/>
    <n v="388338.96580000001"/>
  </r>
  <r>
    <n v="10"/>
    <s v="Region X - Northwest"/>
    <x v="7"/>
    <s v="ID"/>
    <x v="36"/>
    <n v="3"/>
    <x v="2"/>
    <n v="71744.679399999994"/>
    <n v="125553.1891"/>
    <n v="97618.576199999996"/>
    <n v="170832.50829999999"/>
    <n v="123397.9279"/>
    <n v="215946.37390000001"/>
    <n v="162392.17050000001"/>
    <n v="284186.29849999998"/>
    <n v="200985.4632"/>
    <n v="351724.56050000002"/>
    <n v="226268.82490000001"/>
    <n v="395970.4436"/>
    <n v="251195.78659999999"/>
    <n v="439592.62660000002"/>
  </r>
  <r>
    <n v="10"/>
    <s v="Region X - Northwest"/>
    <x v="7"/>
    <s v="ID"/>
    <x v="36"/>
    <n v="4"/>
    <x v="3"/>
    <n v="80380.852199999994"/>
    <n v="128609.3654"/>
    <n v="112533.1931"/>
    <n v="180053.1116"/>
    <n v="144685.53390000001"/>
    <n v="231496.85769999999"/>
    <n v="192914.04519999999"/>
    <n v="308662.47690000001"/>
    <n v="241142.55660000001"/>
    <n v="385828.09610000002"/>
    <n v="273294.89730000001"/>
    <n v="437271.84230000002"/>
    <n v="305447.23820000002"/>
    <n v="488715.58840000001"/>
  </r>
  <r>
    <n v="10"/>
    <s v="Region X - Northwest"/>
    <x v="7"/>
    <s v="ID"/>
    <x v="37"/>
    <n v="1"/>
    <x v="0"/>
    <n v="98889.417799999996"/>
    <n v="173056.48130000001"/>
    <n v="127913.4213"/>
    <n v="223848.48740000001"/>
    <n v="153024.128"/>
    <n v="267792.22409999999"/>
    <n v="182415.61960000001"/>
    <n v="319227.33429999999"/>
    <n v="214912.54310000001"/>
    <n v="376096.95030000003"/>
    <n v="235577.927"/>
    <n v="412261.37229999999"/>
    <n v="254975.6654"/>
    <n v="446207.41450000001"/>
  </r>
  <r>
    <n v="10"/>
    <s v="Region X - Northwest"/>
    <x v="7"/>
    <s v="ID"/>
    <x v="37"/>
    <n v="2"/>
    <x v="1"/>
    <n v="85182.867800000007"/>
    <n v="149070.01860000001"/>
    <n v="111201.7262"/>
    <n v="194603.0208"/>
    <n v="134722.98790000001"/>
    <n v="235765.22880000001"/>
    <n v="164387.7194"/>
    <n v="287678.50890000002"/>
    <n v="194772.2304"/>
    <n v="340851.4032"/>
    <n v="214452.0693"/>
    <n v="375291.1213"/>
    <n v="232704.62520000001"/>
    <n v="407233.09409999999"/>
  </r>
  <r>
    <n v="10"/>
    <s v="Region X - Northwest"/>
    <x v="7"/>
    <s v="ID"/>
    <x v="37"/>
    <n v="3"/>
    <x v="2"/>
    <n v="76266.196599999996"/>
    <n v="133465.84409999999"/>
    <n v="103948.7003"/>
    <n v="181910.2255"/>
    <n v="131536.65890000001"/>
    <n v="230189.15299999999"/>
    <n v="173243.8118"/>
    <n v="303176.67070000002"/>
    <n v="214550.01490000001"/>
    <n v="375462.52590000001"/>
    <n v="241641.9834"/>
    <n v="422873.47100000002"/>
    <n v="268377.55200000003"/>
    <n v="469660.71610000002"/>
  </r>
  <r>
    <n v="10"/>
    <s v="Region X - Northwest"/>
    <x v="7"/>
    <s v="ID"/>
    <x v="37"/>
    <n v="4"/>
    <x v="3"/>
    <n v="84305.134999999995"/>
    <n v="134888.21799999999"/>
    <n v="118027.18889999999"/>
    <n v="188843.50520000001"/>
    <n v="151749.24299999999"/>
    <n v="242798.79240000001"/>
    <n v="202332.32389999999"/>
    <n v="323731.72320000001"/>
    <n v="252915.40489999999"/>
    <n v="404664.65389999998"/>
    <n v="286637.45890000003"/>
    <n v="458619.9411"/>
    <n v="320359.51299999998"/>
    <n v="512575.22830000002"/>
  </r>
  <r>
    <n v="10"/>
    <s v="Region X - Northwest"/>
    <x v="7"/>
    <s v="ID"/>
    <x v="38"/>
    <n v="1"/>
    <x v="0"/>
    <n v="93291.627900000007"/>
    <n v="163260.34890000001"/>
    <n v="120868.8907"/>
    <n v="211520.55859999999"/>
    <n v="144730.5086"/>
    <n v="253278.39"/>
    <n v="172732.1672"/>
    <n v="302281.2928"/>
    <n v="203695.49280000001"/>
    <n v="356467.11239999998"/>
    <n v="223384.32000000001"/>
    <n v="390922.56"/>
    <n v="241942.26869999999"/>
    <n v="423398.97029999999"/>
  </r>
  <r>
    <n v="10"/>
    <s v="Region X - Northwest"/>
    <x v="7"/>
    <s v="ID"/>
    <x v="38"/>
    <n v="2"/>
    <x v="1"/>
    <n v="79448.012400000007"/>
    <n v="139034.02179999999"/>
    <n v="103990.0787"/>
    <n v="181982.63769999999"/>
    <n v="126246.3572"/>
    <n v="220931.1251"/>
    <n v="154523.98819999999"/>
    <n v="270416.97950000002"/>
    <n v="183353.77720000001"/>
    <n v="320869.11009999999"/>
    <n v="202047.20389999999"/>
    <n v="353582.60690000001"/>
    <n v="219448.5183"/>
    <n v="384034.90710000001"/>
  </r>
  <r>
    <n v="10"/>
    <s v="Region X - Northwest"/>
    <x v="7"/>
    <s v="ID"/>
    <x v="38"/>
    <n v="3"/>
    <x v="2"/>
    <n v="70502.804099999994"/>
    <n v="123379.90700000001"/>
    <n v="95851.710900000005"/>
    <n v="167740.49410000001"/>
    <n v="121105.12729999999"/>
    <n v="211933.97270000001"/>
    <n v="159313.71909999999"/>
    <n v="278799.00829999999"/>
    <n v="197117.35130000001"/>
    <n v="344955.36479999998"/>
    <n v="221869.81779999999"/>
    <n v="388272.18119999999"/>
    <n v="246262.32029999999"/>
    <n v="430959.06060000003"/>
  </r>
  <r>
    <n v="10"/>
    <s v="Region X - Northwest"/>
    <x v="7"/>
    <s v="ID"/>
    <x v="38"/>
    <n v="4"/>
    <x v="3"/>
    <n v="79484.139599999995"/>
    <n v="127174.6254"/>
    <n v="111277.79549999999"/>
    <n v="178044.4754"/>
    <n v="143071.45129999999"/>
    <n v="228914.32560000001"/>
    <n v="190761.93520000001"/>
    <n v="305219.10080000001"/>
    <n v="238452.41889999999"/>
    <n v="381523.87589999998"/>
    <n v="270246.0748"/>
    <n v="432393.72600000002"/>
    <n v="302039.73060000001"/>
    <n v="483263.57610000001"/>
  </r>
  <r>
    <n v="10"/>
    <s v="Region X - Northwest"/>
    <x v="7"/>
    <s v="ID"/>
    <x v="10"/>
    <n v="1"/>
    <x v="0"/>
    <n v="96434.732300000003"/>
    <n v="168760.78150000001"/>
    <n v="124693.577"/>
    <n v="218213.7597"/>
    <n v="149141.70120000001"/>
    <n v="260997.97709999999"/>
    <n v="177741.20439999999"/>
    <n v="311047.10759999999"/>
    <n v="209361.75779999999"/>
    <n v="366383.07620000001"/>
    <n v="229470.1416"/>
    <n v="401572.74770000001"/>
    <n v="248327.53219999999"/>
    <n v="434573.1814"/>
  </r>
  <r>
    <n v="10"/>
    <s v="Region X - Northwest"/>
    <x v="7"/>
    <s v="ID"/>
    <x v="10"/>
    <n v="2"/>
    <x v="1"/>
    <n v="83276.444399999993"/>
    <n v="145733.77780000001"/>
    <n v="108650.35"/>
    <n v="190138.11249999999"/>
    <n v="131572.60699999999"/>
    <n v="230252.06219999999"/>
    <n v="160434.42060000001"/>
    <n v="280760.23599999998"/>
    <n v="190027.05799999999"/>
    <n v="332547.35159999999"/>
    <n v="209189.3187"/>
    <n v="366081.3076"/>
    <n v="226947.33410000001"/>
    <n v="397157.83470000001"/>
  </r>
  <r>
    <n v="10"/>
    <s v="Region X - Northwest"/>
    <x v="7"/>
    <s v="ID"/>
    <x v="10"/>
    <n v="3"/>
    <x v="2"/>
    <n v="74702.625"/>
    <n v="130729.59359999999"/>
    <n v="101872.65889999999"/>
    <n v="178277.1531"/>
    <n v="128951.92969999999"/>
    <n v="225665.87710000001"/>
    <n v="169883.04240000001"/>
    <n v="297295.32410000003"/>
    <n v="210429.24299999999"/>
    <n v="368251.1752"/>
    <n v="237032.3633"/>
    <n v="414806.636"/>
    <n v="263293.33980000002"/>
    <n v="460763.34460000001"/>
  </r>
  <r>
    <n v="10"/>
    <s v="Region X - Northwest"/>
    <x v="7"/>
    <s v="ID"/>
    <x v="10"/>
    <n v="4"/>
    <x v="3"/>
    <n v="82223.581699999995"/>
    <n v="131557.73259999999"/>
    <n v="115113.0143"/>
    <n v="184180.82569999999"/>
    <n v="148002.44699999999"/>
    <n v="236803.91880000001"/>
    <n v="197336.59599999999"/>
    <n v="315738.55839999998"/>
    <n v="246670.745"/>
    <n v="394673.19780000002"/>
    <n v="279560.1777"/>
    <n v="447296.29090000002"/>
    <n v="312449.6103"/>
    <n v="499919.38400000002"/>
  </r>
  <r>
    <n v="10"/>
    <s v="Region X - Northwest"/>
    <x v="7"/>
    <s v="ID"/>
    <x v="39"/>
    <n v="1"/>
    <x v="0"/>
    <n v="91871.208599999998"/>
    <n v="160774.61499999999"/>
    <n v="118926.6021"/>
    <n v="208121.55369999999"/>
    <n v="142335.32939999999"/>
    <n v="249086.8265"/>
    <n v="169768.2634"/>
    <n v="297094.46090000001"/>
    <n v="200101.1257"/>
    <n v="350176.96990000003"/>
    <n v="219389.7329"/>
    <n v="383932.03249999997"/>
    <n v="237530.88750000001"/>
    <n v="415679.05310000002"/>
  </r>
  <r>
    <n v="10"/>
    <s v="Region X - Northwest"/>
    <x v="7"/>
    <s v="ID"/>
    <x v="39"/>
    <n v="2"/>
    <x v="1"/>
    <n v="78712.920800000007"/>
    <n v="137747.61129999999"/>
    <n v="102883.3751"/>
    <n v="180045.90650000001"/>
    <n v="124766.2352"/>
    <n v="218340.9117"/>
    <n v="152461.47959999999"/>
    <n v="266807.58929999999"/>
    <n v="180766.4259"/>
    <n v="316341.24530000001"/>
    <n v="199108.91"/>
    <n v="348440.59230000002"/>
    <n v="216150.6894"/>
    <n v="378263.70640000002"/>
  </r>
  <r>
    <n v="10"/>
    <s v="Region X - Northwest"/>
    <x v="7"/>
    <s v="ID"/>
    <x v="39"/>
    <n v="3"/>
    <x v="2"/>
    <n v="70181.107699999993"/>
    <n v="122816.93859999999"/>
    <n v="95542.534799999994"/>
    <n v="167199.43599999999"/>
    <n v="120813.19869999999"/>
    <n v="211423.09779999999"/>
    <n v="159031.40100000001"/>
    <n v="278304.95179999998"/>
    <n v="196864.69140000001"/>
    <n v="344513.20980000001"/>
    <n v="221659.20490000001"/>
    <n v="387903.60849999997"/>
    <n v="246111.57440000001"/>
    <n v="430695.25510000001"/>
  </r>
  <r>
    <n v="10"/>
    <s v="Region X - Northwest"/>
    <x v="7"/>
    <s v="ID"/>
    <x v="39"/>
    <n v="4"/>
    <x v="3"/>
    <n v="78299.298899999994"/>
    <n v="125278.88009999999"/>
    <n v="109619.0184"/>
    <n v="175390.43210000001"/>
    <n v="140938.73800000001"/>
    <n v="225501.9841"/>
    <n v="187918.3173"/>
    <n v="300669.31219999999"/>
    <n v="234897.89660000001"/>
    <n v="375836.64010000002"/>
    <n v="266217.61609999998"/>
    <n v="425948.19209999999"/>
    <n v="297537.3357"/>
    <n v="476059.74410000001"/>
  </r>
  <r>
    <n v="10"/>
    <s v="Region X - Northwest"/>
    <x v="7"/>
    <s v="ID"/>
    <x v="40"/>
    <n v="1"/>
    <x v="0"/>
    <n v="94305.742899999997"/>
    <n v="165035.0502"/>
    <n v="122150.43889999999"/>
    <n v="213763.26809999999"/>
    <n v="146243.0336"/>
    <n v="255925.3089"/>
    <n v="174503.9296"/>
    <n v="305381.87670000002"/>
    <n v="205753.40830000001"/>
    <n v="360068.46460000001"/>
    <n v="225624.40789999999"/>
    <n v="394842.71380000003"/>
    <n v="244341.51990000001"/>
    <n v="427597.65990000003"/>
  </r>
  <r>
    <n v="10"/>
    <s v="Region X - Northwest"/>
    <x v="7"/>
    <s v="ID"/>
    <x v="40"/>
    <n v="2"/>
    <x v="1"/>
    <n v="80462.127399999998"/>
    <n v="140808.7231"/>
    <n v="105271.62699999999"/>
    <n v="184225.34719999999"/>
    <n v="127758.88219999999"/>
    <n v="223578.04389999999"/>
    <n v="156295.75049999999"/>
    <n v="273517.56349999999"/>
    <n v="185411.69270000001"/>
    <n v="324470.46220000001"/>
    <n v="204287.29190000001"/>
    <n v="357502.76069999998"/>
    <n v="221847.76949999999"/>
    <n v="388233.59669999999"/>
  </r>
  <r>
    <n v="10"/>
    <s v="Region X - Northwest"/>
    <x v="7"/>
    <s v="ID"/>
    <x v="40"/>
    <n v="3"/>
    <x v="2"/>
    <n v="71507.584300000002"/>
    <n v="125138.27250000001"/>
    <n v="97258.403300000005"/>
    <n v="170202.20569999999"/>
    <n v="122913.73179999999"/>
    <n v="215099.0306"/>
    <n v="161725.1917"/>
    <n v="283019.08549999999"/>
    <n v="200131.69209999999"/>
    <n v="350230.46120000002"/>
    <n v="225286.07079999999"/>
    <n v="394250.6238"/>
    <n v="250080.48540000001"/>
    <n v="437640.84940000001"/>
  </r>
  <r>
    <n v="10"/>
    <s v="Region X - Northwest"/>
    <x v="7"/>
    <s v="ID"/>
    <x v="40"/>
    <n v="4"/>
    <x v="3"/>
    <n v="80356.201400000005"/>
    <n v="128569.9241"/>
    <n v="112498.68180000001"/>
    <n v="179997.89369999999"/>
    <n v="144641.1624"/>
    <n v="231425.8633"/>
    <n v="192854.88320000001"/>
    <n v="308567.81770000001"/>
    <n v="241068.60399999999"/>
    <n v="385709.7721"/>
    <n v="273211.0845"/>
    <n v="437137.74170000001"/>
    <n v="305353.565"/>
    <n v="488565.71130000002"/>
  </r>
  <r>
    <n v="10"/>
    <s v="Region X - Northwest"/>
    <x v="8"/>
    <s v="OR"/>
    <x v="41"/>
    <n v="1"/>
    <x v="0"/>
    <n v="101787.2234"/>
    <n v="178127.641"/>
    <n v="131689.37299999999"/>
    <n v="230456.40289999999"/>
    <n v="157560.19039999999"/>
    <n v="275730.33319999999"/>
    <n v="187851.54440000001"/>
    <n v="328740.20260000002"/>
    <n v="221343.84160000001"/>
    <n v="387351.72289999999"/>
    <n v="242642.01680000001"/>
    <n v="424623.5294"/>
    <n v="262644.55839999998"/>
    <n v="459627.97710000002"/>
  </r>
  <r>
    <n v="10"/>
    <s v="Region X - Northwest"/>
    <x v="8"/>
    <s v="OR"/>
    <x v="41"/>
    <n v="2"/>
    <x v="1"/>
    <n v="87550.409499999994"/>
    <n v="153213.21669999999"/>
    <n v="114331.1545"/>
    <n v="200079.5203"/>
    <n v="138551.0361"/>
    <n v="242464.3132"/>
    <n v="169126.2009"/>
    <n v="295970.85159999999"/>
    <n v="200424.36300000001"/>
    <n v="350742.63520000002"/>
    <n v="220698.86550000001"/>
    <n v="386223.01459999999"/>
    <n v="239511.9209"/>
    <n v="419145.86170000001"/>
  </r>
  <r>
    <n v="10"/>
    <s v="Region X - Northwest"/>
    <x v="8"/>
    <s v="OR"/>
    <x v="41"/>
    <n v="3"/>
    <x v="2"/>
    <n v="78297.321599999996"/>
    <n v="137020.31280000001"/>
    <n v="106683.02439999999"/>
    <n v="186695.29269999999"/>
    <n v="134970.5246"/>
    <n v="236198.41800000001"/>
    <n v="177739.57139999999"/>
    <n v="311044.2499"/>
    <n v="220092.15659999999"/>
    <n v="385161.27419999999"/>
    <n v="247864.4785"/>
    <n v="433762.83740000002"/>
    <n v="275266.61239999998"/>
    <n v="481716.57160000002"/>
  </r>
  <r>
    <n v="10"/>
    <s v="Region X - Northwest"/>
    <x v="8"/>
    <s v="OR"/>
    <x v="41"/>
    <n v="4"/>
    <x v="3"/>
    <n v="86768.699299999993"/>
    <n v="138829.9209"/>
    <n v="121476.179"/>
    <n v="194361.88920000001"/>
    <n v="156183.6586"/>
    <n v="249893.85759999999"/>
    <n v="208244.87830000001"/>
    <n v="333191.8101"/>
    <n v="260306.09770000001"/>
    <n v="416489.76260000002"/>
    <n v="295013.57740000001"/>
    <n v="472021.73090000002"/>
    <n v="329721.05719999998"/>
    <n v="527553.69940000004"/>
  </r>
  <r>
    <n v="10"/>
    <s v="Region X - Northwest"/>
    <x v="8"/>
    <s v="OR"/>
    <x v="42"/>
    <n v="1"/>
    <x v="0"/>
    <n v="99489.924499999994"/>
    <n v="174107.36799999999"/>
    <n v="128677.94190000001"/>
    <n v="225186.3983"/>
    <n v="153930.38709999999"/>
    <n v="269378.17749999999"/>
    <n v="183483.27849999999"/>
    <n v="321095.73729999998"/>
    <n v="216158.46280000001"/>
    <n v="378277.30979999999"/>
    <n v="236937.2879"/>
    <n v="414640.2537"/>
    <n v="256436.71599999999"/>
    <n v="448764.25290000002"/>
  </r>
  <r>
    <n v="10"/>
    <s v="Region X - Northwest"/>
    <x v="8"/>
    <s v="OR"/>
    <x v="42"/>
    <n v="2"/>
    <x v="1"/>
    <n v="85757.068199999994"/>
    <n v="150074.8694"/>
    <n v="111934.17290000001"/>
    <n v="195884.8026"/>
    <n v="135594.1226"/>
    <n v="237289.71460000001"/>
    <n v="165420.77840000001"/>
    <n v="289486.36219999997"/>
    <n v="195979.49590000001"/>
    <n v="342964.11780000001"/>
    <n v="215770.88449999999"/>
    <n v="377599.04790000001"/>
    <n v="234122.93229999999"/>
    <n v="409715.13140000001"/>
  </r>
  <r>
    <n v="10"/>
    <s v="Region X - Northwest"/>
    <x v="8"/>
    <s v="OR"/>
    <x v="42"/>
    <n v="3"/>
    <x v="2"/>
    <n v="76819.503400000001"/>
    <n v="134434.13089999999"/>
    <n v="104717.90979999999"/>
    <n v="183256.34220000001"/>
    <n v="132521.58979999999"/>
    <n v="231912.78210000001"/>
    <n v="174552.94880000001"/>
    <n v="305467.6605"/>
    <n v="216182.58850000001"/>
    <n v="378319.52980000002"/>
    <n v="243489.3265"/>
    <n v="426106.32140000002"/>
    <n v="270438.98050000001"/>
    <n v="473268.21590000001"/>
  </r>
  <r>
    <n v="10"/>
    <s v="Region X - Northwest"/>
    <x v="8"/>
    <s v="OR"/>
    <x v="42"/>
    <n v="4"/>
    <x v="3"/>
    <n v="84820.119699999996"/>
    <n v="135712.19349999999"/>
    <n v="118748.1675"/>
    <n v="189997.07089999999"/>
    <n v="152676.21539999999"/>
    <n v="244281.94829999999"/>
    <n v="203568.28719999999"/>
    <n v="325709.26449999999"/>
    <n v="254460.359"/>
    <n v="407136.58049999998"/>
    <n v="288388.4069"/>
    <n v="461421.45789999998"/>
    <n v="322316.4547"/>
    <n v="515706.33529999998"/>
  </r>
  <r>
    <n v="10"/>
    <s v="Region X - Northwest"/>
    <x v="8"/>
    <s v="OR"/>
    <x v="43"/>
    <n v="1"/>
    <x v="0"/>
    <n v="97192.620299999995"/>
    <n v="170087.08559999999"/>
    <n v="125666.5036"/>
    <n v="219916.38140000001"/>
    <n v="150300.57519999999"/>
    <n v="263026.00679999997"/>
    <n v="179115.00210000001"/>
    <n v="313451.2537"/>
    <n v="210973.07139999999"/>
    <n v="369202.875"/>
    <n v="231232.5453"/>
    <n v="404656.95429999998"/>
    <n v="250228.85870000001"/>
    <n v="437900.50270000001"/>
  </r>
  <r>
    <n v="10"/>
    <s v="Region X - Northwest"/>
    <x v="8"/>
    <s v="OR"/>
    <x v="43"/>
    <n v="2"/>
    <x v="1"/>
    <n v="83963.723100000003"/>
    <n v="146936.5154"/>
    <n v="109537.1862"/>
    <n v="191690.07579999999"/>
    <n v="132637.20250000001"/>
    <n v="232115.10449999999"/>
    <n v="161715.3474"/>
    <n v="283001.85800000001"/>
    <n v="191534.61859999999"/>
    <n v="335185.58250000002"/>
    <n v="210842.89230000001"/>
    <n v="368975.06140000001"/>
    <n v="228733.93109999999"/>
    <n v="400284.37929999997"/>
  </r>
  <r>
    <n v="10"/>
    <s v="Region X - Northwest"/>
    <x v="8"/>
    <s v="OR"/>
    <x v="43"/>
    <n v="3"/>
    <x v="2"/>
    <n v="75341.682199999996"/>
    <n v="131847.94390000001"/>
    <n v="102752.7914"/>
    <n v="179817.38500000001"/>
    <n v="130072.65029999999"/>
    <n v="227627.13810000001"/>
    <n v="171366.3204"/>
    <n v="299891.06089999998"/>
    <n v="212273.01319999999"/>
    <n v="371477.77299999999"/>
    <n v="239114.1666"/>
    <n v="418449.79149999999"/>
    <n v="265611.34000000003"/>
    <n v="464819.84509999998"/>
  </r>
  <r>
    <n v="10"/>
    <s v="Region X - Northwest"/>
    <x v="8"/>
    <s v="OR"/>
    <x v="43"/>
    <n v="4"/>
    <x v="3"/>
    <n v="82871.535600000003"/>
    <n v="132594.459"/>
    <n v="116020.1498"/>
    <n v="185632.24249999999"/>
    <n v="149168.7641"/>
    <n v="238670.02609999999"/>
    <n v="198891.68539999999"/>
    <n v="318226.70140000002"/>
    <n v="248614.60680000001"/>
    <n v="397783.37670000002"/>
    <n v="281763.22090000001"/>
    <n v="450821.16029999999"/>
    <n v="314911.83529999998"/>
    <n v="503858.94390000001"/>
  </r>
  <r>
    <n v="10"/>
    <s v="Region X - Northwest"/>
    <x v="8"/>
    <s v="OR"/>
    <x v="44"/>
    <n v="1"/>
    <x v="0"/>
    <n v="98028.249200000006"/>
    <n v="171549.43609999999"/>
    <n v="126803.7294"/>
    <n v="221906.5264"/>
    <n v="151699.47690000001"/>
    <n v="265474.0845"/>
    <n v="180840.92"/>
    <n v="316471.60989999998"/>
    <n v="213061.44190000001"/>
    <n v="372857.5233"/>
    <n v="233551.0288"/>
    <n v="408714.3003"/>
    <n v="252785.4106"/>
    <n v="442374.46850000002"/>
  </r>
  <r>
    <n v="10"/>
    <s v="Region X - Northwest"/>
    <x v="8"/>
    <s v="OR"/>
    <x v="44"/>
    <n v="2"/>
    <x v="1"/>
    <n v="84421.382199999993"/>
    <n v="147737.41889999999"/>
    <n v="110213.57279999999"/>
    <n v="192873.7524"/>
    <n v="133531.43479999999"/>
    <n v="233680.01089999999"/>
    <n v="162944.13070000001"/>
    <n v="285152.22879999998"/>
    <n v="193067.603"/>
    <n v="337868.30530000001"/>
    <n v="212578.8124"/>
    <n v="372012.92170000001"/>
    <n v="230676.34030000001"/>
    <n v="403683.5955"/>
  </r>
  <r>
    <n v="10"/>
    <s v="Region X - Northwest"/>
    <x v="8"/>
    <s v="OR"/>
    <x v="44"/>
    <n v="3"/>
    <x v="2"/>
    <n v="75570.866099999999"/>
    <n v="132249.01560000001"/>
    <n v="102995.77529999999"/>
    <n v="180242.60680000001"/>
    <n v="130326.82709999999"/>
    <n v="228071.94750000001"/>
    <n v="171646.25459999999"/>
    <n v="300380.94569999998"/>
    <n v="212567.6482"/>
    <n v="371993.38439999998"/>
    <n v="239406.31719999999"/>
    <n v="418961.0551"/>
    <n v="265891.17810000002"/>
    <n v="465309.56180000002"/>
  </r>
  <r>
    <n v="10"/>
    <s v="Region X - Northwest"/>
    <x v="8"/>
    <s v="OR"/>
    <x v="44"/>
    <n v="4"/>
    <x v="3"/>
    <n v="83569.920800000007"/>
    <n v="133711.87530000001"/>
    <n v="116997.88920000001"/>
    <n v="187196.62539999999"/>
    <n v="150425.85750000001"/>
    <n v="240681.37549999999"/>
    <n v="200567.80989999999"/>
    <n v="320908.50069999998"/>
    <n v="250709.76240000001"/>
    <n v="401135.62579999998"/>
    <n v="284137.73070000001"/>
    <n v="454620.37589999998"/>
    <n v="317565.69900000002"/>
    <n v="508105.12609999999"/>
  </r>
  <r>
    <n v="10"/>
    <s v="Region X - Northwest"/>
    <x v="8"/>
    <s v="OR"/>
    <x v="45"/>
    <n v="1"/>
    <x v="0"/>
    <n v="99430.4274"/>
    <n v="174003.24789999999"/>
    <n v="128629.83199999999"/>
    <n v="225102.20600000001"/>
    <n v="153892.5097"/>
    <n v="269311.8921"/>
    <n v="183467.99350000001"/>
    <n v="321068.98859999998"/>
    <n v="216168.6102"/>
    <n v="378295.06790000002"/>
    <n v="236963.41510000001"/>
    <n v="414685.97659999999"/>
    <n v="256489.14449999999"/>
    <n v="448856.00300000003"/>
  </r>
  <r>
    <n v="10"/>
    <s v="Region X - Northwest"/>
    <x v="8"/>
    <s v="OR"/>
    <x v="45"/>
    <n v="2"/>
    <x v="1"/>
    <n v="85571.581699999995"/>
    <n v="149750.26800000001"/>
    <n v="111732.4506"/>
    <n v="195531.7887"/>
    <n v="135388.02280000001"/>
    <n v="236929.04"/>
    <n v="165239.78260000001"/>
    <n v="289169.61949999997"/>
    <n v="195804.51550000001"/>
    <n v="342657.902"/>
    <n v="215602.82490000001"/>
    <n v="377304.94349999999"/>
    <n v="233970.64739999999"/>
    <n v="409448.63299999997"/>
  </r>
  <r>
    <n v="10"/>
    <s v="Region X - Northwest"/>
    <x v="8"/>
    <s v="OR"/>
    <x v="45"/>
    <n v="3"/>
    <x v="2"/>
    <n v="76560.970199999996"/>
    <n v="133981.698"/>
    <n v="104330.00569999999"/>
    <n v="182577.51"/>
    <n v="132003.44570000001"/>
    <n v="231006.02979999999"/>
    <n v="173842.43410000001"/>
    <n v="304224.2597"/>
    <n v="215276.01749999999"/>
    <n v="376733.0307"/>
    <n v="242447.9564"/>
    <n v="424283.92379999999"/>
    <n v="269259.53539999999"/>
    <n v="471204.18680000002"/>
  </r>
  <r>
    <n v="10"/>
    <s v="Region X - Northwest"/>
    <x v="8"/>
    <s v="OR"/>
    <x v="45"/>
    <n v="4"/>
    <x v="3"/>
    <n v="84762.225999999995"/>
    <n v="135619.5637"/>
    <n v="118667.1164"/>
    <n v="189867.3891"/>
    <n v="152572.00690000001"/>
    <n v="244115.21460000001"/>
    <n v="203429.34239999999"/>
    <n v="325486.95280000003"/>
    <n v="254286.67800000001"/>
    <n v="406858.69089999999"/>
    <n v="288191.56839999999"/>
    <n v="461106.51630000002"/>
    <n v="322096.45880000002"/>
    <n v="515354.34179999999"/>
  </r>
  <r>
    <n v="10"/>
    <s v="Region X - Northwest"/>
    <x v="8"/>
    <s v="OR"/>
    <x v="11"/>
    <n v="1"/>
    <x v="0"/>
    <n v="100892.1027"/>
    <n v="176561.17980000001"/>
    <n v="130504.04459999999"/>
    <n v="228382.07800000001"/>
    <n v="156123.42000000001"/>
    <n v="273215.98499999999"/>
    <n v="186110.35200000001"/>
    <n v="325693.11599999998"/>
    <n v="219265.63099999999"/>
    <n v="383714.85440000001"/>
    <n v="240349.67430000001"/>
    <n v="420611.93"/>
    <n v="260140.45"/>
    <n v="455245.78749999998"/>
  </r>
  <r>
    <n v="10"/>
    <s v="Region X - Northwest"/>
    <x v="8"/>
    <s v="OR"/>
    <x v="11"/>
    <n v="2"/>
    <x v="1"/>
    <n v="86907.267600000006"/>
    <n v="152087.71840000001"/>
    <n v="113453.0508"/>
    <n v="198542.8389"/>
    <n v="137450.71059999999"/>
    <n v="240538.74359999999"/>
    <n v="167716.4302"/>
    <n v="293503.75280000002"/>
    <n v="198716.40839999999"/>
    <n v="347753.71460000001"/>
    <n v="218794.897"/>
    <n v="382891.06969999999"/>
    <n v="237417.23939999999"/>
    <n v="415480.16899999999"/>
  </r>
  <r>
    <n v="10"/>
    <s v="Region X - Northwest"/>
    <x v="8"/>
    <s v="OR"/>
    <x v="11"/>
    <n v="3"/>
    <x v="2"/>
    <n v="77809.607600000003"/>
    <n v="136166.81330000001"/>
    <n v="106052.14019999999"/>
    <n v="185591.24540000001"/>
    <n v="134198.2083"/>
    <n v="234846.8645"/>
    <n v="176749.12830000001"/>
    <n v="309310.97440000001"/>
    <n v="218890.9578"/>
    <n v="383059.17609999998"/>
    <n v="246530.96580000001"/>
    <n v="431429.19"/>
    <n v="273807.33769999997"/>
    <n v="479162.84090000001"/>
  </r>
  <r>
    <n v="10"/>
    <s v="Region X - Northwest"/>
    <x v="8"/>
    <s v="OR"/>
    <x v="11"/>
    <n v="4"/>
    <x v="3"/>
    <n v="86012.424899999998"/>
    <n v="137619.88190000001"/>
    <n v="120417.39479999999"/>
    <n v="192667.8346"/>
    <n v="154822.36480000001"/>
    <n v="247715.7874"/>
    <n v="206429.81969999999"/>
    <n v="330287.71649999998"/>
    <n v="258037.27470000001"/>
    <n v="412859.64559999999"/>
    <n v="292442.24459999998"/>
    <n v="467907.59830000001"/>
    <n v="326847.2145"/>
    <n v="522955.55109999998"/>
  </r>
  <r>
    <n v="10"/>
    <s v="Region X - Northwest"/>
    <x v="8"/>
    <s v="OR"/>
    <x v="46"/>
    <n v="1"/>
    <x v="0"/>
    <n v="99042.364199999996"/>
    <n v="173324.13740000001"/>
    <n v="128085.27770000001"/>
    <n v="224149.2359"/>
    <n v="153212.0019"/>
    <n v="268121.00339999999"/>
    <n v="182612.68229999999"/>
    <n v="319572.19390000001"/>
    <n v="215119.35750000001"/>
    <n v="376458.87550000002"/>
    <n v="235791.11670000001"/>
    <n v="412634.45409999997"/>
    <n v="255184.6617"/>
    <n v="446573.1581"/>
  </r>
  <r>
    <n v="10"/>
    <s v="Region X - Northwest"/>
    <x v="8"/>
    <s v="OR"/>
    <x v="46"/>
    <n v="2"/>
    <x v="1"/>
    <n v="85435.497300000003"/>
    <n v="149512.12030000001"/>
    <n v="111495.1211"/>
    <n v="195116.46189999999"/>
    <n v="135043.95989999999"/>
    <n v="236326.92980000001"/>
    <n v="164715.89300000001"/>
    <n v="288252.81280000001"/>
    <n v="195125.51860000001"/>
    <n v="341469.65749999997"/>
    <n v="214818.90030000001"/>
    <n v="375933.07549999998"/>
    <n v="233075.59150000001"/>
    <n v="407882.28509999998"/>
  </r>
  <r>
    <n v="10"/>
    <s v="Region X - Northwest"/>
    <x v="8"/>
    <s v="OR"/>
    <x v="46"/>
    <n v="3"/>
    <x v="2"/>
    <n v="76575.646299999993"/>
    <n v="134007.3811"/>
    <n v="104402.46769999999"/>
    <n v="182704.31839999999"/>
    <n v="132135.43160000001"/>
    <n v="231237.00529999999"/>
    <n v="174057.7273"/>
    <n v="304601.02279999998"/>
    <n v="215581.98910000001"/>
    <n v="377268.48080000002"/>
    <n v="242822.57019999999"/>
    <n v="424939.49770000001"/>
    <n v="269709.3432"/>
    <n v="471991.35060000001"/>
  </r>
  <r>
    <n v="10"/>
    <s v="Region X - Northwest"/>
    <x v="8"/>
    <s v="OR"/>
    <x v="46"/>
    <n v="4"/>
    <x v="3"/>
    <n v="84441.982499999998"/>
    <n v="135107.1741"/>
    <n v="118218.7755"/>
    <n v="189150.0436"/>
    <n v="151995.56849999999"/>
    <n v="243192.91329999999"/>
    <n v="202660.758"/>
    <n v="324257.21769999998"/>
    <n v="253325.94750000001"/>
    <n v="405321.522"/>
    <n v="287102.74040000001"/>
    <n v="459364.39159999997"/>
    <n v="320879.53350000002"/>
    <n v="513407.26120000001"/>
  </r>
  <r>
    <n v="10"/>
    <s v="Region X - Northwest"/>
    <x v="9"/>
    <s v="WA"/>
    <x v="47"/>
    <n v="1"/>
    <x v="0"/>
    <n v="108350.55929999999"/>
    <n v="189613.47889999999"/>
    <n v="140227.22899999999"/>
    <n v="245397.65090000001"/>
    <n v="167806.97820000001"/>
    <n v="293662.212"/>
    <n v="200116.32629999999"/>
    <n v="350203.571"/>
    <n v="235840.59049999999"/>
    <n v="412721.03330000001"/>
    <n v="258557.79130000001"/>
    <n v="452476.1347"/>
    <n v="279911.18900000001"/>
    <n v="489844.5808"/>
  </r>
  <r>
    <n v="10"/>
    <s v="Region X - Northwest"/>
    <x v="9"/>
    <s v="WA"/>
    <x v="47"/>
    <n v="2"/>
    <x v="1"/>
    <n v="92979.839600000007"/>
    <n v="162714.71919999999"/>
    <n v="121486.497"/>
    <n v="212601.36970000001"/>
    <n v="147283.82"/>
    <n v="257746.68489999999"/>
    <n v="179899.58319999999"/>
    <n v="314824.27059999999"/>
    <n v="213254.95800000001"/>
    <n v="373196.1765"/>
    <n v="234866.9546"/>
    <n v="411017.17060000001"/>
    <n v="254936.12849999999"/>
    <n v="446138.22489999997"/>
  </r>
  <r>
    <n v="10"/>
    <s v="Region X - Northwest"/>
    <x v="9"/>
    <s v="WA"/>
    <x v="47"/>
    <n v="3"/>
    <x v="2"/>
    <n v="83003.988400000002"/>
    <n v="145256.9797"/>
    <n v="113038.7381"/>
    <n v="197817.7916"/>
    <n v="142967.46359999999"/>
    <n v="250193.06140000001"/>
    <n v="188225.25279999999"/>
    <n v="329394.1924"/>
    <n v="233033.41089999999"/>
    <n v="407808.46909999999"/>
    <n v="262405.92629999999"/>
    <n v="459210.37089999998"/>
    <n v="291378.7696"/>
    <n v="509912.8468"/>
  </r>
  <r>
    <n v="10"/>
    <s v="Region X - Northwest"/>
    <x v="9"/>
    <s v="WA"/>
    <x v="47"/>
    <n v="4"/>
    <x v="3"/>
    <n v="92352.092699999994"/>
    <n v="147763.3504"/>
    <n v="129292.92969999999"/>
    <n v="206868.6906"/>
    <n v="166233.76680000001"/>
    <n v="265974.03080000001"/>
    <n v="221645.02239999999"/>
    <n v="354632.04100000003"/>
    <n v="277056.27799999999"/>
    <n v="443290.05129999999"/>
    <n v="313997.11499999999"/>
    <n v="502395.39130000002"/>
    <n v="350937.95209999999"/>
    <n v="561500.73160000006"/>
  </r>
  <r>
    <n v="10"/>
    <s v="Region X - Northwest"/>
    <x v="9"/>
    <s v="WA"/>
    <x v="48"/>
    <n v="1"/>
    <x v="0"/>
    <n v="106769.88959999999"/>
    <n v="186847.30679999999"/>
    <n v="138256.79680000001"/>
    <n v="241949.39430000001"/>
    <n v="165500.31330000001"/>
    <n v="289625.54830000002"/>
    <n v="197443.39790000001"/>
    <n v="345525.94620000001"/>
    <n v="232763.86470000001"/>
    <n v="407336.76329999999"/>
    <n v="255223.7867"/>
    <n v="446641.62680000003"/>
    <n v="276364.74080000003"/>
    <n v="483638.29639999999"/>
  </r>
  <r>
    <n v="10"/>
    <s v="Region X - Northwest"/>
    <x v="9"/>
    <s v="WA"/>
    <x v="48"/>
    <n v="2"/>
    <x v="1"/>
    <n v="91273.180399999997"/>
    <n v="159728.06580000001"/>
    <n v="119362.4523"/>
    <n v="208884.29149999999"/>
    <n v="144808.9326"/>
    <n v="253415.63200000001"/>
    <n v="177060.94390000001"/>
    <n v="309856.652"/>
    <n v="209993.10440000001"/>
    <n v="367487.9326"/>
    <n v="231338.76319999999"/>
    <n v="404842.83559999999"/>
    <n v="251184.96679999999"/>
    <n v="439573.69209999999"/>
  </r>
  <r>
    <n v="10"/>
    <s v="Region X - Northwest"/>
    <x v="9"/>
    <s v="WA"/>
    <x v="48"/>
    <n v="3"/>
    <x v="2"/>
    <n v="81238.284899999999"/>
    <n v="142166.99859999999"/>
    <n v="110540.79549999999"/>
    <n v="193446.39199999999"/>
    <n v="139736.41279999999"/>
    <n v="244538.7225"/>
    <n v="183897.52900000001"/>
    <n v="321820.67580000003"/>
    <n v="227605.32870000001"/>
    <n v="398309.32520000002"/>
    <n v="256240.17679999999"/>
    <n v="448420.30930000002"/>
    <n v="284472.07689999999"/>
    <n v="497826.13439999998"/>
  </r>
  <r>
    <n v="10"/>
    <s v="Region X - Northwest"/>
    <x v="9"/>
    <s v="WA"/>
    <x v="48"/>
    <n v="4"/>
    <x v="3"/>
    <n v="90986.106499999994"/>
    <n v="145577.77249999999"/>
    <n v="127380.549"/>
    <n v="203808.88140000001"/>
    <n v="163774.99160000001"/>
    <n v="262039.99050000001"/>
    <n v="218366.65539999999"/>
    <n v="349386.65399999998"/>
    <n v="272958.31939999998"/>
    <n v="436733.3174"/>
    <n v="309352.76189999998"/>
    <n v="494964.42629999999"/>
    <n v="345747.20449999999"/>
    <n v="553195.53540000005"/>
  </r>
  <r>
    <n v="10"/>
    <s v="Region X - Northwest"/>
    <x v="9"/>
    <s v="WA"/>
    <x v="49"/>
    <n v="1"/>
    <x v="0"/>
    <n v="109812.24069999999"/>
    <n v="192171.42129999999"/>
    <n v="142101.44930000001"/>
    <n v="248677.5361"/>
    <n v="170037.89749999999"/>
    <n v="297566.32059999998"/>
    <n v="202758.69529999999"/>
    <n v="354827.7169"/>
    <n v="238937.62349999999"/>
    <n v="418140.84120000002"/>
    <n v="261944.0637"/>
    <n v="458402.1115"/>
    <n v="283562.50870000001"/>
    <n v="496234.39020000002"/>
  </r>
  <r>
    <n v="10"/>
    <s v="Region X - Northwest"/>
    <x v="9"/>
    <s v="WA"/>
    <x v="49"/>
    <n v="2"/>
    <x v="1"/>
    <n v="94315.531499999997"/>
    <n v="165052.18030000001"/>
    <n v="123207.1047"/>
    <n v="215612.4333"/>
    <n v="149346.51680000001"/>
    <n v="261356.40429999999"/>
    <n v="182376.2415"/>
    <n v="319158.42259999999"/>
    <n v="216166.86319999999"/>
    <n v="378292.01059999998"/>
    <n v="238059.04010000001"/>
    <n v="416603.32020000002"/>
    <n v="258382.73480000001"/>
    <n v="452169.78590000002"/>
  </r>
  <r>
    <n v="10"/>
    <s v="Region X - Northwest"/>
    <x v="9"/>
    <s v="WA"/>
    <x v="49"/>
    <n v="3"/>
    <x v="2"/>
    <n v="84252.631800000003"/>
    <n v="147442.10550000001"/>
    <n v="114760.88099999999"/>
    <n v="200831.5417"/>
    <n v="145162.2371"/>
    <n v="254033.9149"/>
    <n v="191131.9613"/>
    <n v="334480.93239999999"/>
    <n v="236648.36910000001"/>
    <n v="414134.6459"/>
    <n v="266488.9559"/>
    <n v="466355.6728"/>
    <n v="295926.59470000002"/>
    <n v="517871.54060000001"/>
  </r>
  <r>
    <n v="10"/>
    <s v="Region X - Northwest"/>
    <x v="9"/>
    <s v="WA"/>
    <x v="49"/>
    <n v="4"/>
    <x v="3"/>
    <n v="93602.296700000006"/>
    <n v="149763.677"/>
    <n v="131043.2154"/>
    <n v="209669.14780000001"/>
    <n v="168484.1341"/>
    <n v="269574.61859999999"/>
    <n v="224645.51209999999"/>
    <n v="359432.8248"/>
    <n v="280806.89010000002"/>
    <n v="449291.03090000001"/>
    <n v="318247.8088"/>
    <n v="509196.50160000002"/>
    <n v="355688.72749999998"/>
    <n v="569101.97250000003"/>
  </r>
  <r>
    <n v="10"/>
    <s v="Region X - Northwest"/>
    <x v="9"/>
    <s v="WA"/>
    <x v="50"/>
    <n v="1"/>
    <x v="0"/>
    <n v="96566.570800000001"/>
    <n v="168991.49890000001"/>
    <n v="124929.51300000001"/>
    <n v="218626.64780000001"/>
    <n v="149468.56219999999"/>
    <n v="261569.98370000001"/>
    <n v="178198.55609999999"/>
    <n v="311847.47330000001"/>
    <n v="209964.41500000001"/>
    <n v="367437.72619999998"/>
    <n v="230164.76300000001"/>
    <n v="402788.33529999998"/>
    <n v="249134.0981"/>
    <n v="435984.6716"/>
  </r>
  <r>
    <n v="10"/>
    <s v="Region X - Northwest"/>
    <x v="9"/>
    <s v="WA"/>
    <x v="50"/>
    <n v="2"/>
    <x v="1"/>
    <n v="83085.693199999994"/>
    <n v="145399.9632"/>
    <n v="108492.96890000001"/>
    <n v="189862.69560000001"/>
    <n v="131468.74249999999"/>
    <n v="230070.29939999999"/>
    <n v="160467.47769999999"/>
    <n v="280818.08610000001"/>
    <n v="190155.7041"/>
    <n v="332772.48200000002"/>
    <n v="209386.73370000001"/>
    <n v="366426.78389999998"/>
    <n v="227229.74110000001"/>
    <n v="397652.04690000002"/>
  </r>
  <r>
    <n v="10"/>
    <s v="Region X - Northwest"/>
    <x v="9"/>
    <s v="WA"/>
    <x v="50"/>
    <n v="3"/>
    <x v="2"/>
    <n v="74322.2258"/>
    <n v="130063.89509999999"/>
    <n v="101273.6367"/>
    <n v="177228.86410000001"/>
    <n v="128132.0591"/>
    <n v="224231.10339999999"/>
    <n v="168739.55319999999"/>
    <n v="295294.2182"/>
    <n v="208952.69899999999"/>
    <n v="365667.22320000001"/>
    <n v="235323.2977"/>
    <n v="411815.77100000001"/>
    <n v="261343.36439999999"/>
    <n v="457350.88770000002"/>
  </r>
  <r>
    <n v="10"/>
    <s v="Region X - Northwest"/>
    <x v="9"/>
    <s v="WA"/>
    <x v="50"/>
    <n v="4"/>
    <x v="3"/>
    <n v="82319.719299999997"/>
    <n v="131711.55300000001"/>
    <n v="115247.60709999999"/>
    <n v="184396.1741"/>
    <n v="148175.49479999999"/>
    <n v="237080.79519999999"/>
    <n v="197567.32639999999"/>
    <n v="316107.72700000001"/>
    <n v="246959.158"/>
    <n v="395134.65860000002"/>
    <n v="279887.04570000002"/>
    <n v="447819.27970000001"/>
    <n v="312814.93349999998"/>
    <n v="500503.90090000001"/>
  </r>
  <r>
    <n v="10"/>
    <s v="Region X - Northwest"/>
    <x v="9"/>
    <s v="WA"/>
    <x v="51"/>
    <n v="1"/>
    <x v="0"/>
    <n v="106322.3293"/>
    <n v="186064.07629999999"/>
    <n v="137664.13250000001"/>
    <n v="240912.23190000001"/>
    <n v="164781.92809999999"/>
    <n v="288368.37420000002"/>
    <n v="196572.80170000001"/>
    <n v="344002.40289999999"/>
    <n v="231724.75949999999"/>
    <n v="405518.32890000002"/>
    <n v="254077.61550000001"/>
    <n v="444635.8272"/>
    <n v="275112.68660000002"/>
    <n v="481447.20150000002"/>
  </r>
  <r>
    <n v="10"/>
    <s v="Region X - Northwest"/>
    <x v="9"/>
    <s v="WA"/>
    <x v="51"/>
    <n v="2"/>
    <x v="1"/>
    <n v="90951.609500000006"/>
    <n v="159165.31659999999"/>
    <n v="118923.4004"/>
    <n v="208115.95069999999"/>
    <n v="144258.76990000001"/>
    <n v="252452.84719999999"/>
    <n v="176356.05859999999"/>
    <n v="308623.10259999998"/>
    <n v="209139.12700000001"/>
    <n v="365993.47220000002"/>
    <n v="230386.7789"/>
    <n v="403176.86310000002"/>
    <n v="250137.62609999999"/>
    <n v="437740.8456"/>
  </r>
  <r>
    <n v="10"/>
    <s v="Region X - Northwest"/>
    <x v="9"/>
    <s v="WA"/>
    <x v="51"/>
    <n v="3"/>
    <x v="2"/>
    <n v="80994.427800000005"/>
    <n v="141740.2488"/>
    <n v="110225.35340000001"/>
    <n v="192894.3683"/>
    <n v="139350.25469999999"/>
    <n v="243862.94570000001"/>
    <n v="183402.30739999999"/>
    <n v="320954.03810000001"/>
    <n v="227004.72930000001"/>
    <n v="397258.27620000002"/>
    <n v="255573.4204"/>
    <n v="447253.48560000001"/>
    <n v="283742.43949999998"/>
    <n v="496549.26909999998"/>
  </r>
  <r>
    <n v="10"/>
    <s v="Region X - Northwest"/>
    <x v="9"/>
    <s v="WA"/>
    <x v="51"/>
    <n v="4"/>
    <x v="3"/>
    <n v="90607.969299999997"/>
    <n v="144972.753"/>
    <n v="126851.15700000001"/>
    <n v="202961.8541"/>
    <n v="163094.34469999999"/>
    <n v="260950.95540000001"/>
    <n v="217459.1262"/>
    <n v="347934.60710000002"/>
    <n v="271823.90779999999"/>
    <n v="434918.25890000002"/>
    <n v="308067.0955"/>
    <n v="492907.36"/>
    <n v="344310.28320000001"/>
    <n v="550896.46129999997"/>
  </r>
  <r>
    <n v="10"/>
    <s v="Region X - Northwest"/>
    <x v="9"/>
    <s v="WA"/>
    <x v="52"/>
    <n v="1"/>
    <x v="0"/>
    <n v="100444.54240000001"/>
    <n v="175777.94930000001"/>
    <n v="129911.3803"/>
    <n v="227344.9155"/>
    <n v="155405.03479999999"/>
    <n v="271958.81089999998"/>
    <n v="185239.75580000001"/>
    <n v="324169.57260000001"/>
    <n v="218226.5258"/>
    <n v="381896.42019999999"/>
    <n v="239203.503"/>
    <n v="418606.13030000002"/>
    <n v="258888.39569999999"/>
    <n v="453054.69260000001"/>
  </r>
  <r>
    <n v="10"/>
    <s v="Region X - Northwest"/>
    <x v="9"/>
    <s v="WA"/>
    <x v="52"/>
    <n v="2"/>
    <x v="1"/>
    <n v="86585.6967"/>
    <n v="151524.96919999999"/>
    <n v="113013.99890000001"/>
    <n v="197774.4981"/>
    <n v="136900.54790000001"/>
    <n v="239575.95869999999"/>
    <n v="167011.54490000001"/>
    <n v="292270.2035"/>
    <n v="197862.43100000001"/>
    <n v="346259.25420000002"/>
    <n v="217842.91269999999"/>
    <n v="381225.09720000002"/>
    <n v="236369.89859999999"/>
    <n v="413647.32260000001"/>
  </r>
  <r>
    <n v="10"/>
    <s v="Region X - Northwest"/>
    <x v="9"/>
    <s v="WA"/>
    <x v="52"/>
    <n v="3"/>
    <x v="2"/>
    <n v="77565.750499999995"/>
    <n v="135740.06340000001"/>
    <n v="105736.69809999999"/>
    <n v="185039.22159999999"/>
    <n v="133812.05009999999"/>
    <n v="234171.08780000001"/>
    <n v="176253.90669999999"/>
    <n v="308444.33679999999"/>
    <n v="218290.35829999999"/>
    <n v="382008.12709999998"/>
    <n v="245864.20929999999"/>
    <n v="430262.3664"/>
    <n v="273077.70030000003"/>
    <n v="477885.97560000001"/>
  </r>
  <r>
    <n v="10"/>
    <s v="Region X - Northwest"/>
    <x v="9"/>
    <s v="WA"/>
    <x v="52"/>
    <n v="4"/>
    <x v="3"/>
    <n v="85634.287800000006"/>
    <n v="137014.86240000001"/>
    <n v="119888.0028"/>
    <n v="191820.80729999999"/>
    <n v="154141.71780000001"/>
    <n v="246626.75229999999"/>
    <n v="205522.2905"/>
    <n v="328835.66970000003"/>
    <n v="256902.86309999999"/>
    <n v="411044.5871"/>
    <n v="291156.57819999999"/>
    <n v="465850.53200000001"/>
    <n v="325410.29320000001"/>
    <n v="520656.47700000001"/>
  </r>
  <r>
    <n v="10"/>
    <s v="Region X - Northwest"/>
    <x v="9"/>
    <s v="WA"/>
    <x v="53"/>
    <n v="1"/>
    <x v="0"/>
    <n v="96954.634000000005"/>
    <n v="169670.60939999999"/>
    <n v="125474.0674"/>
    <n v="219579.61790000001"/>
    <n v="150149.07"/>
    <n v="262760.8725"/>
    <n v="179053.86739999999"/>
    <n v="313344.26789999998"/>
    <n v="211013.6678"/>
    <n v="369273.91859999998"/>
    <n v="231337.06159999999"/>
    <n v="404839.85769999999"/>
    <n v="250438.5808"/>
    <n v="438267.51640000002"/>
  </r>
  <r>
    <n v="10"/>
    <s v="Region X - Northwest"/>
    <x v="9"/>
    <s v="WA"/>
    <x v="53"/>
    <n v="2"/>
    <x v="1"/>
    <n v="83221.777700000006"/>
    <n v="145638.1109"/>
    <n v="108730.2985"/>
    <n v="190278.02230000001"/>
    <n v="131812.80549999999"/>
    <n v="230672.40960000001"/>
    <n v="160991.36730000001"/>
    <n v="281734.89279999997"/>
    <n v="190834.7009"/>
    <n v="333960.7267"/>
    <n v="210170.65830000001"/>
    <n v="367798.6519"/>
    <n v="228124.7971"/>
    <n v="399218.39490000001"/>
  </r>
  <r>
    <n v="10"/>
    <s v="Region X - Northwest"/>
    <x v="9"/>
    <s v="WA"/>
    <x v="53"/>
    <n v="3"/>
    <x v="2"/>
    <n v="74307.549700000003"/>
    <n v="130038.21189999999"/>
    <n v="101201.1747"/>
    <n v="177102.05559999999"/>
    <n v="128000.07309999999"/>
    <n v="224000.12789999999"/>
    <n v="168524.26010000001"/>
    <n v="294917.45500000002"/>
    <n v="208646.72750000001"/>
    <n v="365131.77309999999"/>
    <n v="234948.68400000001"/>
    <n v="411160.19709999999"/>
    <n v="260893.55660000001"/>
    <n v="456563.72399999999"/>
  </r>
  <r>
    <n v="10"/>
    <s v="Region X - Northwest"/>
    <x v="9"/>
    <s v="WA"/>
    <x v="53"/>
    <n v="4"/>
    <x v="3"/>
    <n v="82639.962799999994"/>
    <n v="132223.94260000001"/>
    <n v="115695.948"/>
    <n v="185113.51949999999"/>
    <n v="148751.93309999999"/>
    <n v="238003.09659999999"/>
    <n v="198335.91080000001"/>
    <n v="317337.4621"/>
    <n v="247919.88860000001"/>
    <n v="396671.82750000001"/>
    <n v="280975.8737"/>
    <n v="449561.4045"/>
    <n v="314031.85879999999"/>
    <n v="502450.9816"/>
  </r>
  <r>
    <n v="10"/>
    <s v="Region X - Northwest"/>
    <x v="9"/>
    <s v="WA"/>
    <x v="54"/>
    <n v="1"/>
    <x v="0"/>
    <n v="100385.04519999999"/>
    <n v="175673.82920000001"/>
    <n v="129863.27039999999"/>
    <n v="227260.72320000001"/>
    <n v="155367.1575"/>
    <n v="271892.52559999999"/>
    <n v="185224.47089999999"/>
    <n v="324142.82390000002"/>
    <n v="218236.67329999999"/>
    <n v="381914.17830000003"/>
    <n v="239229.63029999999"/>
    <n v="418651.85310000001"/>
    <n v="258940.82440000001"/>
    <n v="453146.44260000001"/>
  </r>
  <r>
    <n v="10"/>
    <s v="Region X - Northwest"/>
    <x v="9"/>
    <s v="WA"/>
    <x v="54"/>
    <n v="2"/>
    <x v="1"/>
    <n v="86400.210099999997"/>
    <n v="151200.36780000001"/>
    <n v="112812.2766"/>
    <n v="197421.4841"/>
    <n v="136694.44810000001"/>
    <n v="239215.28409999999"/>
    <n v="166830.5491"/>
    <n v="291953.4608"/>
    <n v="197687.45060000001"/>
    <n v="345953.03850000002"/>
    <n v="217674.85310000001"/>
    <n v="380930.99280000001"/>
    <n v="236217.61379999999"/>
    <n v="413380.82419999997"/>
  </r>
  <r>
    <n v="10"/>
    <s v="Region X - Northwest"/>
    <x v="9"/>
    <s v="WA"/>
    <x v="54"/>
    <n v="3"/>
    <x v="2"/>
    <n v="77307.217399999994"/>
    <n v="135287.6305"/>
    <n v="105348.79399999999"/>
    <n v="184360.38949999999"/>
    <n v="133293.90599999999"/>
    <n v="233264.33549999999"/>
    <n v="175543.39189999999"/>
    <n v="307200.93589999998"/>
    <n v="217383.7874"/>
    <n v="380421.62790000002"/>
    <n v="244822.83929999999"/>
    <n v="428439.96879999997"/>
    <n v="271898.25520000001"/>
    <n v="475821.94650000002"/>
  </r>
  <r>
    <n v="10"/>
    <s v="Region X - Northwest"/>
    <x v="9"/>
    <s v="WA"/>
    <x v="54"/>
    <n v="4"/>
    <x v="3"/>
    <n v="85576.394100000005"/>
    <n v="136922.23250000001"/>
    <n v="119806.95170000001"/>
    <n v="191691.12549999999"/>
    <n v="154037.50930000001"/>
    <n v="246460.01860000001"/>
    <n v="205383.34570000001"/>
    <n v="328613.35800000001"/>
    <n v="256729.18210000001"/>
    <n v="410766.69750000001"/>
    <n v="290959.73969999998"/>
    <n v="465535.59049999999"/>
    <n v="325190.29739999998"/>
    <n v="520304.48349999997"/>
  </r>
  <r>
    <n v="2"/>
    <s v="Region II - Northeast"/>
    <x v="10"/>
    <s v="GQ"/>
    <x v="55"/>
    <n v="1"/>
    <x v="0"/>
    <n v="108394.00350000001"/>
    <n v="189689.5062"/>
    <n v="140652.88149999999"/>
    <n v="246142.54269999999"/>
    <n v="168568.1801"/>
    <n v="294994.31520000001"/>
    <n v="201406.22500000001"/>
    <n v="352460.89370000002"/>
    <n v="237720.8487"/>
    <n v="416011.4852"/>
    <n v="260810.9958"/>
    <n v="456419.2426"/>
    <n v="282659.19579999999"/>
    <n v="494653.59259999997"/>
  </r>
  <r>
    <n v="2"/>
    <s v="Region II - Northeast"/>
    <x v="10"/>
    <s v="GQ"/>
    <x v="55"/>
    <n v="2"/>
    <x v="1"/>
    <n v="91298.1973"/>
    <n v="159771.84529999999"/>
    <n v="119808.83990000001"/>
    <n v="209665.46979999999"/>
    <n v="145741.66699999999"/>
    <n v="255047.9173"/>
    <n v="178920.51680000001"/>
    <n v="313110.90429999999"/>
    <n v="212600.38589999999"/>
    <n v="372050.6753"/>
    <n v="234461.28950000001"/>
    <n v="410307.25660000002"/>
    <n v="254881.13459999999"/>
    <n v="446041.98560000001"/>
  </r>
  <r>
    <n v="2"/>
    <s v="Region II - Northeast"/>
    <x v="10"/>
    <s v="GQ"/>
    <x v="55"/>
    <n v="3"/>
    <x v="2"/>
    <n v="80314.271200000003"/>
    <n v="140549.97450000001"/>
    <n v="108917.71249999999"/>
    <n v="190605.9969"/>
    <n v="137403.23050000001"/>
    <n v="240455.65340000001"/>
    <n v="180537.13930000001"/>
    <n v="315939.9938"/>
    <n v="223170.9541"/>
    <n v="390549.16979999997"/>
    <n v="251037.83730000001"/>
    <n v="439316.21529999998"/>
    <n v="278460.1925"/>
    <n v="487305.33689999999"/>
  </r>
  <r>
    <n v="2"/>
    <s v="Region II - Northeast"/>
    <x v="10"/>
    <s v="GQ"/>
    <x v="55"/>
    <n v="4"/>
    <x v="3"/>
    <n v="92297.2935"/>
    <n v="147675.67189999999"/>
    <n v="129216.21090000001"/>
    <n v="206745.9405"/>
    <n v="166135.12839999999"/>
    <n v="265816.20939999999"/>
    <n v="221513.50450000001"/>
    <n v="354421.61249999999"/>
    <n v="276891.88059999997"/>
    <n v="443027.01549999998"/>
    <n v="313810.79790000001"/>
    <n v="502097.2843"/>
    <n v="350729.71549999999"/>
    <n v="561167.55299999996"/>
  </r>
  <r>
    <n v="2"/>
    <s v="Region II - Northeast"/>
    <x v="11"/>
    <s v="NJ"/>
    <x v="56"/>
    <n v="1"/>
    <x v="0"/>
    <n v="126904.4578"/>
    <n v="222082.80119999999"/>
    <n v="164336.348"/>
    <n v="287588.6091"/>
    <n v="196723.75580000001"/>
    <n v="344266.57270000002"/>
    <n v="234700.70499999999"/>
    <n v="410726.23369999998"/>
    <n v="276693.11690000002"/>
    <n v="484212.9547"/>
    <n v="303395.61239999998"/>
    <n v="530942.32169999997"/>
    <n v="328532.79920000001"/>
    <n v="574932.39870000002"/>
  </r>
  <r>
    <n v="2"/>
    <s v="Region II - Northeast"/>
    <x v="11"/>
    <s v="NJ"/>
    <x v="56"/>
    <n v="2"/>
    <x v="1"/>
    <n v="108451.8412"/>
    <n v="189790.72210000001"/>
    <n v="141838.01689999999"/>
    <n v="248216.52970000001"/>
    <n v="172085.61429999999"/>
    <n v="301149.82500000001"/>
    <n v="210430.41630000001"/>
    <n v="368253.22840000002"/>
    <n v="249578.96609999999"/>
    <n v="436763.19069999998"/>
    <n v="274954.65919999999"/>
    <n v="481170.65350000001"/>
    <n v="298550.12959999999"/>
    <n v="522462.7267"/>
  </r>
  <r>
    <n v="2"/>
    <s v="Region II - Northeast"/>
    <x v="11"/>
    <s v="NJ"/>
    <x v="56"/>
    <n v="3"/>
    <x v="2"/>
    <n v="96504.975399999996"/>
    <n v="168883.70699999999"/>
    <n v="131305.15349999999"/>
    <n v="229784.01860000001"/>
    <n v="165978.04920000001"/>
    <n v="290461.58600000001"/>
    <n v="218425.21739999999"/>
    <n v="382244.13050000003"/>
    <n v="270332.6017"/>
    <n v="473082.05300000001"/>
    <n v="304337.76459999999"/>
    <n v="532591.08799999999"/>
    <n v="337863.11940000003"/>
    <n v="591260.45889999997"/>
  </r>
  <r>
    <n v="2"/>
    <s v="Region II - Northeast"/>
    <x v="11"/>
    <s v="NJ"/>
    <x v="56"/>
    <n v="4"/>
    <x v="3"/>
    <n v="108142.39079999999"/>
    <n v="173027.8279"/>
    <n v="151399.34710000001"/>
    <n v="242238.959"/>
    <n v="194656.3034"/>
    <n v="311450.09009999997"/>
    <n v="259541.73790000001"/>
    <n v="415266.7868"/>
    <n v="324427.17229999998"/>
    <n v="519083.48340000003"/>
    <n v="367684.1286"/>
    <n v="588294.61450000003"/>
    <n v="410941.08490000002"/>
    <n v="657505.74569999997"/>
  </r>
  <r>
    <n v="2"/>
    <s v="Region II - Northeast"/>
    <x v="11"/>
    <s v="NJ"/>
    <x v="57"/>
    <n v="1"/>
    <x v="0"/>
    <n v="118103.3138"/>
    <n v="206680.7991"/>
    <n v="152835.16269999999"/>
    <n v="267461.53460000001"/>
    <n v="182885.0325"/>
    <n v="320048.80680000002"/>
    <n v="218082.93090000001"/>
    <n v="381645.12890000001"/>
    <n v="257000.82860000001"/>
    <n v="449751.45"/>
    <n v="281748.96740000002"/>
    <n v="493060.69309999997"/>
    <n v="305005.8824"/>
    <n v="533760.29410000006"/>
  </r>
  <r>
    <n v="2"/>
    <s v="Region II - Northeast"/>
    <x v="11"/>
    <s v="NJ"/>
    <x v="57"/>
    <n v="2"/>
    <x v="1"/>
    <n v="101414.5502"/>
    <n v="177475.46290000001"/>
    <n v="132487.40719999999"/>
    <n v="231852.9627"/>
    <n v="160602.0073"/>
    <n v="281053.51280000003"/>
    <n v="196132.59599999999"/>
    <n v="343232.04310000001"/>
    <n v="232478.47150000001"/>
    <n v="406837.32500000001"/>
    <n v="256026.63459999999"/>
    <n v="448046.61060000001"/>
    <n v="277889.20299999998"/>
    <n v="486306.1053"/>
  </r>
  <r>
    <n v="2"/>
    <s v="Region II - Northeast"/>
    <x v="11"/>
    <s v="NJ"/>
    <x v="57"/>
    <n v="3"/>
    <x v="2"/>
    <n v="90579.017300000007"/>
    <n v="158513.28030000001"/>
    <n v="123372.22070000001"/>
    <n v="215901.3861"/>
    <n v="156050.3083"/>
    <n v="273088.03940000001"/>
    <n v="205463.4135"/>
    <n v="359560.97369999997"/>
    <n v="254388.33189999999"/>
    <n v="445179.5808"/>
    <n v="286462.51400000002"/>
    <n v="501309.3996"/>
    <n v="318102.75229999999"/>
    <n v="556679.81629999995"/>
  </r>
  <r>
    <n v="2"/>
    <s v="Region II - Northeast"/>
    <x v="11"/>
    <s v="NJ"/>
    <x v="57"/>
    <n v="4"/>
    <x v="3"/>
    <n v="100668.306"/>
    <n v="161069.29199999999"/>
    <n v="140935.62839999999"/>
    <n v="225497.00880000001"/>
    <n v="181202.95069999999"/>
    <n v="289924.7255"/>
    <n v="241603.93429999999"/>
    <n v="386566.30070000002"/>
    <n v="302004.9179"/>
    <n v="483207.87589999998"/>
    <n v="342272.2403"/>
    <n v="547635.59259999997"/>
    <n v="382539.56270000001"/>
    <n v="612063.30940000003"/>
  </r>
  <r>
    <n v="2"/>
    <s v="Region II - Northeast"/>
    <x v="11"/>
    <s v="NJ"/>
    <x v="58"/>
    <n v="1"/>
    <x v="0"/>
    <n v="124519.58130000001"/>
    <n v="217909.2672"/>
    <n v="161147.59169999999"/>
    <n v="282008.2855"/>
    <n v="192838.13570000001"/>
    <n v="337466.73749999999"/>
    <n v="229961.18419999999"/>
    <n v="402432.0723"/>
    <n v="271007.84269999998"/>
    <n v="474263.72460000002"/>
    <n v="297109.61219999997"/>
    <n v="519941.82120000001"/>
    <n v="321642.21250000002"/>
    <n v="562873.87190000003"/>
  </r>
  <r>
    <n v="2"/>
    <s v="Region II - Northeast"/>
    <x v="11"/>
    <s v="NJ"/>
    <x v="58"/>
    <n v="2"/>
    <x v="1"/>
    <n v="106881.05160000001"/>
    <n v="187041.84030000001"/>
    <n v="139641.8351"/>
    <n v="244373.2115"/>
    <n v="169286.97210000001"/>
    <n v="296252.20120000001"/>
    <n v="206761.6446"/>
    <n v="361832.87800000003"/>
    <n v="245089.9056"/>
    <n v="428907.33470000001"/>
    <n v="269923.4081"/>
    <n v="472365.96419999999"/>
    <n v="292982.30900000001"/>
    <n v="512719.04080000002"/>
  </r>
  <r>
    <n v="2"/>
    <s v="Region II - Northeast"/>
    <x v="11"/>
    <s v="NJ"/>
    <x v="58"/>
    <n v="3"/>
    <x v="2"/>
    <n v="95431.670899999997"/>
    <n v="167005.4241"/>
    <n v="129970.25440000001"/>
    <n v="227447.94510000001"/>
    <n v="164387.17069999999"/>
    <n v="287677.54879999999"/>
    <n v="216431.05439999999"/>
    <n v="378754.34519999998"/>
    <n v="267958.9681"/>
    <n v="468928.19410000002"/>
    <n v="301737.61050000001"/>
    <n v="528040.81839999999"/>
    <n v="335057.61290000001"/>
    <n v="586350.82259999996"/>
  </r>
  <r>
    <n v="2"/>
    <s v="Region II - Northeast"/>
    <x v="11"/>
    <s v="NJ"/>
    <x v="58"/>
    <n v="4"/>
    <x v="3"/>
    <n v="106135.06879999999"/>
    <n v="169816.1127"/>
    <n v="148589.09640000001"/>
    <n v="237742.55780000001"/>
    <n v="191043.12390000001"/>
    <n v="305669.00280000002"/>
    <n v="254724.16519999999"/>
    <n v="407558.6704"/>
    <n v="318405.20640000002"/>
    <n v="509448.33789999998"/>
    <n v="360859.234"/>
    <n v="577374.78300000005"/>
    <n v="403313.26160000003"/>
    <n v="645301.22809999995"/>
  </r>
  <r>
    <n v="2"/>
    <s v="Region II - Northeast"/>
    <x v="11"/>
    <s v="NJ"/>
    <x v="59"/>
    <n v="1"/>
    <x v="0"/>
    <n v="122491.34510000001"/>
    <n v="214359.85399999999"/>
    <n v="158584.48749999999"/>
    <n v="277522.85320000001"/>
    <n v="189813.0765"/>
    <n v="332172.88390000002"/>
    <n v="226417.649"/>
    <n v="396230.88579999999"/>
    <n v="266891.99930000002"/>
    <n v="467060.9988"/>
    <n v="292629.42310000001"/>
    <n v="512101.4903"/>
    <n v="316843.69589999999"/>
    <n v="554476.46770000004"/>
  </r>
  <r>
    <n v="2"/>
    <s v="Region II - Northeast"/>
    <x v="11"/>
    <s v="NJ"/>
    <x v="59"/>
    <n v="2"/>
    <x v="1"/>
    <n v="104852.81540000001"/>
    <n v="183492.427"/>
    <n v="137078.7309"/>
    <n v="239887.77910000001"/>
    <n v="166261.9129"/>
    <n v="290958.34769999998"/>
    <n v="203218.10939999999"/>
    <n v="355631.69150000002"/>
    <n v="240974.06219999999"/>
    <n v="421704.60889999999"/>
    <n v="265443.21909999999"/>
    <n v="464525.63329999999"/>
    <n v="288183.79239999998"/>
    <n v="504321.63660000003"/>
  </r>
  <r>
    <n v="2"/>
    <s v="Region II - Northeast"/>
    <x v="11"/>
    <s v="NJ"/>
    <x v="59"/>
    <n v="3"/>
    <x v="2"/>
    <n v="93422.104399999997"/>
    <n v="163488.6827"/>
    <n v="127156.8612"/>
    <n v="222524.50709999999"/>
    <n v="160769.951"/>
    <n v="281347.4142"/>
    <n v="211608.09469999999"/>
    <n v="370314.16570000001"/>
    <n v="261930.26850000001"/>
    <n v="458377.96980000002"/>
    <n v="294905.08429999999"/>
    <n v="516083.89750000002"/>
    <n v="327421.26010000001"/>
    <n v="572987.20519999997"/>
  </r>
  <r>
    <n v="2"/>
    <s v="Region II - Northeast"/>
    <x v="11"/>
    <s v="NJ"/>
    <x v="59"/>
    <n v="4"/>
    <x v="3"/>
    <n v="104390.9403"/>
    <n v="167025.50690000001"/>
    <n v="146147.31640000001"/>
    <n v="233835.70970000001"/>
    <n v="187903.6925"/>
    <n v="300645.91239999997"/>
    <n v="250538.25659999999"/>
    <n v="400861.21659999999"/>
    <n v="313172.82079999999"/>
    <n v="501076.52059999999"/>
    <n v="354929.19679999998"/>
    <n v="567886.72329999995"/>
    <n v="396685.57299999997"/>
    <n v="634696.92610000004"/>
  </r>
  <r>
    <n v="2"/>
    <s v="Region II - Northeast"/>
    <x v="11"/>
    <s v="NJ"/>
    <x v="60"/>
    <n v="1"/>
    <x v="0"/>
    <n v="122973.33319999999"/>
    <n v="215203.33309999999"/>
    <n v="159222.74129999999"/>
    <n v="278639.79739999998"/>
    <n v="190586.72210000001"/>
    <n v="333526.76370000001"/>
    <n v="227355.21419999999"/>
    <n v="397871.62479999999"/>
    <n v="268011.03570000001"/>
    <n v="469019.3125"/>
    <n v="293863.76130000001"/>
    <n v="514261.58230000001"/>
    <n v="318192.06180000002"/>
    <n v="556836.10829999996"/>
  </r>
  <r>
    <n v="2"/>
    <s v="Region II - Northeast"/>
    <x v="11"/>
    <s v="NJ"/>
    <x v="60"/>
    <n v="2"/>
    <x v="1"/>
    <n v="105199.1226"/>
    <n v="184098.46460000001"/>
    <n v="137551.55600000001"/>
    <n v="240715.22289999999"/>
    <n v="166854.3959"/>
    <n v="291995.19280000002"/>
    <n v="203977.21669999999"/>
    <n v="356960.12920000002"/>
    <n v="241893.73009999999"/>
    <n v="423314.02779999998"/>
    <n v="266468.43280000001"/>
    <n v="466319.7574"/>
    <n v="289311.69770000002"/>
    <n v="506295.47110000002"/>
  </r>
  <r>
    <n v="2"/>
    <s v="Region II - Northeast"/>
    <x v="11"/>
    <s v="NJ"/>
    <x v="60"/>
    <n v="3"/>
    <x v="2"/>
    <n v="93684.719599999997"/>
    <n v="163948.25940000001"/>
    <n v="127496.5681"/>
    <n v="223118.99419999999"/>
    <n v="161185.81359999999"/>
    <n v="282075.17389999999"/>
    <n v="212141.41020000001"/>
    <n v="371247.46789999999"/>
    <n v="262577.06780000002"/>
    <n v="459509.8688"/>
    <n v="295623.12959999999"/>
    <n v="517340.4768"/>
    <n v="328207.0233"/>
    <n v="574362.29090000002"/>
  </r>
  <r>
    <n v="2"/>
    <s v="Region II - Northeast"/>
    <x v="11"/>
    <s v="NJ"/>
    <x v="60"/>
    <n v="4"/>
    <x v="3"/>
    <n v="104798.16499999999"/>
    <n v="167677.06640000001"/>
    <n v="146717.43090000001"/>
    <n v="234747.89290000001"/>
    <n v="188636.69690000001"/>
    <n v="301818.7194"/>
    <n v="251515.59580000001"/>
    <n v="402424.95929999999"/>
    <n v="314394.49479999999"/>
    <n v="503031.19900000002"/>
    <n v="356313.76069999998"/>
    <n v="570102.02549999999"/>
    <n v="398233.02659999998"/>
    <n v="637172.85210000002"/>
  </r>
  <r>
    <n v="2"/>
    <s v="Region II - Northeast"/>
    <x v="11"/>
    <s v="NJ"/>
    <x v="61"/>
    <n v="1"/>
    <x v="0"/>
    <n v="124519.58130000001"/>
    <n v="217909.2672"/>
    <n v="161147.59169999999"/>
    <n v="282008.2855"/>
    <n v="192838.13570000001"/>
    <n v="337466.73749999999"/>
    <n v="229961.18419999999"/>
    <n v="402432.0723"/>
    <n v="271007.84269999998"/>
    <n v="474263.72460000002"/>
    <n v="297109.61219999997"/>
    <n v="519941.82120000001"/>
    <n v="321642.21250000002"/>
    <n v="562873.87190000003"/>
  </r>
  <r>
    <n v="2"/>
    <s v="Region II - Northeast"/>
    <x v="11"/>
    <s v="NJ"/>
    <x v="61"/>
    <n v="2"/>
    <x v="1"/>
    <n v="106881.05160000001"/>
    <n v="187041.84030000001"/>
    <n v="139641.8351"/>
    <n v="244373.2115"/>
    <n v="169286.97210000001"/>
    <n v="296252.20120000001"/>
    <n v="206761.6446"/>
    <n v="361832.87800000003"/>
    <n v="245089.9056"/>
    <n v="428907.33470000001"/>
    <n v="269923.4081"/>
    <n v="472365.96419999999"/>
    <n v="292982.30900000001"/>
    <n v="512719.04080000002"/>
  </r>
  <r>
    <n v="2"/>
    <s v="Region II - Northeast"/>
    <x v="11"/>
    <s v="NJ"/>
    <x v="61"/>
    <n v="3"/>
    <x v="2"/>
    <n v="95431.670899999997"/>
    <n v="167005.4241"/>
    <n v="129970.25440000001"/>
    <n v="227447.94510000001"/>
    <n v="164387.17069999999"/>
    <n v="287677.54879999999"/>
    <n v="216431.05439999999"/>
    <n v="378754.34519999998"/>
    <n v="267958.9681"/>
    <n v="468928.19410000002"/>
    <n v="301737.61050000001"/>
    <n v="528040.81839999999"/>
    <n v="335057.61290000001"/>
    <n v="586350.82259999996"/>
  </r>
  <r>
    <n v="2"/>
    <s v="Region II - Northeast"/>
    <x v="11"/>
    <s v="NJ"/>
    <x v="61"/>
    <n v="4"/>
    <x v="3"/>
    <n v="106135.06879999999"/>
    <n v="169816.1127"/>
    <n v="148589.09640000001"/>
    <n v="237742.55780000001"/>
    <n v="191043.12390000001"/>
    <n v="305669.00280000002"/>
    <n v="254724.16519999999"/>
    <n v="407558.6704"/>
    <n v="318405.20640000002"/>
    <n v="509448.33789999998"/>
    <n v="360859.234"/>
    <n v="577374.78300000005"/>
    <n v="403313.26160000003"/>
    <n v="645301.22809999995"/>
  </r>
  <r>
    <n v="2"/>
    <s v="Region II - Northeast"/>
    <x v="11"/>
    <s v="NJ"/>
    <x v="62"/>
    <n v="1"/>
    <x v="0"/>
    <n v="125940.4817"/>
    <n v="220395.84289999999"/>
    <n v="163059.84039999999"/>
    <n v="285354.72070000001"/>
    <n v="195176.46470000001"/>
    <n v="341558.81319999998"/>
    <n v="232825.5747"/>
    <n v="407444.75579999998"/>
    <n v="274455.04399999999"/>
    <n v="480296.32709999999"/>
    <n v="300926.93589999998"/>
    <n v="526622.13789999997"/>
    <n v="325836.06719999999"/>
    <n v="570213.1176"/>
  </r>
  <r>
    <n v="2"/>
    <s v="Region II - Northeast"/>
    <x v="11"/>
    <s v="NJ"/>
    <x v="62"/>
    <n v="2"/>
    <x v="1"/>
    <n v="107759.22689999999"/>
    <n v="188578.647"/>
    <n v="140892.36679999999"/>
    <n v="246561.64189999999"/>
    <n v="170900.64840000001"/>
    <n v="299076.1347"/>
    <n v="208912.20170000001"/>
    <n v="365596.3529"/>
    <n v="247739.63029999999"/>
    <n v="433544.35310000001"/>
    <n v="272904.2316"/>
    <n v="477582.40529999998"/>
    <n v="296294.3186"/>
    <n v="518515.0577"/>
  </r>
  <r>
    <n v="2"/>
    <s v="Region II - Northeast"/>
    <x v="11"/>
    <s v="NJ"/>
    <x v="62"/>
    <n v="3"/>
    <x v="2"/>
    <n v="95979.744900000005"/>
    <n v="167964.55360000001"/>
    <n v="130625.73970000001"/>
    <n v="228595.04449999999"/>
    <n v="165146.32389999999"/>
    <n v="289006.06689999998"/>
    <n v="217358.5864"/>
    <n v="380377.52620000002"/>
    <n v="269039.00290000002"/>
    <n v="470818.25520000001"/>
    <n v="302901.67389999999"/>
    <n v="530077.92929999996"/>
    <n v="336291.59289999999"/>
    <n v="588510.28749999998"/>
  </r>
  <r>
    <n v="2"/>
    <s v="Region II - Northeast"/>
    <x v="11"/>
    <s v="NJ"/>
    <x v="62"/>
    <n v="4"/>
    <x v="3"/>
    <n v="107327.9414"/>
    <n v="171724.709"/>
    <n v="150259.11799999999"/>
    <n v="240414.59239999999"/>
    <n v="193190.29459999999"/>
    <n v="309104.47600000002"/>
    <n v="257587.0595"/>
    <n v="412139.3014"/>
    <n v="321983.82439999998"/>
    <n v="515174.12660000002"/>
    <n v="364915.00099999999"/>
    <n v="583864.01020000002"/>
    <n v="407846.17749999999"/>
    <n v="652553.89379999996"/>
  </r>
  <r>
    <n v="2"/>
    <s v="Region II - Northeast"/>
    <x v="11"/>
    <s v="NJ"/>
    <x v="63"/>
    <n v="1"/>
    <x v="0"/>
    <n v="122998.4087"/>
    <n v="215247.21530000001"/>
    <n v="159225.26930000001"/>
    <n v="278644.22129999998"/>
    <n v="190569.3481"/>
    <n v="333496.3591"/>
    <n v="227303.54070000001"/>
    <n v="397781.19630000001"/>
    <n v="267920.9694"/>
    <n v="468861.69630000001"/>
    <n v="293749.4804"/>
    <n v="514061.5906"/>
    <n v="318043.3358"/>
    <n v="556575.83759999997"/>
  </r>
  <r>
    <n v="2"/>
    <s v="Region II - Northeast"/>
    <x v="11"/>
    <s v="NJ"/>
    <x v="63"/>
    <n v="2"/>
    <x v="1"/>
    <n v="105359.879"/>
    <n v="184379.78829999999"/>
    <n v="137719.51269999999"/>
    <n v="241009.14720000001"/>
    <n v="167018.1845"/>
    <n v="292281.82290000003"/>
    <n v="204104.00109999999"/>
    <n v="357182.00199999998"/>
    <n v="242003.03229999999"/>
    <n v="423505.3064"/>
    <n v="266563.27630000003"/>
    <n v="466485.73359999998"/>
    <n v="289383.43229999999"/>
    <n v="506421.00640000001"/>
  </r>
  <r>
    <n v="2"/>
    <s v="Region II - Northeast"/>
    <x v="11"/>
    <s v="NJ"/>
    <x v="63"/>
    <n v="3"/>
    <x v="2"/>
    <n v="93924.500499999995"/>
    <n v="164367.87590000001"/>
    <n v="127860.21580000001"/>
    <n v="223755.37760000001"/>
    <n v="161674.264"/>
    <n v="282929.962"/>
    <n v="212813.84539999999"/>
    <n v="372424.22940000001"/>
    <n v="263437.45689999999"/>
    <n v="461015.54940000002"/>
    <n v="296613.23109999998"/>
    <n v="519073.1544"/>
    <n v="329330.36540000001"/>
    <n v="576328.13939999999"/>
  </r>
  <r>
    <n v="2"/>
    <s v="Region II - Northeast"/>
    <x v="11"/>
    <s v="NJ"/>
    <x v="63"/>
    <n v="4"/>
    <x v="3"/>
    <n v="104826.97629999999"/>
    <n v="167723.16459999999"/>
    <n v="146757.76680000001"/>
    <n v="234812.43040000001"/>
    <n v="188688.55729999999"/>
    <n v="301901.69620000001"/>
    <n v="251584.74309999999"/>
    <n v="402535.59499999997"/>
    <n v="314480.9289"/>
    <n v="503169.49369999999"/>
    <n v="356411.7194"/>
    <n v="570258.75950000004"/>
    <n v="398342.5099"/>
    <n v="637348.02540000004"/>
  </r>
  <r>
    <n v="2"/>
    <s v="Region II - Northeast"/>
    <x v="11"/>
    <s v="NJ"/>
    <x v="64"/>
    <n v="1"/>
    <x v="0"/>
    <n v="121502.29949999999"/>
    <n v="212629.02429999999"/>
    <n v="157305.4595"/>
    <n v="275284.55430000002"/>
    <n v="188283.1684"/>
    <n v="329495.54479999997"/>
    <n v="224594.20269999999"/>
    <n v="393039.85479999997"/>
    <n v="264744.00510000001"/>
    <n v="463302.00880000001"/>
    <n v="290275.04090000002"/>
    <n v="507981.32150000002"/>
    <n v="314295.70419999998"/>
    <n v="550017.48230000003"/>
  </r>
  <r>
    <n v="2"/>
    <s v="Region II - Northeast"/>
    <x v="11"/>
    <s v="NJ"/>
    <x v="64"/>
    <n v="2"/>
    <x v="1"/>
    <n v="103999.45080000001"/>
    <n v="181999.03890000001"/>
    <n v="135965.1317"/>
    <n v="237938.98050000001"/>
    <n v="164913.16750000001"/>
    <n v="288598.04310000001"/>
    <n v="201573.12100000001"/>
    <n v="352752.96169999999"/>
    <n v="239025.43659999999"/>
    <n v="418294.51400000002"/>
    <n v="263297.96130000002"/>
    <n v="460771.43229999999"/>
    <n v="285856.26130000001"/>
    <n v="500248.4572"/>
  </r>
  <r>
    <n v="2"/>
    <s v="Region II - Northeast"/>
    <x v="11"/>
    <s v="NJ"/>
    <x v="64"/>
    <n v="3"/>
    <x v="2"/>
    <n v="92657.099000000002"/>
    <n v="162149.92329999999"/>
    <n v="126113.80809999999"/>
    <n v="220699.1642"/>
    <n v="159449.7861"/>
    <n v="279037.12579999998"/>
    <n v="209869.0429"/>
    <n v="367270.82500000001"/>
    <n v="259776.29870000001"/>
    <n v="454608.52260000003"/>
    <n v="292478.91249999998"/>
    <n v="511838.0968"/>
    <n v="324726.4143"/>
    <n v="568271.22510000004"/>
  </r>
  <r>
    <n v="2"/>
    <s v="Region II - Northeast"/>
    <x v="11"/>
    <s v="NJ"/>
    <x v="64"/>
    <n v="4"/>
    <x v="3"/>
    <n v="103547.6848"/>
    <n v="165676.29810000001"/>
    <n v="144966.75870000001"/>
    <n v="231946.8173"/>
    <n v="186385.83249999999"/>
    <n v="298217.33659999998"/>
    <n v="248514.44339999999"/>
    <n v="397623.11540000001"/>
    <n v="310643.05420000001"/>
    <n v="497028.89419999998"/>
    <n v="352062.12809999997"/>
    <n v="563299.41339999996"/>
    <n v="393481.20209999999"/>
    <n v="629569.93259999994"/>
  </r>
  <r>
    <n v="2"/>
    <s v="Region II - Northeast"/>
    <x v="11"/>
    <s v="NJ"/>
    <x v="65"/>
    <n v="1"/>
    <x v="0"/>
    <n v="117114.26820000001"/>
    <n v="204949.9693"/>
    <n v="151556.1347"/>
    <n v="265223.23570000002"/>
    <n v="181355.1243"/>
    <n v="317371.46769999998"/>
    <n v="216259.48449999999"/>
    <n v="378454.098"/>
    <n v="254852.83429999999"/>
    <n v="445992.46010000003"/>
    <n v="279394.58529999998"/>
    <n v="488940.52429999999"/>
    <n v="302457.89069999999"/>
    <n v="529301.30870000005"/>
  </r>
  <r>
    <n v="2"/>
    <s v="Region II - Northeast"/>
    <x v="11"/>
    <s v="NJ"/>
    <x v="65"/>
    <n v="2"/>
    <x v="1"/>
    <n v="100561.18550000001"/>
    <n v="175982.07459999999"/>
    <n v="131373.80799999999"/>
    <n v="229904.16409999999"/>
    <n v="159253.26180000001"/>
    <n v="278693.20819999999"/>
    <n v="194487.60759999999"/>
    <n v="340353.31339999998"/>
    <n v="230529.84580000001"/>
    <n v="403427.23019999999"/>
    <n v="253881.3769"/>
    <n v="444292.40950000001"/>
    <n v="275561.67190000002"/>
    <n v="482232.92599999998"/>
  </r>
  <r>
    <n v="2"/>
    <s v="Region II - Northeast"/>
    <x v="11"/>
    <s v="NJ"/>
    <x v="65"/>
    <n v="3"/>
    <x v="2"/>
    <n v="89814.012000000002"/>
    <n v="157174.5209"/>
    <n v="122329.1676"/>
    <n v="214076.04319999999"/>
    <n v="154730.1434"/>
    <n v="270777.75089999998"/>
    <n v="203724.36170000001"/>
    <n v="356517.63309999998"/>
    <n v="252234.3621"/>
    <n v="441410.1336"/>
    <n v="284036.34220000001"/>
    <n v="497063.59899999999"/>
    <n v="315407.90639999998"/>
    <n v="551963.83629999997"/>
  </r>
  <r>
    <n v="2"/>
    <s v="Region II - Northeast"/>
    <x v="11"/>
    <s v="NJ"/>
    <x v="65"/>
    <n v="4"/>
    <x v="3"/>
    <n v="99825.050499999998"/>
    <n v="159720.08319999999"/>
    <n v="139755.07070000001"/>
    <n v="223608.1164"/>
    <n v="179685.09090000001"/>
    <n v="287496.14970000001"/>
    <n v="239580.12109999999"/>
    <n v="383328.19959999999"/>
    <n v="299475.15139999997"/>
    <n v="479160.24939999997"/>
    <n v="339405.1716"/>
    <n v="543048.28260000004"/>
    <n v="379335.19179999997"/>
    <n v="606936.31590000005"/>
  </r>
  <r>
    <n v="2"/>
    <s v="Region II - Northeast"/>
    <x v="12"/>
    <s v="NY"/>
    <x v="66"/>
    <n v="1"/>
    <x v="0"/>
    <n v="107148.59239999999"/>
    <n v="187510.03659999999"/>
    <n v="138758.27900000001"/>
    <n v="242826.9883"/>
    <n v="166108.17430000001"/>
    <n v="290689.30499999999"/>
    <n v="198180.05189999999"/>
    <n v="346815.09090000001"/>
    <n v="233643.10260000001"/>
    <n v="408875.42959999997"/>
    <n v="256193.61840000001"/>
    <n v="448338.8322"/>
    <n v="277424.16519999999"/>
    <n v="485492.2892"/>
  </r>
  <r>
    <n v="2"/>
    <s v="Region II - Northeast"/>
    <x v="12"/>
    <s v="NY"/>
    <x v="66"/>
    <n v="2"/>
    <x v="1"/>
    <n v="91545.277400000006"/>
    <n v="160204.23550000001"/>
    <n v="119733.9555"/>
    <n v="209534.42230000001"/>
    <n v="145274.4523"/>
    <n v="254230.29139999999"/>
    <n v="177657.38200000001"/>
    <n v="310900.41850000003"/>
    <n v="210715.69639999999"/>
    <n v="368752.46870000003"/>
    <n v="232144.2837"/>
    <n v="406252.49650000001"/>
    <n v="252071.17319999999"/>
    <n v="441124.55320000002"/>
  </r>
  <r>
    <n v="2"/>
    <s v="Region II - Northeast"/>
    <x v="12"/>
    <s v="NY"/>
    <x v="66"/>
    <n v="3"/>
    <x v="2"/>
    <n v="81444.624200000006"/>
    <n v="142528.0925"/>
    <n v="110807.7065"/>
    <n v="193913.48629999999"/>
    <n v="140063.16020000001"/>
    <n v="245110.53030000001"/>
    <n v="184316.56020000001"/>
    <n v="322553.9804"/>
    <n v="228113.52530000001"/>
    <n v="399198.66930000001"/>
    <n v="256804.35200000001"/>
    <n v="449407.61599999998"/>
    <n v="285089.45870000002"/>
    <n v="498906.5527"/>
  </r>
  <r>
    <n v="2"/>
    <s v="Region II - Northeast"/>
    <x v="12"/>
    <s v="NY"/>
    <x v="66"/>
    <n v="4"/>
    <x v="3"/>
    <n v="91306.066900000005"/>
    <n v="146089.70920000001"/>
    <n v="127828.4935"/>
    <n v="204525.59280000001"/>
    <n v="164350.9204"/>
    <n v="262961.47649999999"/>
    <n v="219134.56039999999"/>
    <n v="350615.30190000002"/>
    <n v="273918.20059999998"/>
    <n v="438269.1274"/>
    <n v="310440.62729999999"/>
    <n v="496705.011"/>
    <n v="346963.054"/>
    <n v="555140.89469999995"/>
  </r>
  <r>
    <n v="2"/>
    <s v="Region II - Northeast"/>
    <x v="12"/>
    <s v="NY"/>
    <x v="67"/>
    <n v="1"/>
    <x v="0"/>
    <n v="99361.569399999993"/>
    <n v="173882.74650000001"/>
    <n v="128538.6496"/>
    <n v="224942.63680000001"/>
    <n v="153781.98490000001"/>
    <n v="269118.47360000003"/>
    <n v="183334.05069999999"/>
    <n v="320834.58880000003"/>
    <n v="216008.7421"/>
    <n v="378015.29859999998"/>
    <n v="236787.0747"/>
    <n v="414377.38069999998"/>
    <n v="256296.51379999999"/>
    <n v="448518.89919999999"/>
  </r>
  <r>
    <n v="2"/>
    <s v="Region II - Northeast"/>
    <x v="12"/>
    <s v="NY"/>
    <x v="67"/>
    <n v="2"/>
    <x v="1"/>
    <n v="85522.107399999994"/>
    <n v="149663.68799999999"/>
    <n v="111664.90180000001"/>
    <n v="195413.57810000001"/>
    <n v="135303.3793"/>
    <n v="236780.91390000001"/>
    <n v="165131.33470000001"/>
    <n v="288979.8358"/>
    <n v="195673.12959999999"/>
    <n v="342427.9767"/>
    <n v="215456.36040000001"/>
    <n v="377048.63069999998"/>
    <n v="233809.5122"/>
    <n v="409166.64630000002"/>
  </r>
  <r>
    <n v="2"/>
    <s v="Region II - Northeast"/>
    <x v="12"/>
    <s v="NY"/>
    <x v="67"/>
    <n v="3"/>
    <x v="2"/>
    <n v="76523.452399999995"/>
    <n v="133916.04180000001"/>
    <n v="104281.47440000001"/>
    <n v="182492.58009999999"/>
    <n v="131944.03460000001"/>
    <n v="230902.06039999999"/>
    <n v="173766.24340000001"/>
    <n v="304090.92589999997"/>
    <n v="215183.61429999999"/>
    <n v="376571.32490000001"/>
    <n v="242345.37479999999"/>
    <n v="424104.40590000001"/>
    <n v="269147.2794"/>
    <n v="471007.7389"/>
  </r>
  <r>
    <n v="2"/>
    <s v="Region II - Northeast"/>
    <x v="12"/>
    <s v="NY"/>
    <x v="67"/>
    <n v="4"/>
    <x v="3"/>
    <n v="84704.048899999994"/>
    <n v="135526.4803"/>
    <n v="118585.6685"/>
    <n v="189737.07250000001"/>
    <n v="152467.28820000001"/>
    <n v="243947.66459999999"/>
    <n v="203289.71739999999"/>
    <n v="325263.5528"/>
    <n v="254112.14679999999"/>
    <n v="406579.44099999999"/>
    <n v="287993.76630000002"/>
    <n v="460790.0331"/>
    <n v="321875.386"/>
    <n v="515000.62520000001"/>
  </r>
  <r>
    <n v="2"/>
    <s v="Region II - Northeast"/>
    <x v="12"/>
    <s v="NY"/>
    <x v="68"/>
    <n v="1"/>
    <x v="0"/>
    <n v="139305.1433"/>
    <n v="243784.00090000001"/>
    <n v="180327.99299999999"/>
    <n v="315573.9878"/>
    <n v="215821.5508"/>
    <n v="377687.71389999997"/>
    <n v="257416.27919999999"/>
    <n v="450478.48859999998"/>
    <n v="303407.9522"/>
    <n v="530963.91650000005"/>
    <n v="332653.97619999998"/>
    <n v="582144.45830000006"/>
    <n v="360159.61450000003"/>
    <n v="630279.32550000004"/>
  </r>
  <r>
    <n v="2"/>
    <s v="Region II - Northeast"/>
    <x v="12"/>
    <s v="NY"/>
    <x v="68"/>
    <n v="2"/>
    <x v="1"/>
    <n v="119360.0356"/>
    <n v="208880.06219999999"/>
    <n v="156009.94380000001"/>
    <n v="273017.40159999998"/>
    <n v="189190.6182"/>
    <n v="331083.58179999999"/>
    <n v="231182.9522"/>
    <n v="404570.16629999998"/>
    <n v="274100.74489999999"/>
    <n v="479676.30349999998"/>
    <n v="301912.65149999998"/>
    <n v="528347.14"/>
    <n v="327751.87569999998"/>
    <n v="573565.78240000003"/>
  </r>
  <r>
    <n v="2"/>
    <s v="Region II - Northeast"/>
    <x v="12"/>
    <s v="NY"/>
    <x v="68"/>
    <n v="3"/>
    <x v="2"/>
    <n v="106427.21430000001"/>
    <n v="186247.625"/>
    <n v="144888.78829999999"/>
    <n v="253555.37959999999"/>
    <n v="183212.78510000001"/>
    <n v="320622.3738"/>
    <n v="241172.01730000001"/>
    <n v="422051.03019999998"/>
    <n v="298547.80650000001"/>
    <n v="522458.66139999998"/>
    <n v="336150.0626"/>
    <n v="588262.60959999997"/>
    <n v="373233.70270000002"/>
    <n v="653158.97959999996"/>
  </r>
  <r>
    <n v="2"/>
    <s v="Region II - Northeast"/>
    <x v="12"/>
    <s v="NY"/>
    <x v="68"/>
    <n v="4"/>
    <x v="3"/>
    <n v="118726.3039"/>
    <n v="189962.08910000001"/>
    <n v="166216.8254"/>
    <n v="265946.92460000003"/>
    <n v="213707.34700000001"/>
    <n v="341931.76020000002"/>
    <n v="284943.12929999997"/>
    <n v="455909.01360000001"/>
    <n v="356178.91159999999"/>
    <n v="569886.26699999999"/>
    <n v="403669.43310000002"/>
    <n v="645871.10259999998"/>
    <n v="451159.9547"/>
    <n v="721855.93819999998"/>
  </r>
  <r>
    <n v="2"/>
    <s v="Region II - Northeast"/>
    <x v="12"/>
    <s v="NY"/>
    <x v="69"/>
    <n v="1"/>
    <x v="0"/>
    <n v="140369.39730000001"/>
    <n v="245646.44529999999"/>
    <n v="181614.58189999999"/>
    <n v="317825.51850000001"/>
    <n v="217299.30970000001"/>
    <n v="380273.79210000002"/>
    <n v="259084.67360000001"/>
    <n v="453398.17879999999"/>
    <n v="305285.71049999999"/>
    <n v="534249.99329999997"/>
    <n v="334665.4754"/>
    <n v="585664.58200000005"/>
    <n v="362261.3848"/>
    <n v="633957.42350000003"/>
  </r>
  <r>
    <n v="2"/>
    <s v="Region II - Northeast"/>
    <x v="12"/>
    <s v="NY"/>
    <x v="69"/>
    <n v="2"/>
    <x v="1"/>
    <n v="120695.6513"/>
    <n v="211217.3898"/>
    <n v="157627.39019999999"/>
    <n v="275847.93290000001"/>
    <n v="191030.70240000001"/>
    <n v="334303.7292"/>
    <n v="233208.2622"/>
    <n v="408114.45890000003"/>
    <n v="276377.2402"/>
    <n v="483660.1703"/>
    <n v="304342.3996"/>
    <n v="532599.19920000003"/>
    <n v="330294.56719999999"/>
    <n v="578015.4926"/>
  </r>
  <r>
    <n v="2"/>
    <s v="Region II - Northeast"/>
    <x v="12"/>
    <s v="NY"/>
    <x v="69"/>
    <n v="3"/>
    <x v="2"/>
    <n v="107911.54429999999"/>
    <n v="188845.20250000001"/>
    <n v="147022.75940000001"/>
    <n v="257289.82879999999"/>
    <n v="185998.26879999999"/>
    <n v="325496.97039999999"/>
    <n v="244928.3316"/>
    <n v="428624.58020000003"/>
    <n v="303282.88939999999"/>
    <n v="530745.05630000005"/>
    <n v="341546.47779999999"/>
    <n v="597706.33609999996"/>
    <n v="379298.5062"/>
    <n v="663772.38589999999"/>
  </r>
  <r>
    <n v="2"/>
    <s v="Region II - Northeast"/>
    <x v="12"/>
    <s v="NY"/>
    <x v="69"/>
    <n v="4"/>
    <x v="3"/>
    <n v="119655.978"/>
    <n v="191449.56760000001"/>
    <n v="167518.36910000001"/>
    <n v="268029.3946"/>
    <n v="215380.76029999999"/>
    <n v="344609.22169999999"/>
    <n v="287174.34700000001"/>
    <n v="459478.9621"/>
    <n v="358967.9338"/>
    <n v="574348.70259999996"/>
    <n v="406830.32490000001"/>
    <n v="650928.52969999996"/>
    <n v="454692.71620000002"/>
    <n v="727508.3567"/>
  </r>
  <r>
    <n v="2"/>
    <s v="Region II - Northeast"/>
    <x v="12"/>
    <s v="NY"/>
    <x v="70"/>
    <n v="1"/>
    <x v="0"/>
    <n v="110165.874"/>
    <n v="192790.27960000001"/>
    <n v="142600.4111"/>
    <n v="249550.71960000001"/>
    <n v="170663.14139999999"/>
    <n v="298660.4976"/>
    <n v="203547.03339999999"/>
    <n v="356207.30849999998"/>
    <n v="239906.94020000001"/>
    <n v="419837.14529999997"/>
    <n v="263028.18969999999"/>
    <n v="460299.33189999999"/>
    <n v="284770.67359999998"/>
    <n v="498348.67879999999"/>
  </r>
  <r>
    <n v="2"/>
    <s v="Region II - Northeast"/>
    <x v="12"/>
    <s v="NY"/>
    <x v="70"/>
    <n v="2"/>
    <x v="1"/>
    <n v="94426.878200000006"/>
    <n v="165247.03690000001"/>
    <n v="123410.65889999999"/>
    <n v="215968.6531"/>
    <n v="149648.25690000001"/>
    <n v="261884.44949999999"/>
    <n v="182845.9057"/>
    <n v="319980.33480000001"/>
    <n v="216780.1654"/>
    <n v="379365.28940000001"/>
    <n v="238769.73050000001"/>
    <n v="417847.02830000001"/>
    <n v="259197.22099999999"/>
    <n v="453595.13679999998"/>
  </r>
  <r>
    <n v="2"/>
    <s v="Region II - Northeast"/>
    <x v="12"/>
    <s v="NY"/>
    <x v="70"/>
    <n v="3"/>
    <x v="2"/>
    <n v="84219.196200000006"/>
    <n v="147383.59340000001"/>
    <n v="114664.15270000001"/>
    <n v="200662.2672"/>
    <n v="145000.5448"/>
    <n v="253750.95329999999"/>
    <n v="190878.5717"/>
    <n v="334037.50050000002"/>
    <n v="236296.19469999999"/>
    <n v="413518.34080000001"/>
    <n v="266063.05"/>
    <n v="465610.33750000002"/>
    <n v="295420.65730000002"/>
    <n v="516986.15029999998"/>
  </r>
  <r>
    <n v="2"/>
    <s v="Region II - Northeast"/>
    <x v="12"/>
    <s v="NY"/>
    <x v="70"/>
    <n v="4"/>
    <x v="3"/>
    <n v="93893.450899999996"/>
    <n v="150229.52369999999"/>
    <n v="131450.83119999999"/>
    <n v="210321.33319999999"/>
    <n v="169008.21170000001"/>
    <n v="270413.14270000003"/>
    <n v="225344.28219999999"/>
    <n v="360550.85700000002"/>
    <n v="281680.35279999999"/>
    <n v="450688.5711"/>
    <n v="319237.73310000001"/>
    <n v="510780.38059999997"/>
    <n v="356795.11349999998"/>
    <n v="570872.19010000001"/>
  </r>
  <r>
    <n v="2"/>
    <s v="Region II - Northeast"/>
    <x v="12"/>
    <s v="NY"/>
    <x v="71"/>
    <n v="1"/>
    <x v="0"/>
    <n v="98322.381899999993"/>
    <n v="172064.16829999999"/>
    <n v="127254.57709999999"/>
    <n v="222695.51"/>
    <n v="152286.83850000001"/>
    <n v="266501.96720000001"/>
    <n v="181613.96710000001"/>
    <n v="317824.4424"/>
    <n v="214040.89910000001"/>
    <n v="374571.57339999999"/>
    <n v="234661.2745"/>
    <n v="410657.2304"/>
    <n v="254045.99590000001"/>
    <n v="444580.49280000001"/>
  </r>
  <r>
    <n v="2"/>
    <s v="Region II - Northeast"/>
    <x v="12"/>
    <s v="NY"/>
    <x v="71"/>
    <n v="2"/>
    <x v="1"/>
    <n v="84347.239000000001"/>
    <n v="147607.66829999999"/>
    <n v="110215.40059999999"/>
    <n v="192876.951"/>
    <n v="133627.07019999999"/>
    <n v="233847.37280000001"/>
    <n v="163232.79319999999"/>
    <n v="285657.38819999999"/>
    <n v="193505.91800000001"/>
    <n v="338635.35649999999"/>
    <n v="213121.4357"/>
    <n v="372962.51250000001"/>
    <n v="231338.5337"/>
    <n v="404842.4339"/>
  </r>
  <r>
    <n v="2"/>
    <s v="Region II - Northeast"/>
    <x v="12"/>
    <s v="NY"/>
    <x v="71"/>
    <n v="3"/>
    <x v="2"/>
    <n v="75278.8943"/>
    <n v="131738.065"/>
    <n v="102511.1385"/>
    <n v="179394.49239999999"/>
    <n v="129646.98510000001"/>
    <n v="226882.22380000001"/>
    <n v="170682.34270000001"/>
    <n v="298694.09970000002"/>
    <n v="211308.89350000001"/>
    <n v="369790.56349999999"/>
    <n v="237939.03049999999"/>
    <n v="416393.30349999998"/>
    <n v="264205.78370000003"/>
    <n v="462360.1214"/>
  </r>
  <r>
    <n v="2"/>
    <s v="Region II - Northeast"/>
    <x v="12"/>
    <s v="NY"/>
    <x v="71"/>
    <n v="4"/>
    <x v="3"/>
    <n v="83803.178499999995"/>
    <n v="134085.08749999999"/>
    <n v="117324.4498"/>
    <n v="187719.1226"/>
    <n v="150845.7213"/>
    <n v="241353.15760000001"/>
    <n v="201127.62830000001"/>
    <n v="321804.21010000003"/>
    <n v="251409.53529999999"/>
    <n v="402255.26250000001"/>
    <n v="284930.80670000002"/>
    <n v="455889.29759999999"/>
    <n v="318452.07809999998"/>
    <n v="509523.33260000002"/>
  </r>
  <r>
    <n v="2"/>
    <s v="Region II - Northeast"/>
    <x v="12"/>
    <s v="NY"/>
    <x v="72"/>
    <n v="1"/>
    <x v="0"/>
    <n v="98754.231100000005"/>
    <n v="172819.90429999999"/>
    <n v="127887.79029999999"/>
    <n v="223803.6329"/>
    <n v="153095.2501"/>
    <n v="267916.68770000001"/>
    <n v="182654.9002"/>
    <n v="319646.07530000003"/>
    <n v="215340.09289999999"/>
    <n v="376845.16259999998"/>
    <n v="236124.20139999999"/>
    <n v="413217.35239999997"/>
    <n v="255691.84280000001"/>
    <n v="447460.72489999997"/>
  </r>
  <r>
    <n v="2"/>
    <s v="Region II - Northeast"/>
    <x v="12"/>
    <s v="NY"/>
    <x v="72"/>
    <n v="2"/>
    <x v="1"/>
    <n v="84372.045499999993"/>
    <n v="147651.0797"/>
    <n v="110352.32739999999"/>
    <n v="193116.57310000001"/>
    <n v="133891.99400000001"/>
    <n v="234310.98939999999"/>
    <n v="163738.35279999999"/>
    <n v="286542.11749999999"/>
    <n v="194207.0062"/>
    <n v="339862.26079999999"/>
    <n v="213956.98929999999"/>
    <n v="374424.73119999998"/>
    <n v="232322.9988"/>
    <n v="406565.24790000002"/>
  </r>
  <r>
    <n v="2"/>
    <s v="Region II - Northeast"/>
    <x v="12"/>
    <s v="NY"/>
    <x v="72"/>
    <n v="3"/>
    <x v="2"/>
    <n v="75061.959799999997"/>
    <n v="131358.4296"/>
    <n v="102123.5667"/>
    <n v="178716.24179999999"/>
    <n v="129085.9684"/>
    <n v="225900.44459999999"/>
    <n v="169870.81649999999"/>
    <n v="297273.929"/>
    <n v="210234.95079999999"/>
    <n v="367911.16389999999"/>
    <n v="236676.9136"/>
    <n v="414184.59879999998"/>
    <n v="262744.90840000001"/>
    <n v="459803.58970000001"/>
  </r>
  <r>
    <n v="2"/>
    <s v="Region II - Northeast"/>
    <x v="12"/>
    <s v="NY"/>
    <x v="72"/>
    <n v="4"/>
    <x v="3"/>
    <n v="84152.790699999998"/>
    <n v="134644.46720000001"/>
    <n v="117813.90700000001"/>
    <n v="188502.25399999999"/>
    <n v="151475.02340000001"/>
    <n v="242360.04089999999"/>
    <n v="201966.69779999999"/>
    <n v="323146.72129999998"/>
    <n v="252458.37220000001"/>
    <n v="403933.40149999998"/>
    <n v="286119.48849999998"/>
    <n v="457791.18839999998"/>
    <n v="319780.60479999997"/>
    <n v="511648.97529999999"/>
  </r>
  <r>
    <n v="2"/>
    <s v="Region II - Northeast"/>
    <x v="12"/>
    <s v="NY"/>
    <x v="73"/>
    <n v="1"/>
    <x v="0"/>
    <n v="116100.1531"/>
    <n v="203175.26809999999"/>
    <n v="150274.5864"/>
    <n v="262980.52620000002"/>
    <n v="179842.5993"/>
    <n v="314724.54879999999"/>
    <n v="214487.72219999999"/>
    <n v="375353.51390000002"/>
    <n v="252794.91880000001"/>
    <n v="442391.1079"/>
    <n v="277154.4975"/>
    <n v="485020.37050000002"/>
    <n v="300058.63949999999"/>
    <n v="525102.61919999996"/>
  </r>
  <r>
    <n v="2"/>
    <s v="Region II - Northeast"/>
    <x v="12"/>
    <s v="NY"/>
    <x v="73"/>
    <n v="2"/>
    <x v="1"/>
    <n v="99547.070399999997"/>
    <n v="174207.37330000001"/>
    <n v="130092.2597"/>
    <n v="227661.4546"/>
    <n v="157740.73680000001"/>
    <n v="276046.2893"/>
    <n v="192715.84529999999"/>
    <n v="337252.72930000001"/>
    <n v="228471.93030000001"/>
    <n v="399825.87800000003"/>
    <n v="251641.28899999999"/>
    <n v="440372.25579999998"/>
    <n v="273162.42070000002"/>
    <n v="478034.23639999999"/>
  </r>
  <r>
    <n v="2"/>
    <s v="Region II - Northeast"/>
    <x v="12"/>
    <s v="NY"/>
    <x v="73"/>
    <n v="3"/>
    <x v="2"/>
    <n v="88809.231700000004"/>
    <n v="155416.15539999999"/>
    <n v="120922.4752"/>
    <n v="211614.3316"/>
    <n v="152921.53890000001"/>
    <n v="267612.69309999997"/>
    <n v="201312.889"/>
    <n v="352297.55589999998"/>
    <n v="249220.02129999999"/>
    <n v="436135.03720000002"/>
    <n v="280620.0894"/>
    <n v="491085.15639999998"/>
    <n v="311589.7414"/>
    <n v="545282.04740000004"/>
  </r>
  <r>
    <n v="2"/>
    <s v="Region II - Northeast"/>
    <x v="12"/>
    <s v="NY"/>
    <x v="73"/>
    <n v="4"/>
    <x v="3"/>
    <n v="98952.988800000006"/>
    <n v="158324.78450000001"/>
    <n v="138534.18419999999"/>
    <n v="221654.69820000001"/>
    <n v="178115.3798"/>
    <n v="284984.61200000002"/>
    <n v="237487.17310000001"/>
    <n v="379979.48259999999"/>
    <n v="296858.96639999998"/>
    <n v="474974.35320000001"/>
    <n v="336440.1618"/>
    <n v="538304.26690000005"/>
    <n v="376021.35739999998"/>
    <n v="601634.18079999997"/>
  </r>
  <r>
    <n v="2"/>
    <s v="Region II - Northeast"/>
    <x v="12"/>
    <s v="NY"/>
    <x v="74"/>
    <n v="1"/>
    <x v="0"/>
    <n v="139837.2703"/>
    <n v="244715.2231"/>
    <n v="180971.28750000001"/>
    <n v="316699.75319999998"/>
    <n v="216560.43030000001"/>
    <n v="378980.75300000003"/>
    <n v="258250.47640000001"/>
    <n v="451938.33360000001"/>
    <n v="304346.83130000002"/>
    <n v="532606.95479999995"/>
    <n v="333659.72580000001"/>
    <n v="583904.52009999997"/>
    <n v="361210.49969999999"/>
    <n v="632118.37450000003"/>
  </r>
  <r>
    <n v="2"/>
    <s v="Region II - Northeast"/>
    <x v="12"/>
    <s v="NY"/>
    <x v="74"/>
    <n v="2"/>
    <x v="1"/>
    <n v="120027.8434"/>
    <n v="210048.726"/>
    <n v="156818.66699999999"/>
    <n v="274432.66720000003"/>
    <n v="190110.66029999999"/>
    <n v="332693.65549999999"/>
    <n v="232195.6072"/>
    <n v="406342.3126"/>
    <n v="275238.99249999999"/>
    <n v="481668.23690000002"/>
    <n v="303127.52549999999"/>
    <n v="530473.16960000002"/>
    <n v="329023.22139999998"/>
    <n v="575790.63749999995"/>
  </r>
  <r>
    <n v="2"/>
    <s v="Region II - Northeast"/>
    <x v="12"/>
    <s v="NY"/>
    <x v="74"/>
    <n v="3"/>
    <x v="2"/>
    <n v="107169.3793"/>
    <n v="187546.41380000001"/>
    <n v="145955.7738"/>
    <n v="255422.6041"/>
    <n v="184605.5269"/>
    <n v="323059.67210000003"/>
    <n v="243050.17439999999"/>
    <n v="425337.8052"/>
    <n v="300915.34789999999"/>
    <n v="526601.85889999999"/>
    <n v="338848.27020000003"/>
    <n v="592984.47290000005"/>
    <n v="376266.10440000001"/>
    <n v="658465.68279999995"/>
  </r>
  <r>
    <n v="2"/>
    <s v="Region II - Northeast"/>
    <x v="12"/>
    <s v="NY"/>
    <x v="74"/>
    <n v="4"/>
    <x v="3"/>
    <n v="119191.1409"/>
    <n v="190705.82829999999"/>
    <n v="166867.59719999999"/>
    <n v="266988.15960000001"/>
    <n v="214544.05360000001"/>
    <n v="343270.49099999998"/>
    <n v="286058.73810000002"/>
    <n v="457693.98790000001"/>
    <n v="357573.4227"/>
    <n v="572117.48479999998"/>
    <n v="405249.87900000002"/>
    <n v="648399.81610000005"/>
    <n v="452926.33539999998"/>
    <n v="724682.14749999996"/>
  </r>
  <r>
    <n v="2"/>
    <s v="Region II - Northeast"/>
    <x v="12"/>
    <s v="NY"/>
    <x v="75"/>
    <n v="1"/>
    <x v="0"/>
    <n v="106666.60430000001"/>
    <n v="186666.5575"/>
    <n v="138120.0252"/>
    <n v="241710.0442"/>
    <n v="165334.52859999999"/>
    <n v="289335.4252"/>
    <n v="197242.48680000001"/>
    <n v="345174.35200000001"/>
    <n v="232524.0662"/>
    <n v="406917.11580000003"/>
    <n v="254959.28020000001"/>
    <n v="446178.7403"/>
    <n v="276075.7991"/>
    <n v="483132.64850000001"/>
  </r>
  <r>
    <n v="2"/>
    <s v="Region II - Northeast"/>
    <x v="12"/>
    <s v="NY"/>
    <x v="75"/>
    <n v="2"/>
    <x v="1"/>
    <n v="91198.970199999996"/>
    <n v="159598.1979"/>
    <n v="119261.13039999999"/>
    <n v="208706.97839999999"/>
    <n v="144681.9693"/>
    <n v="253193.44630000001"/>
    <n v="176898.27470000001"/>
    <n v="309571.98070000001"/>
    <n v="209796.02849999999"/>
    <n v="367143.04989999998"/>
    <n v="231119.0699"/>
    <n v="404458.37239999999"/>
    <n v="250943.2678"/>
    <n v="439150.71860000002"/>
  </r>
  <r>
    <n v="2"/>
    <s v="Region II - Northeast"/>
    <x v="12"/>
    <s v="NY"/>
    <x v="75"/>
    <n v="3"/>
    <x v="2"/>
    <n v="81182.009000000005"/>
    <n v="142068.51579999999"/>
    <n v="110467.9996"/>
    <n v="193318.99919999999"/>
    <n v="139647.29759999999"/>
    <n v="244382.77069999999"/>
    <n v="183783.24470000001"/>
    <n v="321620.67830000003"/>
    <n v="227466.72589999999"/>
    <n v="398066.77039999998"/>
    <n v="256086.30669999999"/>
    <n v="448151.0367"/>
    <n v="284303.69540000003"/>
    <n v="497531.467"/>
  </r>
  <r>
    <n v="2"/>
    <s v="Region II - Northeast"/>
    <x v="12"/>
    <s v="NY"/>
    <x v="75"/>
    <n v="4"/>
    <x v="3"/>
    <n v="90898.842199999999"/>
    <n v="145438.14970000001"/>
    <n v="127258.37910000001"/>
    <n v="203613.40950000001"/>
    <n v="163617.91589999999"/>
    <n v="261788.66940000001"/>
    <n v="218157.2213"/>
    <n v="349051.55920000002"/>
    <n v="272696.52659999998"/>
    <n v="436314.44900000002"/>
    <n v="309056.06339999998"/>
    <n v="494489.70880000002"/>
    <n v="345415.6004"/>
    <n v="552664.96869999997"/>
  </r>
  <r>
    <n v="2"/>
    <s v="Region II - Northeast"/>
    <x v="12"/>
    <s v="NY"/>
    <x v="76"/>
    <n v="1"/>
    <x v="0"/>
    <n v="100300.476"/>
    <n v="175525.83309999999"/>
    <n v="129812.63679999999"/>
    <n v="227172.11439999999"/>
    <n v="155346.65909999999"/>
    <n v="271856.65350000001"/>
    <n v="185260.86489999999"/>
    <n v="324206.51360000001"/>
    <n v="218336.89369999999"/>
    <n v="382089.56390000001"/>
    <n v="239370.04560000001"/>
    <n v="418897.5797"/>
    <n v="259141.98629999999"/>
    <n v="453498.47610000003"/>
  </r>
  <r>
    <n v="2"/>
    <s v="Region II - Northeast"/>
    <x v="12"/>
    <s v="NY"/>
    <x v="76"/>
    <n v="2"/>
    <x v="1"/>
    <n v="86053.971399999995"/>
    <n v="150594.45000000001"/>
    <n v="112442.60279999999"/>
    <n v="196774.55480000001"/>
    <n v="136324.56570000001"/>
    <n v="238567.98989999999"/>
    <n v="166522.77540000001"/>
    <n v="291414.85700000002"/>
    <n v="197403.17550000001"/>
    <n v="345455.55709999998"/>
    <n v="217411.95790000001"/>
    <n v="380470.92619999999"/>
    <n v="235993.603"/>
    <n v="412988.8051"/>
  </r>
  <r>
    <n v="2"/>
    <s v="Region II - Northeast"/>
    <x v="12"/>
    <s v="NY"/>
    <x v="76"/>
    <n v="3"/>
    <x v="2"/>
    <n v="76808.908100000001"/>
    <n v="134415.58910000001"/>
    <n v="104597.2488"/>
    <n v="183045.18549999999"/>
    <n v="132287.32010000001"/>
    <n v="231502.81020000001"/>
    <n v="174160.45360000001"/>
    <n v="304780.79369999998"/>
    <n v="215616.84210000001"/>
    <n v="377329.47350000002"/>
    <n v="242791.38430000001"/>
    <n v="424884.92259999999"/>
    <n v="269595.4866"/>
    <n v="471792.10159999999"/>
  </r>
  <r>
    <n v="2"/>
    <s v="Region II - Northeast"/>
    <x v="12"/>
    <s v="NY"/>
    <x v="76"/>
    <n v="4"/>
    <x v="3"/>
    <n v="85489.691999999995"/>
    <n v="136783.50940000001"/>
    <n v="119685.5689"/>
    <n v="191496.91310000001"/>
    <n v="153881.44570000001"/>
    <n v="246210.31690000001"/>
    <n v="205175.26089999999"/>
    <n v="328280.42239999998"/>
    <n v="256469.07620000001"/>
    <n v="410350.52799999999"/>
    <n v="290664.95299999998"/>
    <n v="465063.93170000002"/>
    <n v="324860.82980000001"/>
    <n v="519777.33549999999"/>
  </r>
  <r>
    <n v="2"/>
    <s v="Region II - Northeast"/>
    <x v="12"/>
    <s v="NY"/>
    <x v="77"/>
    <n v="1"/>
    <x v="0"/>
    <n v="120638.60739999999"/>
    <n v="211117.56289999999"/>
    <n v="156039.04089999999"/>
    <n v="273068.32169999997"/>
    <n v="186666.3541"/>
    <n v="326666.11969999998"/>
    <n v="222512.34719999999"/>
    <n v="389396.60759999999"/>
    <n v="262145.62969999999"/>
    <n v="458754.85190000001"/>
    <n v="287349.20049999998"/>
    <n v="502861.10080000001"/>
    <n v="311004.0246"/>
    <n v="544257.04319999996"/>
  </r>
  <r>
    <n v="2"/>
    <s v="Region II - Northeast"/>
    <x v="12"/>
    <s v="NY"/>
    <x v="77"/>
    <n v="2"/>
    <x v="1"/>
    <n v="103949.8438"/>
    <n v="181912.2267"/>
    <n v="135691.2856"/>
    <n v="237459.74969999999"/>
    <n v="164383.32889999999"/>
    <n v="287670.82569999999"/>
    <n v="200562.01240000001"/>
    <n v="350983.52169999998"/>
    <n v="237623.27249999999"/>
    <n v="415840.72700000001"/>
    <n v="261626.8676"/>
    <n v="457847.0184"/>
    <n v="283887.34529999999"/>
    <n v="496802.85430000001"/>
  </r>
  <r>
    <n v="2"/>
    <s v="Region II - Northeast"/>
    <x v="12"/>
    <s v="NY"/>
    <x v="77"/>
    <n v="3"/>
    <x v="2"/>
    <n v="93090.974100000007"/>
    <n v="162909.20449999999"/>
    <n v="126888.96000000001"/>
    <n v="222055.67989999999"/>
    <n v="160571.8302"/>
    <n v="281000.70299999998"/>
    <n v="211492.10949999999"/>
    <n v="370111.19170000002"/>
    <n v="261924.20189999999"/>
    <n v="458367.35330000002"/>
    <n v="295003.1667"/>
    <n v="516255.54180000001"/>
    <n v="327648.1876"/>
    <n v="573384.32819999999"/>
  </r>
  <r>
    <n v="2"/>
    <s v="Region II - Northeast"/>
    <x v="12"/>
    <s v="NY"/>
    <x v="77"/>
    <n v="4"/>
    <x v="3"/>
    <n v="102848.4654"/>
    <n v="164557.5471"/>
    <n v="143987.85159999999"/>
    <n v="230380.56589999999"/>
    <n v="185127.2378"/>
    <n v="296203.58480000001"/>
    <n v="246836.31700000001"/>
    <n v="394938.11300000001"/>
    <n v="308545.39620000002"/>
    <n v="493672.64130000002"/>
    <n v="349684.78230000002"/>
    <n v="559495.66009999998"/>
    <n v="390824.16850000003"/>
    <n v="625318.67890000006"/>
  </r>
  <r>
    <n v="2"/>
    <s v="Region II - Northeast"/>
    <x v="12"/>
    <s v="NY"/>
    <x v="78"/>
    <n v="1"/>
    <x v="0"/>
    <n v="137859.17920000001"/>
    <n v="241253.56359999999"/>
    <n v="178413.2317"/>
    <n v="312223.15529999998"/>
    <n v="213500.61410000001"/>
    <n v="373626.0747"/>
    <n v="254603.58379999999"/>
    <n v="445556.27169999998"/>
    <n v="300050.84289999999"/>
    <n v="525088.97510000004"/>
    <n v="328950.96149999998"/>
    <n v="575664.1825"/>
    <n v="356114.51640000002"/>
    <n v="623200.40370000002"/>
  </r>
  <r>
    <n v="2"/>
    <s v="Region II - Northeast"/>
    <x v="12"/>
    <s v="NY"/>
    <x v="78"/>
    <n v="2"/>
    <x v="1"/>
    <n v="118321.114"/>
    <n v="207061.94949999999"/>
    <n v="154591.46859999999"/>
    <n v="270535.07"/>
    <n v="187413.16940000001"/>
    <n v="327973.04639999999"/>
    <n v="228905.63029999999"/>
    <n v="400584.853"/>
    <n v="271341.74119999999"/>
    <n v="474848.04700000002"/>
    <n v="298837.01010000001"/>
    <n v="522964.76760000002"/>
    <n v="324368.1593"/>
    <n v="567644.27890000003"/>
  </r>
  <r>
    <n v="2"/>
    <s v="Region II - Northeast"/>
    <x v="12"/>
    <s v="NY"/>
    <x v="78"/>
    <n v="3"/>
    <x v="2"/>
    <n v="105639.3685"/>
    <n v="184868.89490000001"/>
    <n v="143869.66769999999"/>
    <n v="251771.9184"/>
    <n v="181965.1972"/>
    <n v="318439.09509999998"/>
    <n v="239572.07079999999"/>
    <n v="419251.1238"/>
    <n v="296607.40830000001"/>
    <n v="519062.9645"/>
    <n v="333995.92660000001"/>
    <n v="584492.87159999995"/>
    <n v="370876.4129"/>
    <n v="649033.72250000003"/>
  </r>
  <r>
    <n v="2"/>
    <s v="Region II - Northeast"/>
    <x v="12"/>
    <s v="NY"/>
    <x v="78"/>
    <n v="4"/>
    <x v="3"/>
    <n v="117504.6299"/>
    <n v="188007.41070000001"/>
    <n v="164506.48190000001"/>
    <n v="263210.3749"/>
    <n v="211508.33379999999"/>
    <n v="338413.33919999999"/>
    <n v="282011.11180000001"/>
    <n v="451217.7855"/>
    <n v="352513.8897"/>
    <n v="564022.23179999995"/>
    <n v="399515.74160000001"/>
    <n v="639225.19609999994"/>
    <n v="446517.59360000002"/>
    <n v="714428.16040000005"/>
  </r>
  <r>
    <n v="2"/>
    <s v="Region II - Northeast"/>
    <x v="12"/>
    <s v="NY"/>
    <x v="79"/>
    <n v="1"/>
    <x v="0"/>
    <n v="105677.55869999999"/>
    <n v="184935.72779999999"/>
    <n v="136840.99729999999"/>
    <n v="239471.74530000001"/>
    <n v="163804.62059999999"/>
    <n v="286658.08590000001"/>
    <n v="195419.04060000001"/>
    <n v="341983.321"/>
    <n v="230376.07199999999"/>
    <n v="403158.12589999998"/>
    <n v="252604.89799999999"/>
    <n v="442058.57150000002"/>
    <n v="273527.8075"/>
    <n v="478673.66320000001"/>
  </r>
  <r>
    <n v="2"/>
    <s v="Region II - Northeast"/>
    <x v="12"/>
    <s v="NY"/>
    <x v="79"/>
    <n v="2"/>
    <x v="1"/>
    <n v="90345.605500000005"/>
    <n v="158104.80970000001"/>
    <n v="118147.5313"/>
    <n v="206758.17980000001"/>
    <n v="143333.22390000001"/>
    <n v="250833.14170000001"/>
    <n v="175253.28630000001"/>
    <n v="306693.25099999999"/>
    <n v="207847.40289999999"/>
    <n v="363732.95500000002"/>
    <n v="228973.81219999999"/>
    <n v="400704.17139999999"/>
    <n v="248615.73680000001"/>
    <n v="435077.5393"/>
  </r>
  <r>
    <n v="2"/>
    <s v="Region II - Northeast"/>
    <x v="12"/>
    <s v="NY"/>
    <x v="79"/>
    <n v="3"/>
    <x v="2"/>
    <n v="80417.003599999996"/>
    <n v="140729.75640000001"/>
    <n v="109424.94650000001"/>
    <n v="191493.65640000001"/>
    <n v="138327.13269999999"/>
    <n v="242072.4823"/>
    <n v="182044.19289999999"/>
    <n v="318577.33750000002"/>
    <n v="225312.7561"/>
    <n v="394297.32319999998"/>
    <n v="253660.1349"/>
    <n v="443905.23609999998"/>
    <n v="281608.84960000002"/>
    <n v="492815.48690000002"/>
  </r>
  <r>
    <n v="2"/>
    <s v="Region II - Northeast"/>
    <x v="12"/>
    <s v="NY"/>
    <x v="79"/>
    <n v="4"/>
    <x v="3"/>
    <n v="90055.5867"/>
    <n v="144088.94089999999"/>
    <n v="126077.8213"/>
    <n v="201724.5172"/>
    <n v="162100.05609999999"/>
    <n v="259360.09349999999"/>
    <n v="216133.4081"/>
    <n v="345813.45809999999"/>
    <n v="270166.76"/>
    <n v="432266.82250000001"/>
    <n v="306188.99479999999"/>
    <n v="489902.39880000002"/>
    <n v="342211.22940000001"/>
    <n v="547537.97519999999"/>
  </r>
  <r>
    <n v="2"/>
    <s v="Region II - Northeast"/>
    <x v="12"/>
    <s v="NY"/>
    <x v="80"/>
    <n v="1"/>
    <x v="0"/>
    <n v="107655.6499"/>
    <n v="188397.3873"/>
    <n v="139399.05309999999"/>
    <n v="243948.34299999999"/>
    <n v="166864.4368"/>
    <n v="292012.76439999999"/>
    <n v="199065.93309999999"/>
    <n v="348365.38290000003"/>
    <n v="234672.06039999999"/>
    <n v="410676.10560000001"/>
    <n v="257313.6623"/>
    <n v="450298.90919999999"/>
    <n v="278623.79080000002"/>
    <n v="487591.63390000002"/>
  </r>
  <r>
    <n v="2"/>
    <s v="Region II - Northeast"/>
    <x v="12"/>
    <s v="NY"/>
    <x v="80"/>
    <n v="2"/>
    <x v="1"/>
    <n v="92052.334900000002"/>
    <n v="161091.58609999999"/>
    <n v="120374.7297"/>
    <n v="210655.7769"/>
    <n v="146030.71479999999"/>
    <n v="255553.75090000001"/>
    <n v="178543.26319999999"/>
    <n v="312450.71049999999"/>
    <n v="211744.65410000001"/>
    <n v="370553.1447"/>
    <n v="233264.32759999999"/>
    <n v="408212.57339999999"/>
    <n v="253270.79879999999"/>
    <n v="443223.89799999999"/>
  </r>
  <r>
    <n v="2"/>
    <s v="Region II - Northeast"/>
    <x v="12"/>
    <s v="NY"/>
    <x v="80"/>
    <n v="3"/>
    <x v="2"/>
    <n v="81947.0144"/>
    <n v="143407.2752"/>
    <n v="111511.0526"/>
    <n v="195144.34220000001"/>
    <n v="140967.46239999999"/>
    <n v="246693.05919999999"/>
    <n v="185522.2965"/>
    <n v="324664.01890000002"/>
    <n v="229620.69579999999"/>
    <n v="401836.21759999997"/>
    <n v="258512.4785"/>
    <n v="452396.83730000001"/>
    <n v="286998.54129999998"/>
    <n v="502247.4472"/>
  </r>
  <r>
    <n v="2"/>
    <s v="Region II - Northeast"/>
    <x v="12"/>
    <s v="NY"/>
    <x v="80"/>
    <n v="4"/>
    <x v="3"/>
    <n v="91742.097699999998"/>
    <n v="146787.3585"/>
    <n v="128438.93670000001"/>
    <n v="205502.30189999999"/>
    <n v="165135.77590000001"/>
    <n v="264217.24530000001"/>
    <n v="220181.03450000001"/>
    <n v="352289.66039999999"/>
    <n v="275226.29300000001"/>
    <n v="440362.07549999998"/>
    <n v="311923.13219999999"/>
    <n v="499077.01880000002"/>
    <n v="348619.97120000003"/>
    <n v="557791.96219999995"/>
  </r>
  <r>
    <n v="2"/>
    <s v="Region II - Northeast"/>
    <x v="12"/>
    <s v="NY"/>
    <x v="81"/>
    <n v="1"/>
    <x v="0"/>
    <n v="133496.2115"/>
    <n v="233618.3702"/>
    <n v="172666.41940000001"/>
    <n v="302166.2341"/>
    <n v="206555.1777"/>
    <n v="361471.56099999999"/>
    <n v="246217.17050000001"/>
    <n v="430880.04840000003"/>
    <n v="290069.58010000002"/>
    <n v="507621.76530000003"/>
    <n v="317956.19689999998"/>
    <n v="556423.34439999994"/>
    <n v="344127.94640000002"/>
    <n v="602223.90619999997"/>
  </r>
  <r>
    <n v="2"/>
    <s v="Region II - Northeast"/>
    <x v="12"/>
    <s v="NY"/>
    <x v="81"/>
    <n v="2"/>
    <x v="1"/>
    <n v="115043.5949"/>
    <n v="201326.29120000001"/>
    <n v="150168.08840000001"/>
    <n v="262794.15460000001"/>
    <n v="181917.0361"/>
    <n v="318354.81329999998"/>
    <n v="221946.8818"/>
    <n v="388407.04310000001"/>
    <n v="262955.42930000002"/>
    <n v="460172.0013"/>
    <n v="289515.24359999999"/>
    <n v="506651.67629999999"/>
    <n v="314145.27669999999"/>
    <n v="549754.23419999995"/>
  </r>
  <r>
    <n v="2"/>
    <s v="Region II - Northeast"/>
    <x v="12"/>
    <s v="NY"/>
    <x v="81"/>
    <n v="3"/>
    <x v="2"/>
    <n v="103036.05319999999"/>
    <n v="180313.0931"/>
    <n v="140448.6624"/>
    <n v="245785.15909999999"/>
    <n v="177733.98910000001"/>
    <n v="311034.48090000002"/>
    <n v="234099.80410000001"/>
    <n v="409674.65710000001"/>
    <n v="289925.83500000002"/>
    <n v="507370.21130000002"/>
    <n v="326543.429"/>
    <n v="571451.00060000003"/>
    <n v="362681.21480000002"/>
    <n v="634692.12600000005"/>
  </r>
  <r>
    <n v="2"/>
    <s v="Region II - Northeast"/>
    <x v="12"/>
    <s v="NY"/>
    <x v="81"/>
    <n v="4"/>
    <x v="3"/>
    <n v="113810.79700000001"/>
    <n v="182097.27789999999"/>
    <n v="159335.11569999999"/>
    <n v="254936.18900000001"/>
    <n v="204859.43460000001"/>
    <n v="327775.10019999999"/>
    <n v="273145.91269999999"/>
    <n v="437033.4669"/>
    <n v="341432.3909"/>
    <n v="546291.83349999995"/>
    <n v="386956.7096"/>
    <n v="619130.74470000004"/>
    <n v="432481.02840000001"/>
    <n v="691969.65579999995"/>
  </r>
  <r>
    <n v="2"/>
    <s v="Region II - Northeast"/>
    <x v="12"/>
    <s v="NY"/>
    <x v="82"/>
    <n v="1"/>
    <x v="0"/>
    <n v="102685.3526"/>
    <n v="179699.3671"/>
    <n v="133001.39309999999"/>
    <n v="232752.43799999999"/>
    <n v="159232.27929999999"/>
    <n v="278656.48879999999"/>
    <n v="190000.38570000001"/>
    <n v="332500.67499999999"/>
    <n v="224022.16800000001"/>
    <n v="392038.79399999999"/>
    <n v="245656.04579999999"/>
    <n v="429898.08010000002"/>
    <n v="266032.57309999998"/>
    <n v="465557.00280000002"/>
  </r>
  <r>
    <n v="2"/>
    <s v="Region II - Northeast"/>
    <x v="12"/>
    <s v="NY"/>
    <x v="82"/>
    <n v="2"/>
    <x v="1"/>
    <n v="87624.761100000003"/>
    <n v="153343.33189999999"/>
    <n v="114638.7847"/>
    <n v="200617.8731"/>
    <n v="139123.20790000001"/>
    <n v="243465.61369999999"/>
    <n v="170191.5471"/>
    <n v="297835.20730000001"/>
    <n v="201892.236"/>
    <n v="353311.413"/>
    <n v="222443.2089"/>
    <n v="389275.61550000001"/>
    <n v="241561.4235"/>
    <n v="422732.49109999998"/>
  </r>
  <r>
    <n v="2"/>
    <s v="Region II - Northeast"/>
    <x v="12"/>
    <s v="NY"/>
    <x v="82"/>
    <n v="3"/>
    <x v="2"/>
    <n v="77882.212599999999"/>
    <n v="136293.87210000001"/>
    <n v="105932.148"/>
    <n v="185381.25899999999"/>
    <n v="133878.1985"/>
    <n v="234286.84729999999"/>
    <n v="176154.61660000001"/>
    <n v="308270.57909999997"/>
    <n v="217990.47570000001"/>
    <n v="381483.33240000001"/>
    <n v="245391.53839999999"/>
    <n v="429435.19219999999"/>
    <n v="272400.99300000002"/>
    <n v="476701.73790000001"/>
  </r>
  <r>
    <n v="2"/>
    <s v="Region II - Northeast"/>
    <x v="12"/>
    <s v="NY"/>
    <x v="82"/>
    <n v="4"/>
    <x v="3"/>
    <n v="87497.013999999996"/>
    <n v="139995.22450000001"/>
    <n v="122495.8196"/>
    <n v="195993.31419999999"/>
    <n v="157494.62530000001"/>
    <n v="251991.40410000001"/>
    <n v="209992.83360000001"/>
    <n v="335988.53879999998"/>
    <n v="262491.04200000002"/>
    <n v="419985.67340000003"/>
    <n v="297489.84759999998"/>
    <n v="475983.76319999999"/>
    <n v="332488.6532"/>
    <n v="531981.853"/>
  </r>
  <r>
    <n v="2"/>
    <s v="Region II - Northeast"/>
    <x v="12"/>
    <s v="NY"/>
    <x v="83"/>
    <n v="1"/>
    <x v="0"/>
    <n v="100707.25840000001"/>
    <n v="176237.7023"/>
    <n v="130443.33349999999"/>
    <n v="228275.83350000001"/>
    <n v="156172.45860000001"/>
    <n v="273301.80249999999"/>
    <n v="186353.48790000001"/>
    <n v="326118.60379999998"/>
    <n v="219726.1734"/>
    <n v="384520.80339999998"/>
    <n v="240947.27480000001"/>
    <n v="421657.73080000002"/>
    <n v="260936.58259999999"/>
    <n v="456639.0196"/>
  </r>
  <r>
    <n v="2"/>
    <s v="Region II - Northeast"/>
    <x v="12"/>
    <s v="NY"/>
    <x v="83"/>
    <n v="2"/>
    <x v="1"/>
    <n v="85918.028699999995"/>
    <n v="150356.5503"/>
    <n v="112411.5825"/>
    <n v="196720.26930000001"/>
    <n v="136425.71239999999"/>
    <n v="238744.99669999999"/>
    <n v="166901.5649"/>
    <n v="292077.73859999998"/>
    <n v="197994.9785"/>
    <n v="346491.21240000002"/>
    <n v="218152.6868"/>
    <n v="381767.20189999999"/>
    <n v="236906.3542"/>
    <n v="414586.11989999999"/>
  </r>
  <r>
    <n v="2"/>
    <s v="Region II - Northeast"/>
    <x v="12"/>
    <s v="NY"/>
    <x v="83"/>
    <n v="3"/>
    <x v="2"/>
    <n v="76352.198799999998"/>
    <n v="133616.34789999999"/>
    <n v="103846.0376"/>
    <n v="181730.56589999999"/>
    <n v="131237.8634"/>
    <n v="229666.26089999999"/>
    <n v="172676.50580000001"/>
    <n v="302183.88500000001"/>
    <n v="213682.52710000001"/>
    <n v="373944.42249999999"/>
    <n v="240539.18460000001"/>
    <n v="420943.57309999998"/>
    <n v="267011.29019999999"/>
    <n v="467269.75770000002"/>
  </r>
  <r>
    <n v="2"/>
    <s v="Region II - Northeast"/>
    <x v="12"/>
    <s v="NY"/>
    <x v="83"/>
    <n v="4"/>
    <x v="3"/>
    <n v="85810.500400000004"/>
    <n v="137296.8027"/>
    <n v="120134.70050000001"/>
    <n v="192215.52369999999"/>
    <n v="154458.9007"/>
    <n v="247134.24479999999"/>
    <n v="205945.2009"/>
    <n v="329512.32640000002"/>
    <n v="257431.50109999999"/>
    <n v="411890.408"/>
    <n v="291755.70130000002"/>
    <n v="466809.12900000002"/>
    <n v="326079.90149999998"/>
    <n v="521727.85019999999"/>
  </r>
  <r>
    <n v="2"/>
    <s v="Region II - Northeast"/>
    <x v="12"/>
    <s v="NY"/>
    <x v="84"/>
    <n v="1"/>
    <x v="0"/>
    <n v="97283.197400000005"/>
    <n v="170245.5955"/>
    <n v="125970.5085"/>
    <n v="220448.39"/>
    <n v="150791.69639999999"/>
    <n v="263885.46879999997"/>
    <n v="179893.88879999999"/>
    <n v="314814.30530000001"/>
    <n v="212073.06219999999"/>
    <n v="371127.859"/>
    <n v="232535.4809"/>
    <n v="406937.09169999999"/>
    <n v="251795.48509999999"/>
    <n v="440642.09899999999"/>
  </r>
  <r>
    <n v="2"/>
    <s v="Region II - Northeast"/>
    <x v="12"/>
    <s v="NY"/>
    <x v="84"/>
    <n v="2"/>
    <x v="1"/>
    <n v="83172.373600000006"/>
    <n v="145551.6539"/>
    <n v="108765.9032"/>
    <n v="190340.33059999999"/>
    <n v="131950.76560000001"/>
    <n v="230913.83970000001"/>
    <n v="161334.25709999999"/>
    <n v="282334.94990000001"/>
    <n v="191338.7126"/>
    <n v="334842.74709999998"/>
    <n v="210786.5177"/>
    <n v="368876.40600000002"/>
    <n v="228867.56229999999"/>
    <n v="400518.2341"/>
  </r>
  <r>
    <n v="2"/>
    <s v="Region II - Northeast"/>
    <x v="12"/>
    <s v="NY"/>
    <x v="84"/>
    <n v="3"/>
    <x v="2"/>
    <n v="74034.339099999997"/>
    <n v="129560.0935"/>
    <n v="100740.80680000001"/>
    <n v="176296.41200000001"/>
    <n v="127349.9409"/>
    <n v="222862.39660000001"/>
    <n v="167598.44930000001"/>
    <n v="293297.28610000003"/>
    <n v="207434.18160000001"/>
    <n v="363009.81770000001"/>
    <n v="233532.69649999999"/>
    <n v="408682.21889999998"/>
    <n v="259264.29939999999"/>
    <n v="453712.52399999998"/>
  </r>
  <r>
    <n v="2"/>
    <s v="Region II - Northeast"/>
    <x v="12"/>
    <s v="NY"/>
    <x v="84"/>
    <n v="4"/>
    <x v="3"/>
    <n v="82902.310599999997"/>
    <n v="132643.69889999999"/>
    <n v="116063.23480000001"/>
    <n v="185701.17850000001"/>
    <n v="149224.15900000001"/>
    <n v="238758.658"/>
    <n v="198965.5454"/>
    <n v="318344.8774"/>
    <n v="248706.93169999999"/>
    <n v="397931.09669999999"/>
    <n v="281867.85590000002"/>
    <n v="450988.57620000001"/>
    <n v="315028.78019999998"/>
    <n v="504046.05570000003"/>
  </r>
  <r>
    <n v="2"/>
    <s v="Region II - Northeast"/>
    <x v="12"/>
    <s v="NY"/>
    <x v="85"/>
    <n v="1"/>
    <x v="0"/>
    <n v="133245.5166"/>
    <n v="233179.65400000001"/>
    <n v="172641.21609999999"/>
    <n v="302122.12819999998"/>
    <n v="206729.00839999999"/>
    <n v="361775.7647"/>
    <n v="246734.01079999999"/>
    <n v="431784.51890000002"/>
    <n v="290970.36810000002"/>
    <n v="509198.14419999998"/>
    <n v="319099.14130000002"/>
    <n v="558423.49739999999"/>
    <n v="345615.35259999998"/>
    <n v="604826.86699999997"/>
  </r>
  <r>
    <n v="2"/>
    <s v="Region II - Northeast"/>
    <x v="12"/>
    <s v="NY"/>
    <x v="85"/>
    <n v="2"/>
    <x v="1"/>
    <n v="113436.08960000001"/>
    <n v="198513.15700000001"/>
    <n v="148488.5956"/>
    <n v="259855.0422"/>
    <n v="180279.2384"/>
    <n v="315488.66720000003"/>
    <n v="220679.14170000001"/>
    <n v="386188.49790000002"/>
    <n v="261862.52919999999"/>
    <n v="458259.42629999999"/>
    <n v="288566.9411"/>
    <n v="504992.14689999999"/>
    <n v="313428.07429999998"/>
    <n v="548499.13009999995"/>
  </r>
  <r>
    <n v="2"/>
    <s v="Region II - Northeast"/>
    <x v="12"/>
    <s v="NY"/>
    <x v="85"/>
    <n v="3"/>
    <x v="2"/>
    <n v="100638.30160000001"/>
    <n v="176117.02770000001"/>
    <n v="136812.26500000001"/>
    <n v="239421.46359999999"/>
    <n v="172849.58689999999"/>
    <n v="302486.77710000001"/>
    <n v="227375.58780000001"/>
    <n v="397907.27860000002"/>
    <n v="281322.11469999998"/>
    <n v="492313.70069999999"/>
    <n v="316642.60580000002"/>
    <n v="554124.56019999995"/>
    <n v="351448.00900000002"/>
    <n v="615034.01569999999"/>
  </r>
  <r>
    <n v="2"/>
    <s v="Region II - Northeast"/>
    <x v="12"/>
    <s v="NY"/>
    <x v="85"/>
    <n v="4"/>
    <x v="3"/>
    <n v="113522.7347"/>
    <n v="181636.37830000001"/>
    <n v="158931.82860000001"/>
    <n v="254290.9295"/>
    <n v="204340.92249999999"/>
    <n v="326945.48080000002"/>
    <n v="272454.56329999998"/>
    <n v="435927.30780000001"/>
    <n v="340568.20409999997"/>
    <n v="544909.13470000005"/>
    <n v="385977.29790000001"/>
    <n v="617563.68590000004"/>
    <n v="431386.39189999999"/>
    <n v="690218.23730000004"/>
  </r>
  <r>
    <n v="2"/>
    <s v="Region II - Northeast"/>
    <x v="13"/>
    <s v="PR"/>
    <x v="86"/>
    <n v="1"/>
    <x v="0"/>
    <n v="98121.828899999993"/>
    <n v="171713.20060000001"/>
    <n v="127234.4183"/>
    <n v="222660.23190000001"/>
    <n v="152425.90760000001"/>
    <n v="266745.3382"/>
    <n v="182027.44469999999"/>
    <n v="318548.02830000001"/>
    <n v="214761.53580000001"/>
    <n v="375832.6876"/>
    <n v="235575.63709999999"/>
    <n v="412257.36489999999"/>
    <n v="255235.9283"/>
    <n v="446662.87459999998"/>
  </r>
  <r>
    <n v="2"/>
    <s v="Region II - Northeast"/>
    <x v="13"/>
    <s v="PR"/>
    <x v="86"/>
    <n v="2"/>
    <x v="1"/>
    <n v="83061.237399999998"/>
    <n v="145357.1655"/>
    <n v="108871.8098"/>
    <n v="190525.66709999999"/>
    <n v="132316.83609999999"/>
    <n v="231554.46309999999"/>
    <n v="162218.60620000001"/>
    <n v="283882.56069999997"/>
    <n v="192631.60389999999"/>
    <n v="337105.30670000002"/>
    <n v="212362.8002"/>
    <n v="371634.90029999998"/>
    <n v="230764.7787"/>
    <n v="403838.3627"/>
  </r>
  <r>
    <n v="2"/>
    <s v="Region II - Northeast"/>
    <x v="13"/>
    <s v="PR"/>
    <x v="86"/>
    <n v="3"/>
    <x v="2"/>
    <n v="73360.695300000007"/>
    <n v="128381.2169"/>
    <n v="99602.0239"/>
    <n v="174303.54180000001"/>
    <n v="125739.4676"/>
    <n v="220044.06820000001"/>
    <n v="165302.97519999999"/>
    <n v="289280.20679999999"/>
    <n v="204425.9241"/>
    <n v="357745.36709999997"/>
    <n v="230018.3799"/>
    <n v="402532.16470000002"/>
    <n v="255219.22760000001"/>
    <n v="446633.64840000001"/>
  </r>
  <r>
    <n v="2"/>
    <s v="Region II - Northeast"/>
    <x v="13"/>
    <s v="PR"/>
    <x v="86"/>
    <n v="4"/>
    <x v="3"/>
    <n v="83572.731199999995"/>
    <n v="133716.3719"/>
    <n v="117001.82369999999"/>
    <n v="187202.92060000001"/>
    <n v="150430.91620000001"/>
    <n v="240689.4694"/>
    <n v="200574.55480000001"/>
    <n v="320919.29259999999"/>
    <n v="250718.19349999999"/>
    <n v="401149.11560000002"/>
    <n v="284147.28600000002"/>
    <n v="454635.6643"/>
    <n v="317576.37849999999"/>
    <n v="508122.2132"/>
  </r>
  <r>
    <n v="2"/>
    <s v="Region II - Northeast"/>
    <x v="14"/>
    <s v="VI"/>
    <x v="87"/>
    <n v="1"/>
    <x v="0"/>
    <n v="124419.3031"/>
    <n v="217733.78039999999"/>
    <n v="161137.51029999999"/>
    <n v="281990.64319999999"/>
    <n v="192907.66810000001"/>
    <n v="337588.4191"/>
    <n v="230167.92060000001"/>
    <n v="402793.86119999998"/>
    <n v="271368.15840000001"/>
    <n v="474894.27730000002"/>
    <n v="297566.79080000002"/>
    <n v="520741.88380000001"/>
    <n v="322237.17609999998"/>
    <n v="563915.05819999997"/>
  </r>
  <r>
    <n v="2"/>
    <s v="Region II - Northeast"/>
    <x v="14"/>
    <s v="VI"/>
    <x v="87"/>
    <n v="2"/>
    <x v="1"/>
    <n v="106238.04829999999"/>
    <n v="185916.5845"/>
    <n v="138970.0367"/>
    <n v="243197.5644"/>
    <n v="168631.8518"/>
    <n v="295105.74060000002"/>
    <n v="206254.54759999999"/>
    <n v="360945.4583"/>
    <n v="244652.74479999999"/>
    <n v="428142.30339999998"/>
    <n v="269544.08649999998"/>
    <n v="471702.15120000002"/>
    <n v="292695.4276"/>
    <n v="512216.99829999998"/>
  </r>
  <r>
    <n v="2"/>
    <s v="Region II - Northeast"/>
    <x v="14"/>
    <s v="VI"/>
    <x v="87"/>
    <n v="3"/>
    <x v="2"/>
    <n v="94472.568499999994"/>
    <n v="165326.99489999999"/>
    <n v="128515.6928"/>
    <n v="224902.46239999999"/>
    <n v="162433.40640000001"/>
    <n v="284258.46120000002"/>
    <n v="213741.36309999999"/>
    <n v="374047.38540000003"/>
    <n v="264517.47379999998"/>
    <n v="462905.57909999997"/>
    <n v="297777.27419999999"/>
    <n v="521110.22970000003"/>
    <n v="330564.32250000001"/>
    <n v="578487.56440000003"/>
  </r>
  <r>
    <n v="2"/>
    <s v="Region II - Northeast"/>
    <x v="14"/>
    <s v="VI"/>
    <x v="87"/>
    <n v="4"/>
    <x v="3"/>
    <n v="106019.8438"/>
    <n v="169631.7525"/>
    <n v="148427.7812"/>
    <n v="237484.4535"/>
    <n v="190835.7187"/>
    <n v="305337.1545"/>
    <n v="254447.6249"/>
    <n v="407116.20600000001"/>
    <n v="318059.53120000003"/>
    <n v="508895.2574"/>
    <n v="360467.46860000002"/>
    <n v="576747.9584"/>
    <n v="402875.40610000002"/>
    <n v="644600.6594"/>
  </r>
  <r>
    <n v="2"/>
    <s v="Region II - Northeast"/>
    <x v="14"/>
    <s v="VI"/>
    <x v="88"/>
    <n v="1"/>
    <x v="0"/>
    <n v="131649.12959999999"/>
    <n v="230385.9768"/>
    <n v="170711.32500000001"/>
    <n v="298744.81880000001"/>
    <n v="204512.361"/>
    <n v="357896.63170000003"/>
    <n v="244231.4087"/>
    <n v="427404.96529999998"/>
    <n v="288153.71860000002"/>
    <n v="504269.00750000001"/>
    <n v="316081.87920000002"/>
    <n v="553143.28859999997"/>
    <n v="342462.6827"/>
    <n v="599309.69480000006"/>
  </r>
  <r>
    <n v="2"/>
    <s v="Region II - Northeast"/>
    <x v="14"/>
    <s v="VI"/>
    <x v="88"/>
    <n v="2"/>
    <x v="1"/>
    <n v="111432.66009999999"/>
    <n v="195007.1551"/>
    <n v="146062.41819999999"/>
    <n v="255609.23199999999"/>
    <n v="177519.10310000001"/>
    <n v="310658.43030000001"/>
    <n v="217641.166"/>
    <n v="380872.0405"/>
    <n v="258447.77410000001"/>
    <n v="452283.60460000002"/>
    <n v="284922.30550000002"/>
    <n v="498614.03470000002"/>
    <n v="309614.02269999997"/>
    <n v="541824.53969999996"/>
  </r>
  <r>
    <n v="2"/>
    <s v="Region II - Northeast"/>
    <x v="14"/>
    <s v="VI"/>
    <x v="88"/>
    <n v="3"/>
    <x v="2"/>
    <n v="98411.800499999998"/>
    <n v="172220.65090000001"/>
    <n v="133611.29999999999"/>
    <n v="233819.7752"/>
    <n v="168671.35060000001"/>
    <n v="295174.86349999998"/>
    <n v="221741.10200000001"/>
    <n v="388046.92849999998"/>
    <n v="274219.47240000003"/>
    <n v="479884.07669999998"/>
    <n v="308547.96269999997"/>
    <n v="539958.93460000004"/>
    <n v="342350.78090000001"/>
    <n v="599113.86659999995"/>
  </r>
  <r>
    <n v="2"/>
    <s v="Region II - Northeast"/>
    <x v="14"/>
    <s v="VI"/>
    <x v="88"/>
    <n v="4"/>
    <x v="3"/>
    <n v="112128.2185"/>
    <n v="179405.15210000001"/>
    <n v="156979.50580000001"/>
    <n v="251167.21290000001"/>
    <n v="201830.79310000001"/>
    <n v="322929.27380000002"/>
    <n v="269107.7242"/>
    <n v="430572.3651"/>
    <n v="336384.65519999998"/>
    <n v="538215.45629999996"/>
    <n v="381235.9425"/>
    <n v="609977.51710000006"/>
    <n v="426087.22989999998"/>
    <n v="681739.57790000003"/>
  </r>
  <r>
    <n v="2"/>
    <s v="Region II - Northeast"/>
    <x v="14"/>
    <s v="VI"/>
    <x v="89"/>
    <n v="1"/>
    <x v="0"/>
    <n v="125383.2792"/>
    <n v="219420.73860000001"/>
    <n v="162414.01800000001"/>
    <n v="284224.53149999998"/>
    <n v="194454.95929999999"/>
    <n v="340296.17869999999"/>
    <n v="232043.0509"/>
    <n v="406075.33919999999"/>
    <n v="273606.23139999999"/>
    <n v="478810.90490000002"/>
    <n v="300035.46730000002"/>
    <n v="525062.06770000001"/>
    <n v="324933.9081"/>
    <n v="568634.33920000005"/>
  </r>
  <r>
    <n v="2"/>
    <s v="Region II - Northeast"/>
    <x v="14"/>
    <s v="VI"/>
    <x v="89"/>
    <n v="2"/>
    <x v="1"/>
    <n v="106930.6626"/>
    <n v="187128.65960000001"/>
    <n v="139915.6869"/>
    <n v="244852.45199999999"/>
    <n v="169816.81770000001"/>
    <n v="297179.43099999998"/>
    <n v="207772.7622"/>
    <n v="363602.33380000002"/>
    <n v="246492.08059999999"/>
    <n v="431361.1409"/>
    <n v="271594.51400000002"/>
    <n v="475290.3995"/>
    <n v="294951.23849999998"/>
    <n v="516164.66729999997"/>
  </r>
  <r>
    <n v="2"/>
    <s v="Region II - Northeast"/>
    <x v="14"/>
    <s v="VI"/>
    <x v="89"/>
    <n v="3"/>
    <x v="2"/>
    <n v="94997.799100000004"/>
    <n v="166246.1483"/>
    <n v="129195.10649999999"/>
    <n v="226091.43650000001"/>
    <n v="163265.13159999999"/>
    <n v="285713.9804"/>
    <n v="214807.99410000001"/>
    <n v="375913.98969999998"/>
    <n v="265811.07250000001"/>
    <n v="465169.37699999998"/>
    <n v="299213.36489999999"/>
    <n v="523623.3884"/>
    <n v="332135.84909999999"/>
    <n v="581237.73589999997"/>
  </r>
  <r>
    <n v="2"/>
    <s v="Region II - Northeast"/>
    <x v="14"/>
    <s v="VI"/>
    <x v="89"/>
    <n v="4"/>
    <x v="3"/>
    <n v="106834.29300000001"/>
    <n v="170934.8714"/>
    <n v="149568.01019999999"/>
    <n v="239308.82"/>
    <n v="192301.72750000001"/>
    <n v="307682.76850000001"/>
    <n v="256402.30319999999"/>
    <n v="410243.69140000001"/>
    <n v="320502.87910000002"/>
    <n v="512804.61410000001"/>
    <n v="363236.59629999998"/>
    <n v="581178.56270000001"/>
    <n v="405970.31349999999"/>
    <n v="649552.51130000001"/>
  </r>
  <r>
    <n v="3"/>
    <s v="Region III -"/>
    <x v="15"/>
    <s v="DE"/>
    <x v="90"/>
    <n v="1"/>
    <x v="0"/>
    <n v="103267.6185"/>
    <n v="180718.33240000001"/>
    <n v="133649.72829999999"/>
    <n v="233887.0245"/>
    <n v="159936.3927"/>
    <n v="279888.68719999999"/>
    <n v="190731.21489999999"/>
    <n v="333779.6262"/>
    <n v="224780.88959999999"/>
    <n v="393366.55690000003"/>
    <n v="246433.20680000001"/>
    <n v="431258.11180000001"/>
    <n v="266785.97730000003"/>
    <n v="466875.46039999998"/>
  </r>
  <r>
    <n v="3"/>
    <s v="Region III -"/>
    <x v="15"/>
    <s v="DE"/>
    <x v="90"/>
    <n v="2"/>
    <x v="1"/>
    <n v="88614.069600000003"/>
    <n v="155074.62179999999"/>
    <n v="115783.406"/>
    <n v="202620.96049999999"/>
    <n v="140370.80910000001"/>
    <n v="245648.91589999999"/>
    <n v="171457.74979999999"/>
    <n v="300051.06219999999"/>
    <n v="203249.06340000001"/>
    <n v="355685.86099999998"/>
    <n v="223847.7432"/>
    <n v="391733.55060000002"/>
    <n v="242976.2095"/>
    <n v="425208.36660000001"/>
  </r>
  <r>
    <n v="3"/>
    <s v="Region III -"/>
    <x v="15"/>
    <s v="DE"/>
    <x v="90"/>
    <n v="3"/>
    <x v="2"/>
    <n v="79103.9274"/>
    <n v="138431.87289999999"/>
    <n v="107726.4121"/>
    <n v="188521.2212"/>
    <n v="136247.81959999999"/>
    <n v="238433.6844"/>
    <n v="179377.61540000001"/>
    <n v="313910.82689999999"/>
    <n v="222078.7591"/>
    <n v="388637.8285"/>
    <n v="250069.90830000001"/>
    <n v="437622.3395"/>
    <n v="277680.03330000001"/>
    <n v="485940.05839999998"/>
  </r>
  <r>
    <n v="3"/>
    <s v="Region III -"/>
    <x v="15"/>
    <s v="DE"/>
    <x v="90"/>
    <n v="4"/>
    <x v="3"/>
    <n v="88019.463399999993"/>
    <n v="140831.14360000001"/>
    <n v="123227.2488"/>
    <n v="197163.601"/>
    <n v="158435.03409999999"/>
    <n v="253496.05850000001"/>
    <n v="211246.71220000001"/>
    <n v="337994.74459999998"/>
    <n v="264058.39020000002"/>
    <n v="422493.43060000002"/>
    <n v="299266.17560000002"/>
    <n v="478825.88809999998"/>
    <n v="334473.96090000001"/>
    <n v="535158.34550000005"/>
  </r>
  <r>
    <n v="3"/>
    <s v="Region III -"/>
    <x v="15"/>
    <s v="DE"/>
    <x v="91"/>
    <n v="1"/>
    <x v="0"/>
    <n v="106134.4774"/>
    <n v="185735.33540000001"/>
    <n v="137476.73069999999"/>
    <n v="240584.2789"/>
    <n v="164595.64920000001"/>
    <n v="288042.3861"/>
    <n v="196408.28959999999"/>
    <n v="343714.50689999998"/>
    <n v="231585.18710000001"/>
    <n v="405274.07740000001"/>
    <n v="253953.53049999999"/>
    <n v="444418.67849999998"/>
    <n v="275024.91399999999"/>
    <n v="481293.59950000001"/>
  </r>
  <r>
    <n v="3"/>
    <s v="Region III -"/>
    <x v="15"/>
    <s v="DE"/>
    <x v="91"/>
    <n v="2"/>
    <x v="1"/>
    <n v="90531.162299999996"/>
    <n v="158429.53409999999"/>
    <n v="118452.40730000001"/>
    <n v="207291.71280000001"/>
    <n v="143761.92720000001"/>
    <n v="251583.3726"/>
    <n v="175885.61970000001"/>
    <n v="307799.8345"/>
    <n v="208657.78090000001"/>
    <n v="365151.1165"/>
    <n v="229904.19579999999"/>
    <n v="402332.34279999998"/>
    <n v="249671.92199999999"/>
    <n v="436925.86359999998"/>
  </r>
  <r>
    <n v="3"/>
    <s v="Region III -"/>
    <x v="15"/>
    <s v="DE"/>
    <x v="91"/>
    <n v="3"/>
    <x v="2"/>
    <n v="80439.843999999997"/>
    <n v="140769.72700000001"/>
    <n v="109401.0141"/>
    <n v="191451.77470000001"/>
    <n v="138254.5557"/>
    <n v="241945.4725"/>
    <n v="181905.08749999999"/>
    <n v="318333.9032"/>
    <n v="225099.1845"/>
    <n v="393923.57290000003"/>
    <n v="253388.09909999999"/>
    <n v="443429.17340000003"/>
    <n v="281271.29369999998"/>
    <n v="492224.76390000002"/>
  </r>
  <r>
    <n v="3"/>
    <s v="Region III -"/>
    <x v="15"/>
    <s v="DE"/>
    <x v="91"/>
    <n v="4"/>
    <x v="3"/>
    <n v="90434.005099999995"/>
    <n v="144694.41039999999"/>
    <n v="126607.6072"/>
    <n v="202572.17449999999"/>
    <n v="162781.20929999999"/>
    <n v="260449.9388"/>
    <n v="217041.61240000001"/>
    <n v="347266.58500000002"/>
    <n v="271302.01549999998"/>
    <n v="434083.23119999998"/>
    <n v="307475.61749999999"/>
    <n v="491960.99530000001"/>
    <n v="343649.21950000001"/>
    <n v="549838.75950000004"/>
  </r>
  <r>
    <n v="3"/>
    <s v="Region III -"/>
    <x v="16"/>
    <s v="DC"/>
    <x v="92"/>
    <n v="1"/>
    <x v="0"/>
    <n v="97233.058499999999"/>
    <n v="170157.8524"/>
    <n v="125965.4679"/>
    <n v="220439.56880000001"/>
    <n v="150826.46249999999"/>
    <n v="263946.30940000003"/>
    <n v="179997.2567"/>
    <n v="314995.19929999998"/>
    <n v="212253.21960000001"/>
    <n v="371443.13439999998"/>
    <n v="232764.06959999999"/>
    <n v="407337.12180000002"/>
    <n v="252092.96599999999"/>
    <n v="441162.69050000003"/>
  </r>
  <r>
    <n v="3"/>
    <s v="Region III -"/>
    <x v="16"/>
    <s v="DC"/>
    <x v="92"/>
    <n v="2"/>
    <x v="1"/>
    <n v="82850.873000000007"/>
    <n v="144989.02780000001"/>
    <n v="108430.00509999999"/>
    <n v="189752.50889999999"/>
    <n v="131623.2064"/>
    <n v="230340.61120000001"/>
    <n v="161080.70929999999"/>
    <n v="281891.2414"/>
    <n v="191120.13279999999"/>
    <n v="334460.23249999998"/>
    <n v="210596.85750000001"/>
    <n v="368544.50050000002"/>
    <n v="228724.122"/>
    <n v="400267.21350000001"/>
  </r>
  <r>
    <n v="3"/>
    <s v="Region III -"/>
    <x v="16"/>
    <s v="DC"/>
    <x v="92"/>
    <n v="3"/>
    <x v="2"/>
    <n v="73554.789399999994"/>
    <n v="128720.88129999999"/>
    <n v="100013.5282"/>
    <n v="175023.67430000001"/>
    <n v="126373.06170000001"/>
    <n v="221152.8579"/>
    <n v="166253.60750000001"/>
    <n v="290943.81329999998"/>
    <n v="205713.43960000001"/>
    <n v="359998.51929999999"/>
    <n v="231552.53419999999"/>
    <n v="405216.93489999999"/>
    <n v="257017.66080000001"/>
    <n v="449780.90659999999"/>
  </r>
  <r>
    <n v="3"/>
    <s v="Region III -"/>
    <x v="16"/>
    <s v="DC"/>
    <x v="92"/>
    <n v="4"/>
    <x v="3"/>
    <n v="82844.698199999999"/>
    <n v="132551.5191"/>
    <n v="115982.57739999999"/>
    <n v="185572.12669999999"/>
    <n v="149120.45680000001"/>
    <n v="238592.73439999999"/>
    <n v="198827.2757"/>
    <n v="318123.6458"/>
    <n v="248534.09460000001"/>
    <n v="397654.55719999998"/>
    <n v="281671.97389999998"/>
    <n v="450675.16489999997"/>
    <n v="314809.85310000001"/>
    <n v="503695.77250000002"/>
  </r>
  <r>
    <n v="3"/>
    <s v="Region III -"/>
    <x v="17"/>
    <s v="MD"/>
    <x v="93"/>
    <n v="1"/>
    <x v="0"/>
    <n v="95812.163799999995"/>
    <n v="167671.28659999999"/>
    <n v="124053.2268"/>
    <n v="217093.14689999999"/>
    <n v="148488.1427"/>
    <n v="259854.24979999999"/>
    <n v="177132.87729999999"/>
    <n v="309982.53539999999"/>
    <n v="208806.03159999999"/>
    <n v="365410.5552"/>
    <n v="228946.76060000001"/>
    <n v="400656.8309"/>
    <n v="247899.1274"/>
    <n v="433823.473"/>
  </r>
  <r>
    <n v="3"/>
    <s v="Region III -"/>
    <x v="17"/>
    <s v="MD"/>
    <x v="93"/>
    <n v="2"/>
    <x v="1"/>
    <n v="81972.701799999995"/>
    <n v="143452.22820000001"/>
    <n v="107179.47900000001"/>
    <n v="187564.0882"/>
    <n v="130009.53720000001"/>
    <n v="227516.69"/>
    <n v="158930.16140000001"/>
    <n v="278127.78230000002"/>
    <n v="188470.41899999999"/>
    <n v="329823.23330000002"/>
    <n v="207616.04629999999"/>
    <n v="363328.0809"/>
    <n v="225412.12590000001"/>
    <n v="394471.22019999998"/>
  </r>
  <r>
    <n v="3"/>
    <s v="Region III -"/>
    <x v="17"/>
    <s v="MD"/>
    <x v="93"/>
    <n v="3"/>
    <x v="2"/>
    <n v="73006.718500000003"/>
    <n v="127761.7573"/>
    <n v="99358.046900000001"/>
    <n v="173876.58199999999"/>
    <n v="125613.9134"/>
    <n v="219824.34849999999"/>
    <n v="165326.08189999999"/>
    <n v="289320.6433"/>
    <n v="204633.4124"/>
    <n v="358108.47169999999"/>
    <n v="230388.47940000001"/>
    <n v="403179.83889999997"/>
    <n v="255783.69029999999"/>
    <n v="447621.45809999999"/>
  </r>
  <r>
    <n v="3"/>
    <s v="Region III -"/>
    <x v="17"/>
    <s v="MD"/>
    <x v="93"/>
    <n v="4"/>
    <x v="3"/>
    <n v="81651.830400000006"/>
    <n v="130642.93060000001"/>
    <n v="114312.5626"/>
    <n v="182900.10279999999"/>
    <n v="146973.2948"/>
    <n v="235157.2751"/>
    <n v="195964.39300000001"/>
    <n v="313543.03350000002"/>
    <n v="244955.49119999999"/>
    <n v="391928.79180000001"/>
    <n v="277616.22340000002"/>
    <n v="444185.96409999998"/>
    <n v="310276.95559999999"/>
    <n v="496443.13630000001"/>
  </r>
  <r>
    <n v="3"/>
    <s v="Region III -"/>
    <x v="17"/>
    <s v="MD"/>
    <x v="94"/>
    <n v="1"/>
    <x v="0"/>
    <n v="94772.976299999995"/>
    <n v="165852.70850000001"/>
    <n v="122769.15429999999"/>
    <n v="214846.02009999999"/>
    <n v="146992.99619999999"/>
    <n v="257237.74340000001"/>
    <n v="175412.79380000001"/>
    <n v="306972.38900000002"/>
    <n v="206838.18859999999"/>
    <n v="361966.83"/>
    <n v="226820.96040000001"/>
    <n v="396936.68050000002"/>
    <n v="245648.60949999999"/>
    <n v="429885.06660000002"/>
  </r>
  <r>
    <n v="3"/>
    <s v="Region III -"/>
    <x v="17"/>
    <s v="MD"/>
    <x v="94"/>
    <n v="2"/>
    <x v="1"/>
    <n v="80797.833400000003"/>
    <n v="141396.20850000001"/>
    <n v="105729.97779999999"/>
    <n v="185027.46109999999"/>
    <n v="128333.228"/>
    <n v="224583.149"/>
    <n v="157031.61989999999"/>
    <n v="274805.33480000001"/>
    <n v="186303.20749999999"/>
    <n v="326030.61310000002"/>
    <n v="205281.12160000001"/>
    <n v="359241.96269999997"/>
    <n v="222941.14730000001"/>
    <n v="390147.00780000002"/>
  </r>
  <r>
    <n v="3"/>
    <s v="Region III -"/>
    <x v="17"/>
    <s v="MD"/>
    <x v="94"/>
    <n v="3"/>
    <x v="2"/>
    <n v="71762.160399999993"/>
    <n v="125583.7806"/>
    <n v="97587.710900000005"/>
    <n v="170778.49419999999"/>
    <n v="123316.8639"/>
    <n v="215804.51190000001"/>
    <n v="162242.18119999999"/>
    <n v="283923.81719999999"/>
    <n v="200758.69159999999"/>
    <n v="351327.71029999998"/>
    <n v="225982.13510000001"/>
    <n v="395468.7365"/>
    <n v="250842.19469999999"/>
    <n v="438973.8407"/>
  </r>
  <r>
    <n v="3"/>
    <s v="Region III -"/>
    <x v="17"/>
    <s v="MD"/>
    <x v="94"/>
    <n v="4"/>
    <x v="3"/>
    <n v="80750.960000000006"/>
    <n v="129201.53780000001"/>
    <n v="113051.34390000001"/>
    <n v="180882.15289999999"/>
    <n v="145351.7279"/>
    <n v="232562.76809999999"/>
    <n v="193802.30379999999"/>
    <n v="310083.69089999999"/>
    <n v="242252.8798"/>
    <n v="387604.61349999998"/>
    <n v="274553.26370000001"/>
    <n v="439285.22850000003"/>
    <n v="306853.64779999998"/>
    <n v="490965.84379999997"/>
  </r>
  <r>
    <n v="3"/>
    <s v="Region III -"/>
    <x v="17"/>
    <s v="MD"/>
    <x v="95"/>
    <n v="1"/>
    <x v="0"/>
    <n v="94290.988200000007"/>
    <n v="165009.22940000001"/>
    <n v="122130.90059999999"/>
    <n v="213729.076"/>
    <n v="146219.35070000001"/>
    <n v="255883.86369999999"/>
    <n v="174475.2286"/>
    <n v="305331.65010000003"/>
    <n v="205719.15220000001"/>
    <n v="360008.51620000001"/>
    <n v="225586.62210000001"/>
    <n v="394776.58860000002"/>
    <n v="244300.24350000001"/>
    <n v="427525.42609999998"/>
  </r>
  <r>
    <n v="3"/>
    <s v="Region III -"/>
    <x v="17"/>
    <s v="MD"/>
    <x v="95"/>
    <n v="2"/>
    <x v="1"/>
    <n v="80451.526199999993"/>
    <n v="140790.1709"/>
    <n v="105257.15270000001"/>
    <n v="184200.01730000001"/>
    <n v="127740.745"/>
    <n v="223546.30379999999"/>
    <n v="156272.51259999999"/>
    <n v="273476.8971"/>
    <n v="185383.53959999999"/>
    <n v="324421.19439999998"/>
    <n v="204255.90779999999"/>
    <n v="357447.83850000001"/>
    <n v="221813.24179999999"/>
    <n v="388173.17320000002"/>
  </r>
  <r>
    <n v="3"/>
    <s v="Region III -"/>
    <x v="17"/>
    <s v="MD"/>
    <x v="95"/>
    <n v="3"/>
    <x v="2"/>
    <n v="71499.545100000003"/>
    <n v="125124.20389999999"/>
    <n v="97248.004100000006"/>
    <n v="170184.00709999999"/>
    <n v="122901.0013"/>
    <n v="215076.75219999999"/>
    <n v="161708.86569999999"/>
    <n v="282990.51500000001"/>
    <n v="200111.8922"/>
    <n v="350195.8113"/>
    <n v="225264.08979999999"/>
    <n v="394212.15710000001"/>
    <n v="250056.4314"/>
    <n v="437598.7549"/>
  </r>
  <r>
    <n v="3"/>
    <s v="Region III -"/>
    <x v="17"/>
    <s v="MD"/>
    <x v="95"/>
    <n v="4"/>
    <x v="3"/>
    <n v="80343.7353"/>
    <n v="128549.97840000001"/>
    <n v="112481.2294"/>
    <n v="179969.96969999999"/>
    <n v="144618.72349999999"/>
    <n v="231389.96109999999"/>
    <n v="192824.96470000001"/>
    <n v="308519.94819999998"/>
    <n v="241031.2058"/>
    <n v="385649.9351"/>
    <n v="273168.69990000001"/>
    <n v="437069.9264"/>
    <n v="305306.19410000002"/>
    <n v="488489.9178"/>
  </r>
  <r>
    <n v="3"/>
    <s v="Region III -"/>
    <x v="17"/>
    <s v="MD"/>
    <x v="96"/>
    <n v="1"/>
    <x v="0"/>
    <n v="94772.976299999995"/>
    <n v="165852.70850000001"/>
    <n v="122769.15429999999"/>
    <n v="214846.02009999999"/>
    <n v="146992.99619999999"/>
    <n v="257237.74340000001"/>
    <n v="175412.79380000001"/>
    <n v="306972.38900000002"/>
    <n v="206838.18859999999"/>
    <n v="361966.83"/>
    <n v="226820.96040000001"/>
    <n v="396936.68050000002"/>
    <n v="245648.60949999999"/>
    <n v="429885.06660000002"/>
  </r>
  <r>
    <n v="3"/>
    <s v="Region III -"/>
    <x v="17"/>
    <s v="MD"/>
    <x v="96"/>
    <n v="2"/>
    <x v="1"/>
    <n v="80797.833400000003"/>
    <n v="141396.20850000001"/>
    <n v="105729.97779999999"/>
    <n v="185027.46109999999"/>
    <n v="128333.228"/>
    <n v="224583.149"/>
    <n v="157031.61989999999"/>
    <n v="274805.33480000001"/>
    <n v="186303.20749999999"/>
    <n v="326030.61310000002"/>
    <n v="205281.12160000001"/>
    <n v="359241.96269999997"/>
    <n v="222941.14730000001"/>
    <n v="390147.00780000002"/>
  </r>
  <r>
    <n v="3"/>
    <s v="Region III -"/>
    <x v="17"/>
    <s v="MD"/>
    <x v="96"/>
    <n v="3"/>
    <x v="2"/>
    <n v="71762.160399999993"/>
    <n v="125583.7806"/>
    <n v="97587.710900000005"/>
    <n v="170778.49419999999"/>
    <n v="123316.8639"/>
    <n v="215804.51190000001"/>
    <n v="162242.18119999999"/>
    <n v="283923.81719999999"/>
    <n v="200758.69159999999"/>
    <n v="351327.71029999998"/>
    <n v="225982.13510000001"/>
    <n v="395468.7365"/>
    <n v="250842.19469999999"/>
    <n v="438973.8407"/>
  </r>
  <r>
    <n v="3"/>
    <s v="Region III -"/>
    <x v="17"/>
    <s v="MD"/>
    <x v="96"/>
    <n v="4"/>
    <x v="3"/>
    <n v="80750.960000000006"/>
    <n v="129201.53780000001"/>
    <n v="113051.34390000001"/>
    <n v="180882.15289999999"/>
    <n v="145351.7279"/>
    <n v="232562.76809999999"/>
    <n v="193802.30379999999"/>
    <n v="310083.69089999999"/>
    <n v="242252.8798"/>
    <n v="387604.61349999998"/>
    <n v="274553.26370000001"/>
    <n v="439285.22850000003"/>
    <n v="306853.64779999998"/>
    <n v="490965.84379999997"/>
  </r>
  <r>
    <n v="3"/>
    <s v="Region III -"/>
    <x v="18"/>
    <s v="PA"/>
    <x v="97"/>
    <n v="1"/>
    <x v="0"/>
    <n v="108112.56849999999"/>
    <n v="189196.99479999999"/>
    <n v="140034.78659999999"/>
    <n v="245060.87659999999"/>
    <n v="167655.46539999999"/>
    <n v="293397.06449999998"/>
    <n v="200055.18220000001"/>
    <n v="350096.56890000001"/>
    <n v="235881.17559999999"/>
    <n v="412792.05719999998"/>
    <n v="258662.29490000001"/>
    <n v="452659.01610000001"/>
    <n v="280120.89730000001"/>
    <n v="490211.57020000002"/>
  </r>
  <r>
    <n v="3"/>
    <s v="Region III -"/>
    <x v="18"/>
    <s v="PA"/>
    <x v="97"/>
    <n v="2"/>
    <x v="1"/>
    <n v="92237.891699999993"/>
    <n v="161416.31049999999"/>
    <n v="120679.6056"/>
    <n v="211189.30989999999"/>
    <n v="146459.41819999999"/>
    <n v="256303.98180000001"/>
    <n v="179175.59650000001"/>
    <n v="313557.29399999999"/>
    <n v="212555.03219999999"/>
    <n v="371971.3063"/>
    <n v="234194.7113"/>
    <n v="409840.74479999999"/>
    <n v="254326.98420000001"/>
    <n v="445072.22220000002"/>
  </r>
  <r>
    <n v="3"/>
    <s v="Region III -"/>
    <x v="18"/>
    <s v="PA"/>
    <x v="97"/>
    <n v="3"/>
    <x v="2"/>
    <n v="81969.854699999996"/>
    <n v="143447.24590000001"/>
    <n v="111487.1203"/>
    <n v="195102.46040000001"/>
    <n v="140894.8854"/>
    <n v="246566.04939999999"/>
    <n v="185383.19130000001"/>
    <n v="324420.5846"/>
    <n v="229407.12409999999"/>
    <n v="401462.46720000001"/>
    <n v="258240.44270000001"/>
    <n v="451920.7746"/>
    <n v="286660.9853"/>
    <n v="501656.7242"/>
  </r>
  <r>
    <n v="3"/>
    <s v="Region III -"/>
    <x v="18"/>
    <s v="PA"/>
    <x v="97"/>
    <n v="4"/>
    <x v="3"/>
    <n v="92120.516099999993"/>
    <n v="147392.82810000001"/>
    <n v="128968.72259999999"/>
    <n v="206349.95929999999"/>
    <n v="165816.92910000001"/>
    <n v="265307.09049999999"/>
    <n v="221089.23869999999"/>
    <n v="353742.78730000003"/>
    <n v="276361.54849999998"/>
    <n v="442178.4841"/>
    <n v="313209.7549"/>
    <n v="501135.6152"/>
    <n v="350057.96139999997"/>
    <n v="560092.74650000001"/>
  </r>
  <r>
    <n v="3"/>
    <s v="Region III -"/>
    <x v="18"/>
    <s v="PA"/>
    <x v="98"/>
    <n v="1"/>
    <x v="0"/>
    <n v="97157.852799999993"/>
    <n v="170026.24239999999"/>
    <n v="125957.91069999999"/>
    <n v="220426.34359999999"/>
    <n v="150878.61629999999"/>
    <n v="264037.57860000001"/>
    <n v="180152.31450000001"/>
    <n v="315266.55040000001"/>
    <n v="212523.46290000001"/>
    <n v="371916.06"/>
    <n v="233106.96059999999"/>
    <n v="407937.18099999998"/>
    <n v="252539.19620000001"/>
    <n v="441943.59340000001"/>
  </r>
  <r>
    <n v="3"/>
    <s v="Region III -"/>
    <x v="18"/>
    <s v="PA"/>
    <x v="98"/>
    <n v="2"/>
    <x v="1"/>
    <n v="82368.623000000007"/>
    <n v="144145.09039999999"/>
    <n v="107926.1597"/>
    <n v="188870.7794"/>
    <n v="131131.8702"/>
    <n v="229480.77290000001"/>
    <n v="160700.3916"/>
    <n v="281225.68520000001"/>
    <n v="190792.26809999999"/>
    <n v="333886.46909999999"/>
    <n v="210312.3726"/>
    <n v="368046.652"/>
    <n v="228508.96780000001"/>
    <n v="399890.6937"/>
  </r>
  <r>
    <n v="3"/>
    <s v="Region III -"/>
    <x v="18"/>
    <s v="PA"/>
    <x v="98"/>
    <n v="3"/>
    <x v="2"/>
    <n v="72835.464900000006"/>
    <n v="127462.0635"/>
    <n v="98922.610100000005"/>
    <n v="173114.56770000001"/>
    <n v="124907.7423"/>
    <n v="218588.549"/>
    <n v="164236.34419999999"/>
    <n v="287413.60249999998"/>
    <n v="203132.3253"/>
    <n v="355481.56929999997"/>
    <n v="228582.2892"/>
    <n v="400019.0061"/>
    <n v="253647.70120000001"/>
    <n v="443883.47690000001"/>
  </r>
  <r>
    <n v="3"/>
    <s v="Region III -"/>
    <x v="18"/>
    <s v="PA"/>
    <x v="98"/>
    <n v="4"/>
    <x v="3"/>
    <n v="82758.281900000002"/>
    <n v="132413.253"/>
    <n v="115861.5946"/>
    <n v="185378.55420000001"/>
    <n v="148964.90729999999"/>
    <n v="238343.8553"/>
    <n v="198619.87650000001"/>
    <n v="317791.80719999998"/>
    <n v="248274.8456"/>
    <n v="397239.75890000002"/>
    <n v="281378.15830000001"/>
    <n v="450205.06"/>
    <n v="314481.47110000002"/>
    <n v="503170.36129999999"/>
  </r>
  <r>
    <n v="3"/>
    <s v="Region III -"/>
    <x v="18"/>
    <s v="PA"/>
    <x v="99"/>
    <n v="1"/>
    <x v="0"/>
    <n v="100175.1315"/>
    <n v="175306.48009999999"/>
    <n v="129800.039"/>
    <n v="227150.06820000001"/>
    <n v="155433.5791"/>
    <n v="272008.7635"/>
    <n v="185519.29070000001"/>
    <n v="324658.75870000001"/>
    <n v="218787.29430000001"/>
    <n v="382877.76500000001"/>
    <n v="239941.5252"/>
    <n v="419897.66899999999"/>
    <n v="259885.69750000001"/>
    <n v="454799.9706"/>
  </r>
  <r>
    <n v="3"/>
    <s v="Region III -"/>
    <x v="18"/>
    <s v="PA"/>
    <x v="99"/>
    <n v="2"/>
    <x v="1"/>
    <n v="85250.220799999996"/>
    <n v="149187.88649999999"/>
    <n v="111602.85920000001"/>
    <n v="195305.0036"/>
    <n v="135505.6703"/>
    <n v="237134.92300000001"/>
    <n v="165888.9099"/>
    <n v="290305.59230000002"/>
    <n v="196856.7309"/>
    <n v="344499.27909999999"/>
    <n v="216937.81270000001"/>
    <n v="379641.17229999998"/>
    <n v="235635.00839999999"/>
    <n v="412361.2648"/>
  </r>
  <r>
    <n v="3"/>
    <s v="Region III -"/>
    <x v="18"/>
    <s v="PA"/>
    <x v="99"/>
    <n v="3"/>
    <x v="2"/>
    <n v="75610.033800000005"/>
    <n v="132317.55910000001"/>
    <n v="102779.05220000001"/>
    <n v="179863.3413"/>
    <n v="129845.12149999999"/>
    <n v="227228.9627"/>
    <n v="170798.3486"/>
    <n v="298897.11"/>
    <n v="211314.98569999999"/>
    <n v="369801.22489999997"/>
    <n v="237840.97700000001"/>
    <n v="416221.70980000001"/>
    <n v="263978.8884"/>
    <n v="461963.05459999997"/>
  </r>
  <r>
    <n v="3"/>
    <s v="Region III -"/>
    <x v="18"/>
    <s v="PA"/>
    <x v="99"/>
    <n v="4"/>
    <x v="3"/>
    <n v="85345.663400000005"/>
    <n v="136553.06340000001"/>
    <n v="119483.9287"/>
    <n v="191174.28880000001"/>
    <n v="153622.19399999999"/>
    <n v="245795.51420000001"/>
    <n v="204829.59210000001"/>
    <n v="327727.35220000002"/>
    <n v="256036.9901"/>
    <n v="409659.19020000001"/>
    <n v="290175.25540000002"/>
    <n v="464280.4155"/>
    <n v="324313.5208"/>
    <n v="518901.6409"/>
  </r>
  <r>
    <n v="3"/>
    <s v="Region III -"/>
    <x v="18"/>
    <s v="PA"/>
    <x v="100"/>
    <n v="1"/>
    <x v="0"/>
    <n v="98779.300499999998"/>
    <n v="172863.77590000001"/>
    <n v="127890.3106"/>
    <n v="223808.0436"/>
    <n v="153077.8671"/>
    <n v="267886.26730000001"/>
    <n v="182603.2162"/>
    <n v="319555.62839999999"/>
    <n v="215250.01430000001"/>
    <n v="376687.52490000002"/>
    <n v="236009.90710000001"/>
    <n v="413017.33730000001"/>
    <n v="255543.1024"/>
    <n v="447200.42910000001"/>
  </r>
  <r>
    <n v="3"/>
    <s v="Region III -"/>
    <x v="18"/>
    <s v="PA"/>
    <x v="100"/>
    <n v="2"/>
    <x v="1"/>
    <n v="84532.795800000007"/>
    <n v="147932.3927"/>
    <n v="110520.27650000001"/>
    <n v="193410.48389999999"/>
    <n v="134055.77359999999"/>
    <n v="234597.60370000001"/>
    <n v="163865.12669999999"/>
    <n v="286763.97169999999"/>
    <n v="194316.29610000001"/>
    <n v="340053.51809999999"/>
    <n v="214051.81940000001"/>
    <n v="374590.6839"/>
    <n v="232394.71900000001"/>
    <n v="406690.75819999998"/>
  </r>
  <r>
    <n v="3"/>
    <s v="Region III -"/>
    <x v="18"/>
    <s v="PA"/>
    <x v="100"/>
    <n v="3"/>
    <x v="2"/>
    <n v="75301.734599999996"/>
    <n v="131778.0356"/>
    <n v="102487.20600000001"/>
    <n v="179352.61060000001"/>
    <n v="129574.408"/>
    <n v="226755.21400000001"/>
    <n v="170543.23740000001"/>
    <n v="298450.6654"/>
    <n v="211095.32180000001"/>
    <n v="369416.81319999998"/>
    <n v="237666.99479999999"/>
    <n v="415917.24089999998"/>
    <n v="263868.22769999999"/>
    <n v="461769.39840000001"/>
  </r>
  <r>
    <n v="3"/>
    <s v="Region III -"/>
    <x v="18"/>
    <s v="PA"/>
    <x v="100"/>
    <n v="4"/>
    <x v="3"/>
    <n v="84181.596900000004"/>
    <n v="134690.55710000001"/>
    <n v="117854.2357"/>
    <n v="188566.77989999999"/>
    <n v="151526.87450000001"/>
    <n v="242443.00279999999"/>
    <n v="202035.83259999999"/>
    <n v="323257.337"/>
    <n v="252544.79070000001"/>
    <n v="404071.67119999998"/>
    <n v="286217.42950000003"/>
    <n v="457947.89399999997"/>
    <n v="319890.06829999998"/>
    <n v="511824.11690000002"/>
  </r>
  <r>
    <n v="3"/>
    <s v="Region III -"/>
    <x v="18"/>
    <s v="PA"/>
    <x v="101"/>
    <n v="1"/>
    <x v="0"/>
    <n v="97207.991800000003"/>
    <n v="170113.98560000001"/>
    <n v="125962.95140000001"/>
    <n v="220435.1649"/>
    <n v="150843.85019999999"/>
    <n v="263976.73800000001"/>
    <n v="180048.94649999999"/>
    <n v="315085.65649999998"/>
    <n v="212343.30549999999"/>
    <n v="371600.78460000001"/>
    <n v="232878.372"/>
    <n v="407537.15090000001"/>
    <n v="252241.71539999999"/>
    <n v="441423.00189999997"/>
  </r>
  <r>
    <n v="3"/>
    <s v="Region III -"/>
    <x v="18"/>
    <s v="PA"/>
    <x v="101"/>
    <n v="2"/>
    <x v="1"/>
    <n v="82690.123699999996"/>
    <n v="144707.71660000001"/>
    <n v="108262.0578"/>
    <n v="189458.6012"/>
    <n v="131459.42929999999"/>
    <n v="230054.00140000001"/>
    <n v="160953.93919999999"/>
    <n v="281669.39370000002"/>
    <n v="191010.84779999999"/>
    <n v="334268.98369999998"/>
    <n v="210502.03279999999"/>
    <n v="368378.5575"/>
    <n v="228652.4081"/>
    <n v="400141.71429999999"/>
  </r>
  <r>
    <n v="3"/>
    <s v="Region III -"/>
    <x v="18"/>
    <s v="PA"/>
    <x v="101"/>
    <n v="3"/>
    <x v="2"/>
    <n v="73315.014599999995"/>
    <n v="128301.27559999999"/>
    <n v="99649.888699999996"/>
    <n v="174387.30530000001"/>
    <n v="125884.62149999999"/>
    <n v="220298.08780000001"/>
    <n v="165581.18590000001"/>
    <n v="289767.07539999997"/>
    <n v="204853.0673"/>
    <n v="358492.8677"/>
    <n v="230562.45139999999"/>
    <n v="403484.29009999998"/>
    <n v="255894.33960000001"/>
    <n v="447815.0944"/>
  </r>
  <r>
    <n v="3"/>
    <s v="Region III -"/>
    <x v="18"/>
    <s v="PA"/>
    <x v="101"/>
    <n v="4"/>
    <x v="3"/>
    <n v="82815.8943"/>
    <n v="132505.43280000001"/>
    <n v="115942.25199999999"/>
    <n v="185507.6059"/>
    <n v="149068.6096"/>
    <n v="238509.77910000001"/>
    <n v="198758.14619999999"/>
    <n v="318013.03869999998"/>
    <n v="248447.68280000001"/>
    <n v="397516.29830000002"/>
    <n v="281574.0404"/>
    <n v="450518.47139999998"/>
    <n v="314700.3982"/>
    <n v="503520.6446"/>
  </r>
  <r>
    <n v="3"/>
    <s v="Region III -"/>
    <x v="18"/>
    <s v="PA"/>
    <x v="102"/>
    <n v="1"/>
    <x v="0"/>
    <n v="98247.173500000004"/>
    <n v="171932.55360000001"/>
    <n v="127247.01609999999"/>
    <n v="222682.27830000001"/>
    <n v="152338.98749999999"/>
    <n v="266593.22820000001"/>
    <n v="181769.019"/>
    <n v="318095.78330000001"/>
    <n v="214311.13510000001"/>
    <n v="375044.4865"/>
    <n v="235004.1574"/>
    <n v="411257.27559999999"/>
    <n v="254492.21720000001"/>
    <n v="445361.38010000001"/>
  </r>
  <r>
    <n v="3"/>
    <s v="Region III -"/>
    <x v="18"/>
    <s v="PA"/>
    <x v="102"/>
    <n v="2"/>
    <x v="1"/>
    <n v="83864.987999999998"/>
    <n v="146763.72899999999"/>
    <n v="109711.5533"/>
    <n v="191995.21840000001"/>
    <n v="133135.73139999999"/>
    <n v="232987.53"/>
    <n v="162852.47159999999"/>
    <n v="284991.82549999998"/>
    <n v="193178.0484"/>
    <n v="338061.58470000001"/>
    <n v="212836.94529999999"/>
    <n v="372464.65429999999"/>
    <n v="231123.3732"/>
    <n v="404465.9032"/>
  </r>
  <r>
    <n v="3"/>
    <s v="Region III -"/>
    <x v="18"/>
    <s v="PA"/>
    <x v="102"/>
    <n v="3"/>
    <x v="2"/>
    <n v="74559.569699999993"/>
    <n v="130479.24679999999"/>
    <n v="101420.2205"/>
    <n v="177485.386"/>
    <n v="128181.66620000001"/>
    <n v="224317.91570000001"/>
    <n v="168665.0802"/>
    <n v="295163.89039999997"/>
    <n v="208727.78039999999"/>
    <n v="365273.61560000002"/>
    <n v="234968.78709999999"/>
    <n v="411195.3775"/>
    <n v="260835.8259"/>
    <n v="456462.69530000002"/>
  </r>
  <r>
    <n v="3"/>
    <s v="Region III -"/>
    <x v="18"/>
    <s v="PA"/>
    <x v="102"/>
    <n v="4"/>
    <x v="3"/>
    <n v="83716.759900000005"/>
    <n v="133946.81779999999"/>
    <n v="117203.4638"/>
    <n v="187525.54500000001"/>
    <n v="150690.1678"/>
    <n v="241104.2721"/>
    <n v="200920.22380000001"/>
    <n v="321472.3627"/>
    <n v="251150.27970000001"/>
    <n v="401840.4534"/>
    <n v="284636.98359999998"/>
    <n v="455419.18050000002"/>
    <n v="318123.6875"/>
    <n v="508997.90769999998"/>
  </r>
  <r>
    <n v="3"/>
    <s v="Region III -"/>
    <x v="18"/>
    <s v="PA"/>
    <x v="103"/>
    <n v="1"/>
    <x v="0"/>
    <n v="116938.7819"/>
    <n v="204642.86850000001"/>
    <n v="151538.49230000001"/>
    <n v="265192.3616"/>
    <n v="181476.8057"/>
    <n v="317584.40999999997"/>
    <n v="216621.27239999999"/>
    <n v="379087.2267"/>
    <n v="255483.38519999999"/>
    <n v="447095.924"/>
    <n v="280194.64559999999"/>
    <n v="490340.62969999999"/>
    <n v="303499.07370000001"/>
    <n v="531123.37910000002"/>
  </r>
  <r>
    <n v="3"/>
    <s v="Region III -"/>
    <x v="18"/>
    <s v="PA"/>
    <x v="103"/>
    <n v="2"/>
    <x v="1"/>
    <n v="99435.933099999995"/>
    <n v="174012.883"/>
    <n v="130198.1645"/>
    <n v="227846.78779999999"/>
    <n v="158106.80480000001"/>
    <n v="276686.90830000001"/>
    <n v="193600.1906"/>
    <n v="338800.33350000001"/>
    <n v="229764.8167"/>
    <n v="402088.42920000001"/>
    <n v="253217.56589999999"/>
    <n v="443130.74040000001"/>
    <n v="275059.63089999999"/>
    <n v="481354.35399999999"/>
  </r>
  <r>
    <n v="3"/>
    <s v="Region III -"/>
    <x v="18"/>
    <s v="PA"/>
    <x v="103"/>
    <n v="3"/>
    <x v="2"/>
    <n v="88135.587799999994"/>
    <n v="154237.27859999999"/>
    <n v="119783.6924"/>
    <n v="209621.46170000001"/>
    <n v="151311.06589999999"/>
    <n v="264794.36540000001"/>
    <n v="199017.41589999999"/>
    <n v="348280.4779"/>
    <n v="246211.76500000001"/>
    <n v="430870.58870000002"/>
    <n v="277105.77429999999"/>
    <n v="484935.10509999999"/>
    <n v="307544.67170000001"/>
    <n v="538203.17539999995"/>
  </r>
  <r>
    <n v="3"/>
    <s v="Region III -"/>
    <x v="18"/>
    <s v="PA"/>
    <x v="103"/>
    <n v="4"/>
    <x v="3"/>
    <n v="99623.407099999997"/>
    <n v="159397.45379999999"/>
    <n v="139472.76999999999"/>
    <n v="223156.43530000001"/>
    <n v="179322.13279999999"/>
    <n v="286915.41680000001"/>
    <n v="239096.1771"/>
    <n v="382553.88919999998"/>
    <n v="298870.22139999998"/>
    <n v="478192.36139999999"/>
    <n v="338719.58429999999"/>
    <n v="541951.34290000005"/>
    <n v="378568.94709999999"/>
    <n v="605710.32440000004"/>
  </r>
  <r>
    <n v="3"/>
    <s v="Region III -"/>
    <x v="18"/>
    <s v="PA"/>
    <x v="104"/>
    <n v="1"/>
    <x v="0"/>
    <n v="122973.33319999999"/>
    <n v="215203.33309999999"/>
    <n v="159222.74129999999"/>
    <n v="278639.79739999998"/>
    <n v="190586.72210000001"/>
    <n v="333526.76370000001"/>
    <n v="227355.21419999999"/>
    <n v="397871.62479999999"/>
    <n v="268011.03570000001"/>
    <n v="469019.3125"/>
    <n v="293863.76130000001"/>
    <n v="514261.58230000001"/>
    <n v="318192.06180000002"/>
    <n v="556836.10829999996"/>
  </r>
  <r>
    <n v="3"/>
    <s v="Region III -"/>
    <x v="18"/>
    <s v="PA"/>
    <x v="104"/>
    <n v="2"/>
    <x v="1"/>
    <n v="105199.1226"/>
    <n v="184098.46460000001"/>
    <n v="137551.55600000001"/>
    <n v="240715.22289999999"/>
    <n v="166854.3959"/>
    <n v="291995.19280000002"/>
    <n v="203977.21669999999"/>
    <n v="356960.12920000002"/>
    <n v="241893.73009999999"/>
    <n v="423314.02779999998"/>
    <n v="266468.43280000001"/>
    <n v="466319.7574"/>
    <n v="289311.69770000002"/>
    <n v="506295.47110000002"/>
  </r>
  <r>
    <n v="3"/>
    <s v="Region III -"/>
    <x v="18"/>
    <s v="PA"/>
    <x v="104"/>
    <n v="3"/>
    <x v="2"/>
    <n v="93684.719599999997"/>
    <n v="163948.25940000001"/>
    <n v="127496.5681"/>
    <n v="223118.99419999999"/>
    <n v="161185.81359999999"/>
    <n v="282075.17389999999"/>
    <n v="212141.41020000001"/>
    <n v="371247.46789999999"/>
    <n v="262577.06780000002"/>
    <n v="459509.8688"/>
    <n v="295623.12959999999"/>
    <n v="517340.4768"/>
    <n v="328207.0233"/>
    <n v="574362.29090000002"/>
  </r>
  <r>
    <n v="3"/>
    <s v="Region III -"/>
    <x v="18"/>
    <s v="PA"/>
    <x v="104"/>
    <n v="4"/>
    <x v="3"/>
    <n v="104798.16499999999"/>
    <n v="167677.06640000001"/>
    <n v="146717.43090000001"/>
    <n v="234747.89290000001"/>
    <n v="188636.69690000001"/>
    <n v="301818.7194"/>
    <n v="251515.59580000001"/>
    <n v="402424.95929999999"/>
    <n v="314394.49479999999"/>
    <n v="503031.19900000002"/>
    <n v="356313.76069999998"/>
    <n v="570102.02549999999"/>
    <n v="398233.02659999998"/>
    <n v="637172.85210000002"/>
  </r>
  <r>
    <n v="3"/>
    <s v="Region III -"/>
    <x v="18"/>
    <s v="PA"/>
    <x v="105"/>
    <n v="1"/>
    <x v="0"/>
    <n v="105195.5707"/>
    <n v="184092.2487"/>
    <n v="136202.74350000001"/>
    <n v="238354.80110000001"/>
    <n v="163030.97500000001"/>
    <n v="285304.20620000002"/>
    <n v="194481.4754"/>
    <n v="340342.58199999999"/>
    <n v="229257.03539999999"/>
    <n v="401199.81209999998"/>
    <n v="251370.55979999999"/>
    <n v="439898.47960000002"/>
    <n v="272179.44150000002"/>
    <n v="476314.02260000003"/>
  </r>
  <r>
    <n v="3"/>
    <s v="Region III -"/>
    <x v="18"/>
    <s v="PA"/>
    <x v="105"/>
    <n v="2"/>
    <x v="1"/>
    <n v="89999.298299999995"/>
    <n v="157498.7721"/>
    <n v="117674.70630000001"/>
    <n v="205930.736"/>
    <n v="142740.7409"/>
    <n v="249796.2965"/>
    <n v="174494.179"/>
    <n v="305364.81319999998"/>
    <n v="206927.73499999999"/>
    <n v="362123.53619999997"/>
    <n v="227948.59839999999"/>
    <n v="398910.04719999997"/>
    <n v="247487.83129999999"/>
    <n v="433103.70480000001"/>
  </r>
  <r>
    <n v="3"/>
    <s v="Region III -"/>
    <x v="18"/>
    <s v="PA"/>
    <x v="105"/>
    <n v="3"/>
    <x v="2"/>
    <n v="80154.388399999996"/>
    <n v="140270.17970000001"/>
    <n v="109085.23970000001"/>
    <n v="190899.16940000001"/>
    <n v="137911.27009999999"/>
    <n v="241344.72270000001"/>
    <n v="181510.8774"/>
    <n v="317644.0355"/>
    <n v="224665.95670000001"/>
    <n v="393165.42420000001"/>
    <n v="252942.08960000001"/>
    <n v="442648.6568"/>
    <n v="280823.08639999997"/>
    <n v="491440.40120000002"/>
  </r>
  <r>
    <n v="3"/>
    <s v="Region III -"/>
    <x v="18"/>
    <s v="PA"/>
    <x v="105"/>
    <n v="4"/>
    <x v="3"/>
    <n v="89648.361999999994"/>
    <n v="143437.38140000001"/>
    <n v="125507.7069"/>
    <n v="200812.334"/>
    <n v="161367.05170000001"/>
    <n v="258187.28649999999"/>
    <n v="215156.06890000001"/>
    <n v="344249.71539999999"/>
    <n v="268945.08610000001"/>
    <n v="430312.14419999998"/>
    <n v="304804.43089999998"/>
    <n v="487687.09669999999"/>
    <n v="340663.7757"/>
    <n v="545062.04929999996"/>
  </r>
  <r>
    <n v="3"/>
    <s v="Region III -"/>
    <x v="18"/>
    <s v="PA"/>
    <x v="106"/>
    <n v="1"/>
    <x v="0"/>
    <n v="102635.21060000001"/>
    <n v="179611.61859999999"/>
    <n v="132996.3486"/>
    <n v="232743.61009999999"/>
    <n v="159267.04089999999"/>
    <n v="278717.32150000002"/>
    <n v="190103.74840000001"/>
    <n v="332681.55969999998"/>
    <n v="224202.3193"/>
    <n v="392354.05859999999"/>
    <n v="245884.62779999999"/>
    <n v="430298.09850000002"/>
    <n v="266330.04670000001"/>
    <n v="466077.58189999999"/>
  </r>
  <r>
    <n v="3"/>
    <s v="Region III -"/>
    <x v="18"/>
    <s v="PA"/>
    <x v="106"/>
    <n v="2"/>
    <x v="1"/>
    <n v="87303.257400000002"/>
    <n v="152780.70050000001"/>
    <n v="114302.8826"/>
    <n v="200030.04459999999"/>
    <n v="138795.64420000001"/>
    <n v="242892.37729999999"/>
    <n v="169937.99410000001"/>
    <n v="297391.48959999997"/>
    <n v="201673.6502"/>
    <n v="352928.88770000002"/>
    <n v="222253.54199999999"/>
    <n v="388943.69839999999"/>
    <n v="241417.976"/>
    <n v="422481.45799999998"/>
  </r>
  <r>
    <n v="3"/>
    <s v="Region III -"/>
    <x v="18"/>
    <s v="PA"/>
    <x v="106"/>
    <n v="3"/>
    <x v="2"/>
    <n v="77402.659799999994"/>
    <n v="135454.65470000001"/>
    <n v="105204.8652"/>
    <n v="184108.514"/>
    <n v="132901.31390000001"/>
    <n v="232577.29920000001"/>
    <n v="174809.7677"/>
    <n v="305917.09350000002"/>
    <n v="216269.72459999999"/>
    <n v="378472.01819999999"/>
    <n v="243411.36600000001"/>
    <n v="425969.89039999997"/>
    <n v="270154.3432"/>
    <n v="472770.1005"/>
  </r>
  <r>
    <n v="3"/>
    <s v="Region III -"/>
    <x v="18"/>
    <s v="PA"/>
    <x v="106"/>
    <n v="4"/>
    <x v="3"/>
    <n v="87439.399000000005"/>
    <n v="139903.0405"/>
    <n v="122415.1586"/>
    <n v="195864.2568"/>
    <n v="157390.91819999999"/>
    <n v="251825.47289999999"/>
    <n v="209854.5577"/>
    <n v="335767.29729999998"/>
    <n v="262318.19699999999"/>
    <n v="419709.1214"/>
    <n v="297293.95669999998"/>
    <n v="475670.33769999997"/>
    <n v="332269.71620000002"/>
    <n v="531631.55390000006"/>
  </r>
  <r>
    <n v="3"/>
    <s v="Region III -"/>
    <x v="18"/>
    <s v="PA"/>
    <x v="107"/>
    <n v="1"/>
    <x v="0"/>
    <n v="98779.300499999998"/>
    <n v="172863.77590000001"/>
    <n v="127890.3106"/>
    <n v="223808.0436"/>
    <n v="153077.8671"/>
    <n v="267886.26730000001"/>
    <n v="182603.2162"/>
    <n v="319555.62839999999"/>
    <n v="215250.01430000001"/>
    <n v="376687.52490000002"/>
    <n v="236009.90710000001"/>
    <n v="413017.33730000001"/>
    <n v="255543.1024"/>
    <n v="447200.42910000001"/>
  </r>
  <r>
    <n v="3"/>
    <s v="Region III -"/>
    <x v="18"/>
    <s v="PA"/>
    <x v="107"/>
    <n v="2"/>
    <x v="1"/>
    <n v="84532.795800000007"/>
    <n v="147932.3927"/>
    <n v="110520.27650000001"/>
    <n v="193410.48389999999"/>
    <n v="134055.77359999999"/>
    <n v="234597.60370000001"/>
    <n v="163865.12669999999"/>
    <n v="286763.97169999999"/>
    <n v="194316.29610000001"/>
    <n v="340053.51809999999"/>
    <n v="214051.81940000001"/>
    <n v="374590.6839"/>
    <n v="232394.71900000001"/>
    <n v="406690.75819999998"/>
  </r>
  <r>
    <n v="3"/>
    <s v="Region III -"/>
    <x v="18"/>
    <s v="PA"/>
    <x v="107"/>
    <n v="3"/>
    <x v="2"/>
    <n v="75301.734599999996"/>
    <n v="131778.0356"/>
    <n v="102487.20600000001"/>
    <n v="179352.61060000001"/>
    <n v="129574.408"/>
    <n v="226755.21400000001"/>
    <n v="170543.23740000001"/>
    <n v="298450.6654"/>
    <n v="211095.32180000001"/>
    <n v="369416.81319999998"/>
    <n v="237666.99479999999"/>
    <n v="415917.24089999998"/>
    <n v="263868.22769999999"/>
    <n v="461769.39840000001"/>
  </r>
  <r>
    <n v="3"/>
    <s v="Region III -"/>
    <x v="18"/>
    <s v="PA"/>
    <x v="107"/>
    <n v="4"/>
    <x v="3"/>
    <n v="84181.596900000004"/>
    <n v="134690.55710000001"/>
    <n v="117854.2357"/>
    <n v="188566.77989999999"/>
    <n v="151526.87450000001"/>
    <n v="242443.00279999999"/>
    <n v="202035.83259999999"/>
    <n v="323257.337"/>
    <n v="252544.79070000001"/>
    <n v="404071.67119999998"/>
    <n v="286217.42950000003"/>
    <n v="457947.89399999997"/>
    <n v="319890.06829999998"/>
    <n v="511824.11690000002"/>
  </r>
  <r>
    <n v="3"/>
    <s v="Region III -"/>
    <x v="18"/>
    <s v="PA"/>
    <x v="108"/>
    <n v="1"/>
    <x v="0"/>
    <n v="96751.070399999997"/>
    <n v="169314.37330000001"/>
    <n v="125327.21400000001"/>
    <n v="219322.62460000001"/>
    <n v="150052.81700000001"/>
    <n v="262592.42969999998"/>
    <n v="179059.69159999999"/>
    <n v="313354.46029999998"/>
    <n v="211134.18309999999"/>
    <n v="369484.82059999998"/>
    <n v="231529.73130000001"/>
    <n v="405177.02980000002"/>
    <n v="250744.6"/>
    <n v="438803.05"/>
  </r>
  <r>
    <n v="3"/>
    <s v="Region III -"/>
    <x v="18"/>
    <s v="PA"/>
    <x v="108"/>
    <n v="2"/>
    <x v="1"/>
    <n v="82504.565799999997"/>
    <n v="144382.9901"/>
    <n v="107957.18"/>
    <n v="188925.065"/>
    <n v="131030.72349999999"/>
    <n v="229303.766"/>
    <n v="160321.60209999999"/>
    <n v="280562.80369999999"/>
    <n v="190200.46489999999"/>
    <n v="332850.8137"/>
    <n v="209571.64369999999"/>
    <n v="366750.37640000001"/>
    <n v="227596.21660000001"/>
    <n v="398293.37900000002"/>
  </r>
  <r>
    <n v="3"/>
    <s v="Region III -"/>
    <x v="18"/>
    <s v="PA"/>
    <x v="108"/>
    <n v="3"/>
    <x v="2"/>
    <n v="73292.174199999994"/>
    <n v="128261.30469999999"/>
    <n v="99673.821299999996"/>
    <n v="174429.18729999999"/>
    <n v="125957.19899999999"/>
    <n v="220425.09830000001"/>
    <n v="165720.29199999999"/>
    <n v="290010.5111"/>
    <n v="205066.64019999999"/>
    <n v="358866.62030000001"/>
    <n v="230834.4889"/>
    <n v="403960.35560000001"/>
    <n v="256231.8976"/>
    <n v="448405.82089999999"/>
  </r>
  <r>
    <n v="3"/>
    <s v="Region III -"/>
    <x v="18"/>
    <s v="PA"/>
    <x v="108"/>
    <n v="4"/>
    <x v="3"/>
    <n v="82437.473499999993"/>
    <n v="131899.95970000001"/>
    <n v="115412.463"/>
    <n v="184659.94349999999"/>
    <n v="148387.45240000001"/>
    <n v="237419.92739999999"/>
    <n v="197849.93650000001"/>
    <n v="316559.9031"/>
    <n v="247312.42060000001"/>
    <n v="395699.87880000001"/>
    <n v="280287.40999999997"/>
    <n v="448459.8627"/>
    <n v="313262.3995"/>
    <n v="501219.84659999999"/>
  </r>
  <r>
    <n v="3"/>
    <s v="Region III -"/>
    <x v="18"/>
    <s v="PA"/>
    <x v="109"/>
    <n v="1"/>
    <x v="0"/>
    <n v="95787.094299999997"/>
    <n v="167627.41510000001"/>
    <n v="124050.7064"/>
    <n v="217088.73629999999"/>
    <n v="148505.5258"/>
    <n v="259884.67009999999"/>
    <n v="177184.56140000001"/>
    <n v="310072.98239999998"/>
    <n v="208896.1102"/>
    <n v="365568.19290000002"/>
    <n v="229061.05480000001"/>
    <n v="400856.84600000002"/>
    <n v="248047.86790000001"/>
    <n v="434083.76880000002"/>
  </r>
  <r>
    <n v="3"/>
    <s v="Region III -"/>
    <x v="18"/>
    <s v="PA"/>
    <x v="109"/>
    <n v="2"/>
    <x v="1"/>
    <n v="81811.951400000005"/>
    <n v="143170.91510000001"/>
    <n v="107011.52989999999"/>
    <n v="187270.17730000001"/>
    <n v="129845.75750000001"/>
    <n v="227230.07569999999"/>
    <n v="158803.38750000001"/>
    <n v="277905.92810000002"/>
    <n v="188361.12909999999"/>
    <n v="329631.97600000002"/>
    <n v="207521.21599999999"/>
    <n v="363162.12819999998"/>
    <n v="225340.4057"/>
    <n v="394345.70990000002"/>
  </r>
  <r>
    <n v="3"/>
    <s v="Region III -"/>
    <x v="18"/>
    <s v="PA"/>
    <x v="109"/>
    <n v="3"/>
    <x v="2"/>
    <n v="72766.943700000003"/>
    <n v="127342.1513"/>
    <n v="98994.407600000006"/>
    <n v="173240.2132"/>
    <n v="125125.47380000001"/>
    <n v="218969.57920000001"/>
    <n v="164653.66099999999"/>
    <n v="288143.9069"/>
    <n v="203773.04139999999"/>
    <n v="356602.8224"/>
    <n v="229398.3982"/>
    <n v="401447.19689999998"/>
    <n v="254660.37109999999"/>
    <n v="445655.64939999999"/>
  </r>
  <r>
    <n v="3"/>
    <s v="Region III -"/>
    <x v="18"/>
    <s v="PA"/>
    <x v="109"/>
    <n v="4"/>
    <x v="3"/>
    <n v="81623.024300000005"/>
    <n v="130596.8407"/>
    <n v="114272.23390000001"/>
    <n v="182835.57699999999"/>
    <n v="146921.4436"/>
    <n v="235074.31330000001"/>
    <n v="195895.25820000001"/>
    <n v="313432.4178"/>
    <n v="244869.07260000001"/>
    <n v="391790.5221"/>
    <n v="277518.28230000002"/>
    <n v="444029.25839999999"/>
    <n v="310167.49209999997"/>
    <n v="496267.99469999998"/>
  </r>
  <r>
    <n v="3"/>
    <s v="Region III -"/>
    <x v="18"/>
    <s v="PA"/>
    <x v="110"/>
    <n v="1"/>
    <x v="0"/>
    <n v="96244.009900000005"/>
    <n v="168427.01740000001"/>
    <n v="124686.43610000001"/>
    <n v="218201.26319999999"/>
    <n v="149296.54990000001"/>
    <n v="261268.96230000001"/>
    <n v="178173.8052"/>
    <n v="311804.15909999999"/>
    <n v="210105.21919999999"/>
    <n v="367684.13370000001"/>
    <n v="230409.6807"/>
    <n v="403216.9412"/>
    <n v="249544.96720000001"/>
    <n v="436703.69260000001"/>
  </r>
  <r>
    <n v="3"/>
    <s v="Region III -"/>
    <x v="18"/>
    <s v="PA"/>
    <x v="110"/>
    <n v="2"/>
    <x v="1"/>
    <n v="81997.505300000004"/>
    <n v="143495.6342"/>
    <n v="107316.40210000001"/>
    <n v="187803.70360000001"/>
    <n v="130274.4564"/>
    <n v="227980.29870000001"/>
    <n v="159435.7156"/>
    <n v="279012.5024"/>
    <n v="189171.50099999999"/>
    <n v="331050.12689999997"/>
    <n v="208451.59299999999"/>
    <n v="364790.28779999999"/>
    <n v="226396.58379999999"/>
    <n v="396194.02169999998"/>
  </r>
  <r>
    <n v="3"/>
    <s v="Region III -"/>
    <x v="18"/>
    <s v="PA"/>
    <x v="110"/>
    <n v="3"/>
    <x v="2"/>
    <n v="72789.781000000003"/>
    <n v="127382.1167"/>
    <n v="98970.4709"/>
    <n v="173198.3242"/>
    <n v="125052.89139999999"/>
    <n v="218842.55989999999"/>
    <n v="164514.54860000001"/>
    <n v="287900.46000000002"/>
    <n v="203559.4608"/>
    <n v="356229.0564"/>
    <n v="229126.35219999999"/>
    <n v="400971.1164"/>
    <n v="254322.80369999999"/>
    <n v="445064.90649999998"/>
  </r>
  <r>
    <n v="3"/>
    <s v="Region III -"/>
    <x v="18"/>
    <s v="PA"/>
    <x v="110"/>
    <n v="4"/>
    <x v="3"/>
    <n v="82001.440100000007"/>
    <n v="131202.30609999999"/>
    <n v="114802.01609999999"/>
    <n v="183683.2285"/>
    <n v="147602.59220000001"/>
    <n v="236164.15100000001"/>
    <n v="196803.45619999999"/>
    <n v="314885.53460000001"/>
    <n v="246004.32029999999"/>
    <n v="393606.91830000002"/>
    <n v="278804.89620000002"/>
    <n v="446087.8407"/>
    <n v="311605.47230000002"/>
    <n v="498568.76319999999"/>
  </r>
  <r>
    <n v="3"/>
    <s v="Region III -"/>
    <x v="18"/>
    <s v="PA"/>
    <x v="111"/>
    <n v="1"/>
    <x v="0"/>
    <n v="97233.058499999999"/>
    <n v="170157.8524"/>
    <n v="125965.4679"/>
    <n v="220439.56880000001"/>
    <n v="150826.46249999999"/>
    <n v="263946.30940000003"/>
    <n v="179997.2567"/>
    <n v="314995.19929999998"/>
    <n v="212253.21960000001"/>
    <n v="371443.13439999998"/>
    <n v="232764.06959999999"/>
    <n v="407337.12180000002"/>
    <n v="252092.96599999999"/>
    <n v="441162.69050000003"/>
  </r>
  <r>
    <n v="3"/>
    <s v="Region III -"/>
    <x v="18"/>
    <s v="PA"/>
    <x v="111"/>
    <n v="2"/>
    <x v="1"/>
    <n v="82850.873000000007"/>
    <n v="144989.02780000001"/>
    <n v="108430.00509999999"/>
    <n v="189752.50889999999"/>
    <n v="131623.2064"/>
    <n v="230340.61120000001"/>
    <n v="161080.70929999999"/>
    <n v="281891.2414"/>
    <n v="191120.13279999999"/>
    <n v="334460.23249999998"/>
    <n v="210596.85750000001"/>
    <n v="368544.50050000002"/>
    <n v="228724.122"/>
    <n v="400267.21350000001"/>
  </r>
  <r>
    <n v="3"/>
    <s v="Region III -"/>
    <x v="18"/>
    <s v="PA"/>
    <x v="111"/>
    <n v="3"/>
    <x v="2"/>
    <n v="73554.789399999994"/>
    <n v="128720.88129999999"/>
    <n v="100013.5282"/>
    <n v="175023.67430000001"/>
    <n v="126373.06170000001"/>
    <n v="221152.8579"/>
    <n v="166253.60750000001"/>
    <n v="290943.81329999998"/>
    <n v="205713.43960000001"/>
    <n v="359998.51929999999"/>
    <n v="231552.53419999999"/>
    <n v="405216.93489999999"/>
    <n v="257017.66080000001"/>
    <n v="449780.90659999999"/>
  </r>
  <r>
    <n v="3"/>
    <s v="Region III -"/>
    <x v="18"/>
    <s v="PA"/>
    <x v="111"/>
    <n v="4"/>
    <x v="3"/>
    <n v="82844.698199999999"/>
    <n v="132551.5191"/>
    <n v="115982.57739999999"/>
    <n v="185572.12669999999"/>
    <n v="149120.45680000001"/>
    <n v="238592.73439999999"/>
    <n v="198827.2757"/>
    <n v="318123.6458"/>
    <n v="248534.09460000001"/>
    <n v="397654.55719999998"/>
    <n v="281671.97389999998"/>
    <n v="450675.16489999997"/>
    <n v="314809.85310000001"/>
    <n v="503695.77250000002"/>
  </r>
  <r>
    <n v="3"/>
    <s v="Region III -"/>
    <x v="19"/>
    <s v="VA"/>
    <x v="112"/>
    <n v="1"/>
    <x v="0"/>
    <n v="103367.8907"/>
    <n v="180893.80859999999"/>
    <n v="133659.802"/>
    <n v="233904.65349999999"/>
    <n v="159866.85130000001"/>
    <n v="279766.98969999998"/>
    <n v="190524.46780000001"/>
    <n v="333417.81880000001"/>
    <n v="224420.56159999999"/>
    <n v="392735.9828"/>
    <n v="245976.0148"/>
    <n v="430458.02590000001"/>
    <n v="266190.99949999998"/>
    <n v="465834.24910000002"/>
  </r>
  <r>
    <n v="3"/>
    <s v="Region III -"/>
    <x v="19"/>
    <s v="VA"/>
    <x v="112"/>
    <n v="2"/>
    <x v="1"/>
    <n v="89257.066900000005"/>
    <n v="156199.867"/>
    <n v="116455.1967"/>
    <n v="203796.59419999999"/>
    <n v="141025.9204"/>
    <n v="246795.36060000001"/>
    <n v="171964.83619999999"/>
    <n v="300938.4633"/>
    <n v="203686.21189999999"/>
    <n v="356450.87089999998"/>
    <n v="224227.05160000001"/>
    <n v="392397.34029999998"/>
    <n v="243263.07670000001"/>
    <n v="425710.38429999998"/>
  </r>
  <r>
    <n v="3"/>
    <s v="Region III -"/>
    <x v="19"/>
    <s v="VA"/>
    <x v="112"/>
    <n v="3"/>
    <x v="2"/>
    <n v="80063.023799999995"/>
    <n v="140110.2916"/>
    <n v="109180.9653"/>
    <n v="191066.68919999999"/>
    <n v="138201.57320000001"/>
    <n v="241852.75320000001"/>
    <n v="182067.29240000001"/>
    <n v="318617.76160000003"/>
    <n v="225520.23550000001"/>
    <n v="394660.41210000002"/>
    <n v="254030.2242"/>
    <n v="444552.89240000001"/>
    <n v="282173.30099999998"/>
    <n v="493803.27679999999"/>
  </r>
  <r>
    <n v="3"/>
    <s v="Region III -"/>
    <x v="19"/>
    <s v="VA"/>
    <x v="112"/>
    <n v="4"/>
    <x v="3"/>
    <n v="88134.683399999994"/>
    <n v="141015.49540000001"/>
    <n v="123388.5566"/>
    <n v="197421.6936"/>
    <n v="158642.43"/>
    <n v="253827.89180000001"/>
    <n v="211523.24"/>
    <n v="338437.18900000001"/>
    <n v="264404.05"/>
    <n v="423046.48629999999"/>
    <n v="299657.92330000002"/>
    <n v="479452.68440000003"/>
    <n v="334911.7966"/>
    <n v="535858.88249999995"/>
  </r>
  <r>
    <n v="3"/>
    <s v="Region III -"/>
    <x v="19"/>
    <s v="VA"/>
    <x v="113"/>
    <n v="1"/>
    <x v="0"/>
    <n v="102835.76360000001"/>
    <n v="179962.5864"/>
    <n v="133016.50750000001"/>
    <n v="232778.88819999999"/>
    <n v="159127.9718"/>
    <n v="278473.95059999998"/>
    <n v="189690.27069999999"/>
    <n v="331957.97379999998"/>
    <n v="223481.6825"/>
    <n v="391092.94439999998"/>
    <n v="244970.26519999999"/>
    <n v="428697.96409999998"/>
    <n v="265140.11430000002"/>
    <n v="463995.20010000002"/>
  </r>
  <r>
    <n v="3"/>
    <s v="Region III -"/>
    <x v="19"/>
    <s v="VA"/>
    <x v="113"/>
    <n v="2"/>
    <x v="1"/>
    <n v="88589.259000000005"/>
    <n v="155031.20319999999"/>
    <n v="115646.47349999999"/>
    <n v="202381.32860000001"/>
    <n v="140105.87830000001"/>
    <n v="245185.28700000001"/>
    <n v="170952.18119999999"/>
    <n v="299166.31709999999"/>
    <n v="202547.96429999999"/>
    <n v="354458.9375"/>
    <n v="223012.17749999999"/>
    <n v="390271.31060000003"/>
    <n v="241991.7309"/>
    <n v="423485.52919999999"/>
  </r>
  <r>
    <n v="3"/>
    <s v="Region III -"/>
    <x v="19"/>
    <s v="VA"/>
    <x v="113"/>
    <n v="3"/>
    <x v="2"/>
    <n v="79320.858699999997"/>
    <n v="138811.50279999999"/>
    <n v="108113.9797"/>
    <n v="189199.46470000001"/>
    <n v="136808.83129999999"/>
    <n v="239415.45490000001"/>
    <n v="180189.13519999999"/>
    <n v="315330.9865"/>
    <n v="223152.69409999999"/>
    <n v="390517.21460000001"/>
    <n v="251332.01670000001"/>
    <n v="439831.02919999999"/>
    <n v="279140.89919999999"/>
    <n v="488496.5736"/>
  </r>
  <r>
    <n v="3"/>
    <s v="Region III -"/>
    <x v="19"/>
    <s v="VA"/>
    <x v="113"/>
    <n v="4"/>
    <x v="3"/>
    <n v="87669.846300000005"/>
    <n v="140271.7562"/>
    <n v="122737.78479999999"/>
    <n v="196380.45860000001"/>
    <n v="157805.72330000001"/>
    <n v="252489.1611"/>
    <n v="210407.6311"/>
    <n v="336652.21470000001"/>
    <n v="263009.53889999999"/>
    <n v="420815.2684"/>
    <n v="298077.47739999997"/>
    <n v="476923.97080000001"/>
    <n v="333145.41590000002"/>
    <n v="533032.67339999997"/>
  </r>
  <r>
    <n v="3"/>
    <s v="Region III -"/>
    <x v="19"/>
    <s v="VA"/>
    <x v="114"/>
    <n v="1"/>
    <x v="0"/>
    <n v="91017.349799999996"/>
    <n v="159280.36240000001"/>
    <n v="117673.2052"/>
    <n v="205928.10930000001"/>
    <n v="140734.29930000001"/>
    <n v="246285.02369999999"/>
    <n v="167705.53649999999"/>
    <n v="293484.68900000001"/>
    <n v="197525.58170000001"/>
    <n v="345669.76799999998"/>
    <n v="216489.07629999999"/>
    <n v="378855.88370000001"/>
    <n v="234266.71849999999"/>
    <n v="409966.75750000001"/>
  </r>
  <r>
    <n v="3"/>
    <s v="Region III -"/>
    <x v="19"/>
    <s v="VA"/>
    <x v="114"/>
    <n v="2"/>
    <x v="1"/>
    <n v="78670.378200000006"/>
    <n v="137673.16209999999"/>
    <n v="102619.1747"/>
    <n v="179583.55559999999"/>
    <n v="124248.4837"/>
    <n v="217434.84650000001"/>
    <n v="151465.8578"/>
    <n v="265065.2512"/>
    <n v="179383.0246"/>
    <n v="313920.2929"/>
    <n v="197458.7323"/>
    <n v="345552.78159999999"/>
    <n v="214204.78479999999"/>
    <n v="374858.37339999998"/>
  </r>
  <r>
    <n v="3"/>
    <s v="Region III -"/>
    <x v="19"/>
    <s v="VA"/>
    <x v="114"/>
    <n v="3"/>
    <x v="2"/>
    <n v="70620.339300000007"/>
    <n v="123585.5937"/>
    <n v="96324.615300000005"/>
    <n v="168568.07680000001"/>
    <n v="121943.7245"/>
    <n v="213401.5178"/>
    <n v="160665.34460000001"/>
    <n v="281164.3529"/>
    <n v="199025.7856"/>
    <n v="348295.12479999999"/>
    <n v="224198.103"/>
    <n v="392346.6801"/>
    <n v="249049.37220000001"/>
    <n v="435836.40149999998"/>
  </r>
  <r>
    <n v="3"/>
    <s v="Region III -"/>
    <x v="19"/>
    <s v="VA"/>
    <x v="114"/>
    <n v="4"/>
    <x v="3"/>
    <n v="77608.387700000007"/>
    <n v="124173.4221"/>
    <n v="108651.7427"/>
    <n v="173842.79089999999"/>
    <n v="139695.09770000001"/>
    <n v="223512.15979999999"/>
    <n v="186260.13029999999"/>
    <n v="298016.21299999999"/>
    <n v="232825.1629"/>
    <n v="372520.26620000001"/>
    <n v="263868.51799999998"/>
    <n v="422189.63500000001"/>
    <n v="294911.87300000002"/>
    <n v="471859.00380000001"/>
  </r>
  <r>
    <n v="3"/>
    <s v="Region III -"/>
    <x v="19"/>
    <s v="VA"/>
    <x v="115"/>
    <n v="1"/>
    <x v="0"/>
    <n v="99818.487999999998"/>
    <n v="174682.35399999999"/>
    <n v="129174.38310000001"/>
    <n v="226055.1703"/>
    <n v="154573.01360000001"/>
    <n v="270502.77370000002"/>
    <n v="184323.29980000001"/>
    <n v="322565.7746"/>
    <n v="217217.8572"/>
    <n v="380131.2501"/>
    <n v="238135.70730000001"/>
    <n v="416737.4877"/>
    <n v="257793.62030000001"/>
    <n v="451138.83549999999"/>
  </r>
  <r>
    <n v="3"/>
    <s v="Region III -"/>
    <x v="19"/>
    <s v="VA"/>
    <x v="115"/>
    <n v="2"/>
    <x v="1"/>
    <n v="85707.664300000004"/>
    <n v="149988.41250000001"/>
    <n v="111969.77770000001"/>
    <n v="195947.111"/>
    <n v="135732.0827"/>
    <n v="237531.1447"/>
    <n v="165763.66819999999"/>
    <n v="290086.4192"/>
    <n v="196483.50760000001"/>
    <n v="343846.13819999999"/>
    <n v="216386.74410000001"/>
    <n v="378676.80209999997"/>
    <n v="234865.69750000001"/>
    <n v="411014.9706"/>
  </r>
  <r>
    <n v="3"/>
    <s v="Region III -"/>
    <x v="19"/>
    <s v="VA"/>
    <x v="115"/>
    <n v="3"/>
    <x v="2"/>
    <n v="76546.292799999996"/>
    <n v="133956.01240000001"/>
    <n v="104257.5419"/>
    <n v="182450.69839999999"/>
    <n v="131871.45749999999"/>
    <n v="230775.05059999999"/>
    <n v="173627.13810000001"/>
    <n v="303847.49160000001"/>
    <n v="214970.04259999999"/>
    <n v="376197.57459999999"/>
    <n v="242073.33900000001"/>
    <n v="423628.3432"/>
    <n v="268809.72330000001"/>
    <n v="470417.0159"/>
  </r>
  <r>
    <n v="3"/>
    <s v="Region III -"/>
    <x v="19"/>
    <s v="VA"/>
    <x v="115"/>
    <n v="4"/>
    <x v="3"/>
    <n v="85082.467399999994"/>
    <n v="136131.94990000001"/>
    <n v="119115.4544"/>
    <n v="190584.72990000001"/>
    <n v="153148.44140000001"/>
    <n v="245037.5098"/>
    <n v="204197.92180000001"/>
    <n v="326716.67969999998"/>
    <n v="255247.40220000001"/>
    <n v="408395.84960000002"/>
    <n v="289280.38919999998"/>
    <n v="462848.62959999999"/>
    <n v="323313.37609999999"/>
    <n v="517301.40950000001"/>
  </r>
  <r>
    <n v="3"/>
    <s v="Region III -"/>
    <x v="19"/>
    <s v="VA"/>
    <x v="116"/>
    <n v="1"/>
    <x v="0"/>
    <n v="93070.649600000004"/>
    <n v="162873.63680000001"/>
    <n v="120238.8222"/>
    <n v="210417.9388"/>
    <n v="143741.9662"/>
    <n v="251548.44089999999"/>
    <n v="171197.3769"/>
    <n v="299595.40950000001"/>
    <n v="201551.33350000001"/>
    <n v="352714.83360000001"/>
    <n v="220854.9571"/>
    <n v="386496.17499999999"/>
    <n v="238916.47959999999"/>
    <n v="418103.8394"/>
  </r>
  <r>
    <n v="3"/>
    <s v="Region III -"/>
    <x v="19"/>
    <s v="VA"/>
    <x v="116"/>
    <n v="2"/>
    <x v="1"/>
    <n v="80859.359599999996"/>
    <n v="141503.87940000001"/>
    <n v="105350.2213"/>
    <n v="184362.8872"/>
    <n v="127437.3144"/>
    <n v="223015.30009999999"/>
    <n v="155136.15700000001"/>
    <n v="271488.27470000001"/>
    <n v="183608.14610000001"/>
    <n v="321314.25569999998"/>
    <n v="202033.73869999999"/>
    <n v="353559.0428"/>
    <n v="219075.00779999999"/>
    <n v="383381.26360000001"/>
  </r>
  <r>
    <n v="3"/>
    <s v="Region III -"/>
    <x v="19"/>
    <s v="VA"/>
    <x v="116"/>
    <n v="3"/>
    <x v="2"/>
    <n v="72869.676099999997"/>
    <n v="127521.93309999999"/>
    <n v="99501.641600000003"/>
    <n v="174127.87270000001"/>
    <n v="126049.376"/>
    <n v="220586.408"/>
    <n v="166160.71470000001"/>
    <n v="290781.25069999998"/>
    <n v="205914.84340000001"/>
    <n v="360350.97590000002"/>
    <n v="232020.69579999999"/>
    <n v="406036.21769999998"/>
    <n v="257809.02830000001"/>
    <n v="451165.79950000002"/>
  </r>
  <r>
    <n v="3"/>
    <s v="Region III -"/>
    <x v="19"/>
    <s v="VA"/>
    <x v="116"/>
    <n v="4"/>
    <x v="3"/>
    <n v="79381.3174"/>
    <n v="127010.1097"/>
    <n v="111133.8443"/>
    <n v="177814.15359999999"/>
    <n v="142886.3713"/>
    <n v="228618.19750000001"/>
    <n v="190515.1617"/>
    <n v="304824.26329999999"/>
    <n v="238143.95209999999"/>
    <n v="381030.32909999997"/>
    <n v="269896.4791"/>
    <n v="431834.37300000002"/>
    <n v="301649.0061"/>
    <n v="482638.41690000001"/>
  </r>
  <r>
    <n v="3"/>
    <s v="Region III -"/>
    <x v="19"/>
    <s v="VA"/>
    <x v="117"/>
    <n v="1"/>
    <x v="0"/>
    <n v="94441.405199999994"/>
    <n v="165272.45910000001"/>
    <n v="122146.02250000001"/>
    <n v="213755.53950000001"/>
    <n v="146115.05230000001"/>
    <n v="255701.3414"/>
    <n v="174165.12450000001"/>
    <n v="304788.96789999999"/>
    <n v="205178.6795"/>
    <n v="359062.68900000001"/>
    <n v="224900.85550000001"/>
    <n v="393576.49709999998"/>
    <n v="243407.8"/>
    <n v="425963.64990000002"/>
  </r>
  <r>
    <n v="3"/>
    <s v="Region III -"/>
    <x v="19"/>
    <s v="VA"/>
    <x v="117"/>
    <n v="2"/>
    <x v="1"/>
    <n v="81416.029200000004"/>
    <n v="142478.05119999999"/>
    <n v="106264.84819999999"/>
    <n v="185963.48439999999"/>
    <n v="128723.4235"/>
    <n v="225265.99110000001"/>
    <n v="157033.15659999999"/>
    <n v="274808.02399999998"/>
    <n v="186039.27960000001"/>
    <n v="325568.73910000001"/>
    <n v="204824.88920000001"/>
    <n v="358443.55599999998"/>
    <n v="222243.56330000001"/>
    <n v="388926.23560000001"/>
  </r>
  <r>
    <n v="3"/>
    <s v="Region III -"/>
    <x v="19"/>
    <s v="VA"/>
    <x v="117"/>
    <n v="3"/>
    <x v="2"/>
    <n v="72938.195800000001"/>
    <n v="127641.8426"/>
    <n v="99429.842099999994"/>
    <n v="174002.2237"/>
    <n v="125831.64200000001"/>
    <n v="220205.37349999999"/>
    <n v="165743.3947"/>
    <n v="290050.94069999998"/>
    <n v="205274.12340000001"/>
    <n v="359229.71590000001"/>
    <n v="231204.58249999999"/>
    <n v="404608.01939999999"/>
    <n v="256796.35370000001"/>
    <n v="449393.6188"/>
  </r>
  <r>
    <n v="3"/>
    <s v="Region III -"/>
    <x v="19"/>
    <s v="VA"/>
    <x v="117"/>
    <n v="4"/>
    <x v="3"/>
    <n v="80516.5726"/>
    <n v="128826.5181"/>
    <n v="112723.20170000001"/>
    <n v="180357.12530000001"/>
    <n v="144929.83069999999"/>
    <n v="231887.73259999999"/>
    <n v="193239.77420000001"/>
    <n v="309183.6434"/>
    <n v="241549.71780000001"/>
    <n v="386479.55420000001"/>
    <n v="273756.3468"/>
    <n v="438010.16139999998"/>
    <n v="305962.97590000002"/>
    <n v="489540.76870000002"/>
  </r>
  <r>
    <n v="3"/>
    <s v="Region III -"/>
    <x v="19"/>
    <s v="VA"/>
    <x v="118"/>
    <n v="1"/>
    <x v="0"/>
    <n v="94466.474600000001"/>
    <n v="165316.33059999999"/>
    <n v="122148.5429"/>
    <n v="213759.95009999999"/>
    <n v="146097.6692"/>
    <n v="255670.92110000001"/>
    <n v="174113.4405"/>
    <n v="304698.5209"/>
    <n v="205088.60079999999"/>
    <n v="358905.0514"/>
    <n v="224786.56109999999"/>
    <n v="393376.48200000002"/>
    <n v="243259.05960000001"/>
    <n v="425703.3542"/>
  </r>
  <r>
    <n v="3"/>
    <s v="Region III -"/>
    <x v="19"/>
    <s v="VA"/>
    <x v="118"/>
    <n v="2"/>
    <x v="1"/>
    <n v="81576.779599999994"/>
    <n v="142759.36420000001"/>
    <n v="106432.79730000001"/>
    <n v="186257.3953"/>
    <n v="128887.2031"/>
    <n v="225552.6053"/>
    <n v="157159.93040000001"/>
    <n v="275029.87819999998"/>
    <n v="186148.56940000001"/>
    <n v="325759.9964"/>
    <n v="204919.71919999999"/>
    <n v="358609.50870000001"/>
    <n v="222315.28339999999"/>
    <n v="389051.74589999998"/>
  </r>
  <r>
    <n v="3"/>
    <s v="Region III -"/>
    <x v="19"/>
    <s v="VA"/>
    <x v="118"/>
    <n v="3"/>
    <x v="2"/>
    <n v="73177.970700000005"/>
    <n v="128061.44869999999"/>
    <n v="99793.481400000004"/>
    <n v="174638.5925"/>
    <n v="126320.0816"/>
    <n v="221060.14290000001"/>
    <n v="166415.8155"/>
    <n v="291227.67719999998"/>
    <n v="206134.4944"/>
    <n v="360735.3652"/>
    <n v="232194.6636"/>
    <n v="406340.66139999998"/>
    <n v="257919.67290000001"/>
    <n v="451359.42749999999"/>
  </r>
  <r>
    <n v="3"/>
    <s v="Region III -"/>
    <x v="19"/>
    <s v="VA"/>
    <x v="118"/>
    <n v="4"/>
    <x v="3"/>
    <n v="80545.378800000006"/>
    <n v="128872.60799999999"/>
    <n v="112763.5303"/>
    <n v="180421.65119999999"/>
    <n v="144981.68179999999"/>
    <n v="231970.69440000001"/>
    <n v="193308.90909999999"/>
    <n v="309294.25929999998"/>
    <n v="241636.13639999999"/>
    <n v="386617.82390000002"/>
    <n v="273854.2879"/>
    <n v="438166.86709999997"/>
    <n v="306072.43939999997"/>
    <n v="489715.91039999999"/>
  </r>
  <r>
    <n v="3"/>
    <s v="Region III -"/>
    <x v="19"/>
    <s v="VA"/>
    <x v="119"/>
    <n v="1"/>
    <x v="0"/>
    <n v="92056.531499999997"/>
    <n v="161098.9302"/>
    <n v="118957.27009999999"/>
    <n v="208175.22270000001"/>
    <n v="142229.43669999999"/>
    <n v="248901.51420000001"/>
    <n v="169425.60930000001"/>
    <n v="296494.81630000001"/>
    <n v="199493.41190000001"/>
    <n v="349113.47070000001"/>
    <n v="218614.86249999999"/>
    <n v="382576.00949999999"/>
    <n v="236517.2213"/>
    <n v="413905.1373"/>
  </r>
  <r>
    <n v="3"/>
    <s v="Region III -"/>
    <x v="19"/>
    <s v="VA"/>
    <x v="119"/>
    <n v="2"/>
    <x v="1"/>
    <n v="79845.241599999994"/>
    <n v="139729.1728"/>
    <n v="104068.6692"/>
    <n v="182120.17110000001"/>
    <n v="125924.78479999999"/>
    <n v="220368.37340000001"/>
    <n v="153364.38939999999"/>
    <n v="268387.68150000001"/>
    <n v="181550.22450000001"/>
    <n v="317712.89279999997"/>
    <n v="199793.64420000001"/>
    <n v="349638.8774"/>
    <n v="216675.74950000001"/>
    <n v="379182.56150000001"/>
  </r>
  <r>
    <n v="3"/>
    <s v="Region III -"/>
    <x v="19"/>
    <s v="VA"/>
    <x v="119"/>
    <n v="3"/>
    <x v="2"/>
    <n v="71864.892900000006"/>
    <n v="125763.5624"/>
    <n v="98094.945000000007"/>
    <n v="171666.1537"/>
    <n v="124240.76609999999"/>
    <n v="217421.3407"/>
    <n v="163749.23480000001"/>
    <n v="286561.16090000002"/>
    <n v="202900.49359999999"/>
    <n v="355075.86379999999"/>
    <n v="228604.4327"/>
    <n v="400057.7573"/>
    <n v="253990.85190000001"/>
    <n v="444483.99070000002"/>
  </r>
  <r>
    <n v="3"/>
    <s v="Region III -"/>
    <x v="19"/>
    <s v="VA"/>
    <x v="119"/>
    <n v="4"/>
    <x v="3"/>
    <n v="78509.253100000002"/>
    <n v="125614.80680000001"/>
    <n v="109912.9543"/>
    <n v="175860.72949999999"/>
    <n v="141316.6556"/>
    <n v="226106.65229999999"/>
    <n v="188422.20740000001"/>
    <n v="301475.53639999998"/>
    <n v="235527.75930000001"/>
    <n v="376844.4204"/>
    <n v="266931.46049999999"/>
    <n v="427090.3431"/>
    <n v="298335.1618"/>
    <n v="477336.2659"/>
  </r>
  <r>
    <n v="3"/>
    <s v="Region III -"/>
    <x v="19"/>
    <s v="VA"/>
    <x v="25"/>
    <n v="1"/>
    <x v="0"/>
    <n v="92438.244600000005"/>
    <n v="161766.92800000001"/>
    <n v="119585.4463"/>
    <n v="209274.53109999999"/>
    <n v="143072.61910000001"/>
    <n v="250377.0834"/>
    <n v="170569.91589999999"/>
    <n v="298497.3529"/>
    <n v="200972.76980000001"/>
    <n v="351702.34700000001"/>
    <n v="220306.3855"/>
    <n v="385536.17450000002"/>
    <n v="238460.55720000001"/>
    <n v="417305.97499999998"/>
  </r>
  <r>
    <n v="3"/>
    <s v="Region III -"/>
    <x v="19"/>
    <s v="VA"/>
    <x v="25"/>
    <n v="2"/>
    <x v="1"/>
    <n v="79548.549499999994"/>
    <n v="139209.96160000001"/>
    <n v="103869.70080000001"/>
    <n v="181771.97630000001"/>
    <n v="125862.15300000001"/>
    <n v="220258.7677"/>
    <n v="153616.40580000001"/>
    <n v="268828.71010000003"/>
    <n v="182032.7383"/>
    <n v="318557.29210000002"/>
    <n v="200439.5436"/>
    <n v="350769.20120000001"/>
    <n v="217516.78099999999"/>
    <n v="380654.36670000001"/>
  </r>
  <r>
    <n v="3"/>
    <s v="Region III -"/>
    <x v="19"/>
    <s v="VA"/>
    <x v="25"/>
    <n v="3"/>
    <x v="2"/>
    <n v="71168.410099999994"/>
    <n v="124544.71769999999"/>
    <n v="96980.096699999995"/>
    <n v="169715.1692"/>
    <n v="122702.87270000001"/>
    <n v="214730.02720000001"/>
    <n v="161592.8702"/>
    <n v="282787.52289999998"/>
    <n v="200105.81280000001"/>
    <n v="350185.17239999998"/>
    <n v="225362.15779999999"/>
    <n v="394383.77610000002"/>
    <n v="250283.34280000001"/>
    <n v="437995.84989999997"/>
  </r>
  <r>
    <n v="3"/>
    <s v="Region III -"/>
    <x v="19"/>
    <s v="VA"/>
    <x v="25"/>
    <n v="4"/>
    <x v="3"/>
    <n v="78801.255399999995"/>
    <n v="126082.01059999999"/>
    <n v="110321.7576"/>
    <n v="176514.81469999999"/>
    <n v="141842.2597"/>
    <n v="226947.61900000001"/>
    <n v="189123.01300000001"/>
    <n v="302596.82530000003"/>
    <n v="236403.76620000001"/>
    <n v="378246.03159999999"/>
    <n v="267924.2684"/>
    <n v="428678.8358"/>
    <n v="299444.77059999999"/>
    <n v="479111.64"/>
  </r>
  <r>
    <n v="3"/>
    <s v="Region III -"/>
    <x v="19"/>
    <s v="VA"/>
    <x v="120"/>
    <n v="1"/>
    <x v="0"/>
    <n v="94491.547099999996"/>
    <n v="165360.20749999999"/>
    <n v="122151.067"/>
    <n v="213764.36739999999"/>
    <n v="146080.29070000001"/>
    <n v="255640.50870000001"/>
    <n v="174061.76190000001"/>
    <n v="304608.08319999999"/>
    <n v="204998.52830000001"/>
    <n v="358747.42440000002"/>
    <n v="224672.27350000001"/>
    <n v="393176.47869999998"/>
    <n v="243110.32629999999"/>
    <n v="425443.071"/>
  </r>
  <r>
    <n v="3"/>
    <s v="Region III -"/>
    <x v="19"/>
    <s v="VA"/>
    <x v="120"/>
    <n v="2"/>
    <x v="1"/>
    <n v="81737.532900000006"/>
    <n v="143040.6826"/>
    <n v="106600.75019999999"/>
    <n v="186551.31280000001"/>
    <n v="129050.9872"/>
    <n v="225839.22760000001"/>
    <n v="157286.7095"/>
    <n v="275251.74170000001"/>
    <n v="186257.86540000001"/>
    <n v="325951.26449999999"/>
    <n v="205014.55609999999"/>
    <n v="358775.4731"/>
    <n v="222387.01070000001"/>
    <n v="389177.26870000002"/>
  </r>
  <r>
    <n v="3"/>
    <s v="Region III -"/>
    <x v="19"/>
    <s v="VA"/>
    <x v="120"/>
    <n v="3"/>
    <x v="2"/>
    <n v="73417.748600000006"/>
    <n v="128481.06"/>
    <n v="100157.1249"/>
    <n v="175274.96859999999"/>
    <n v="126808.5266"/>
    <n v="221914.92170000001"/>
    <n v="167088.24350000001"/>
    <n v="292404.42619999999"/>
    <n v="206994.8744"/>
    <n v="362241.03019999998"/>
    <n v="233184.755"/>
    <n v="408073.3211"/>
    <n v="259043.00349999999"/>
    <n v="453325.2561"/>
  </r>
  <r>
    <n v="3"/>
    <s v="Region III -"/>
    <x v="19"/>
    <s v="VA"/>
    <x v="120"/>
    <n v="4"/>
    <x v="3"/>
    <n v="80574.187600000005"/>
    <n v="128918.70209999999"/>
    <n v="112803.86259999999"/>
    <n v="180486.18290000001"/>
    <n v="145033.53769999999"/>
    <n v="232053.66380000001"/>
    <n v="193378.0502"/>
    <n v="309404.88500000001"/>
    <n v="241722.56280000001"/>
    <n v="386756.10609999998"/>
    <n v="273952.2377"/>
    <n v="438323.587"/>
    <n v="306181.91279999999"/>
    <n v="489891.06780000002"/>
  </r>
  <r>
    <n v="3"/>
    <s v="Region III -"/>
    <x v="19"/>
    <s v="VA"/>
    <x v="121"/>
    <n v="1"/>
    <x v="0"/>
    <n v="97001.765199999994"/>
    <n v="169753.08919999999"/>
    <n v="125352.41740000001"/>
    <n v="219366.73050000001"/>
    <n v="149878.98629999999"/>
    <n v="262288.22600000002"/>
    <n v="178542.85149999999"/>
    <n v="312449.9902"/>
    <n v="210233.39569999999"/>
    <n v="367908.4425"/>
    <n v="230386.78750000001"/>
    <n v="403176.87809999997"/>
    <n v="249257.19469999999"/>
    <n v="436200.0907"/>
  </r>
  <r>
    <n v="3"/>
    <s v="Region III -"/>
    <x v="19"/>
    <s v="VA"/>
    <x v="121"/>
    <n v="2"/>
    <x v="1"/>
    <n v="84112.070099999997"/>
    <n v="147196.12280000001"/>
    <n v="109636.6718"/>
    <n v="191864.17559999999"/>
    <n v="132668.5203"/>
    <n v="232169.91029999999"/>
    <n v="161589.34150000001"/>
    <n v="282781.34749999997"/>
    <n v="191293.36429999999"/>
    <n v="334763.38760000002"/>
    <n v="210519.94560000001"/>
    <n v="368409.90480000002"/>
    <n v="228313.4186"/>
    <n v="399548.48249999998"/>
  </r>
  <r>
    <n v="3"/>
    <s v="Region III -"/>
    <x v="19"/>
    <s v="VA"/>
    <x v="121"/>
    <n v="3"/>
    <x v="2"/>
    <n v="75689.924400000004"/>
    <n v="132457.3677"/>
    <n v="103310.21649999999"/>
    <n v="180792.87899999999"/>
    <n v="130841.59819999999"/>
    <n v="228972.79699999999"/>
    <n v="172444.50440000001"/>
    <n v="301777.88250000001"/>
    <n v="213670.3554"/>
    <n v="373923.12199999997"/>
    <n v="240735.30609999999"/>
    <n v="421286.78570000001"/>
    <n v="267465.0968"/>
    <n v="468063.91940000001"/>
  </r>
  <r>
    <n v="3"/>
    <s v="Region III -"/>
    <x v="19"/>
    <s v="VA"/>
    <x v="121"/>
    <n v="4"/>
    <x v="3"/>
    <n v="82725.535699999993"/>
    <n v="132360.859"/>
    <n v="115815.7499"/>
    <n v="185305.20250000001"/>
    <n v="148905.96410000001"/>
    <n v="238249.54620000001"/>
    <n v="198541.2855"/>
    <n v="317666.06150000001"/>
    <n v="248176.60690000001"/>
    <n v="397082.57689999999"/>
    <n v="281266.8211"/>
    <n v="450026.9204"/>
    <n v="314357.03539999999"/>
    <n v="502971.26409999997"/>
  </r>
  <r>
    <n v="3"/>
    <s v="Region III -"/>
    <x v="19"/>
    <s v="VA"/>
    <x v="122"/>
    <n v="1"/>
    <x v="0"/>
    <n v="98879.581399999995"/>
    <n v="173039.26749999999"/>
    <n v="127900.39569999999"/>
    <n v="223825.69260000001"/>
    <n v="153008.33929999999"/>
    <n v="267764.59389999998"/>
    <n v="182396.48560000001"/>
    <n v="319193.84980000003"/>
    <n v="214889.70559999999"/>
    <n v="376056.98479999998"/>
    <n v="235552.73639999999"/>
    <n v="412217.28879999998"/>
    <n v="254948.14780000001"/>
    <n v="446159.2586"/>
  </r>
  <r>
    <n v="3"/>
    <s v="Region III -"/>
    <x v="19"/>
    <s v="VA"/>
    <x v="122"/>
    <n v="2"/>
    <x v="1"/>
    <n v="85175.800300000003"/>
    <n v="149057.65040000001"/>
    <n v="111192.07670000001"/>
    <n v="194586.1342"/>
    <n v="134710.89629999999"/>
    <n v="235744.0687"/>
    <n v="164372.2274"/>
    <n v="287651.39799999999"/>
    <n v="194753.46170000001"/>
    <n v="340818.55790000001"/>
    <n v="214431.14660000001"/>
    <n v="375254.50650000002"/>
    <n v="232681.60680000001"/>
    <n v="407192.81180000002"/>
  </r>
  <r>
    <n v="3"/>
    <s v="Region III -"/>
    <x v="19"/>
    <s v="VA"/>
    <x v="122"/>
    <n v="3"/>
    <x v="2"/>
    <n v="76260.837199999994"/>
    <n v="133456.465"/>
    <n v="103941.7675"/>
    <n v="181898.0931"/>
    <n v="131528.17189999999"/>
    <n v="230174.3008"/>
    <n v="173232.92790000001"/>
    <n v="303157.6238"/>
    <n v="214536.81479999999"/>
    <n v="375439.42599999998"/>
    <n v="241627.32949999999"/>
    <n v="422847.82650000002"/>
    <n v="268361.51610000001"/>
    <n v="469632.6532"/>
  </r>
  <r>
    <n v="3"/>
    <s v="Region III -"/>
    <x v="19"/>
    <s v="VA"/>
    <x v="122"/>
    <n v="4"/>
    <x v="3"/>
    <n v="84296.824299999993"/>
    <n v="134874.9209"/>
    <n v="118015.554"/>
    <n v="188824.88930000001"/>
    <n v="151734.2838"/>
    <n v="242774.85759999999"/>
    <n v="202312.37830000001"/>
    <n v="323699.8101"/>
    <n v="252890.47279999999"/>
    <n v="404624.76250000001"/>
    <n v="286609.20250000001"/>
    <n v="458574.73090000002"/>
    <n v="320327.93229999999"/>
    <n v="512524.69929999998"/>
  </r>
  <r>
    <n v="3"/>
    <s v="Region III -"/>
    <x v="20"/>
    <s v="WV"/>
    <x v="123"/>
    <n v="1"/>
    <x v="0"/>
    <n v="98221.150299999994"/>
    <n v="171887.01310000001"/>
    <n v="127304.58689999999"/>
    <n v="222783.02710000001"/>
    <n v="152470.08489999999"/>
    <n v="266822.64850000001"/>
    <n v="182019.74669999999"/>
    <n v="318534.55680000002"/>
    <n v="214695.56589999999"/>
    <n v="375717.2402"/>
    <n v="235473.00140000001"/>
    <n v="412077.7524"/>
    <n v="255076.03580000001"/>
    <n v="446383.06270000001"/>
  </r>
  <r>
    <n v="3"/>
    <s v="Region III -"/>
    <x v="20"/>
    <s v="WV"/>
    <x v="123"/>
    <n v="2"/>
    <x v="1"/>
    <n v="83418.075500000006"/>
    <n v="145981.63219999999"/>
    <n v="109255.95540000001"/>
    <n v="191197.92189999999"/>
    <n v="132704.85269999999"/>
    <n v="232233.49230000001"/>
    <n v="162549.61379999999"/>
    <n v="284461.82419999997"/>
    <n v="192944.02729999999"/>
    <n v="337652.0478"/>
    <n v="212657.0741"/>
    <n v="372149.87969999999"/>
    <n v="231023.31150000001"/>
    <n v="404290.79509999999"/>
  </r>
  <r>
    <n v="3"/>
    <s v="Region III -"/>
    <x v="20"/>
    <s v="WV"/>
    <x v="123"/>
    <n v="3"/>
    <x v="2"/>
    <n v="73867.042600000001"/>
    <n v="129267.32460000001"/>
    <n v="100363.96649999999"/>
    <n v="175636.94140000001"/>
    <n v="126758.78170000001"/>
    <n v="221827.86799999999"/>
    <n v="166702.23680000001"/>
    <n v="291728.91460000002"/>
    <n v="206212.666"/>
    <n v="360872.1655"/>
    <n v="232071.81210000001"/>
    <n v="406125.67109999998"/>
    <n v="257546.04610000001"/>
    <n v="450705.58069999999"/>
  </r>
  <r>
    <n v="3"/>
    <s v="Region III -"/>
    <x v="20"/>
    <s v="WV"/>
    <x v="123"/>
    <n v="4"/>
    <x v="3"/>
    <n v="83671.897200000007"/>
    <n v="133875.0374"/>
    <n v="117140.656"/>
    <n v="187425.05230000001"/>
    <n v="150609.4148"/>
    <n v="240975.0673"/>
    <n v="200812.55300000001"/>
    <n v="321300.08970000001"/>
    <n v="251015.69140000001"/>
    <n v="401625.11210000003"/>
    <n v="284484.45010000002"/>
    <n v="455175.12699999998"/>
    <n v="317953.20899999997"/>
    <n v="508725.14199999999"/>
  </r>
  <r>
    <n v="3"/>
    <s v="Region III -"/>
    <x v="20"/>
    <s v="WV"/>
    <x v="124"/>
    <n v="1"/>
    <x v="0"/>
    <n v="98241.304600000003"/>
    <n v="171922.283"/>
    <n v="127300.59819999999"/>
    <n v="222776.04689999999"/>
    <n v="152444.81200000001"/>
    <n v="266778.42099999997"/>
    <n v="181958.50109999999"/>
    <n v="318427.37689999997"/>
    <n v="214594.07449999999"/>
    <n v="375539.63050000003"/>
    <n v="235346.11850000001"/>
    <n v="411855.7072"/>
    <n v="254913.54370000001"/>
    <n v="446098.70150000002"/>
  </r>
  <r>
    <n v="3"/>
    <s v="Region III -"/>
    <x v="20"/>
    <s v="WV"/>
    <x v="124"/>
    <n v="2"/>
    <x v="1"/>
    <n v="83575.295199999993"/>
    <n v="146256.7666"/>
    <n v="109419.08349999999"/>
    <n v="191483.39619999999"/>
    <n v="132862.59099999999"/>
    <n v="232509.5344"/>
    <n v="162668.64689999999"/>
    <n v="284670.13219999999"/>
    <n v="193043.93890000001"/>
    <n v="337826.89309999999"/>
    <n v="212741.44949999999"/>
    <n v="372297.5368"/>
    <n v="231083.5295"/>
    <n v="404396.17670000001"/>
  </r>
  <r>
    <n v="3"/>
    <s v="Region III -"/>
    <x v="20"/>
    <s v="WV"/>
    <x v="124"/>
    <n v="3"/>
    <x v="2"/>
    <n v="74104.140799999994"/>
    <n v="129682.2463"/>
    <n v="100724.1436"/>
    <n v="176267.2513"/>
    <n v="127242.98330000001"/>
    <n v="222675.22080000001"/>
    <n v="167369.22289999999"/>
    <n v="292896.14010000002"/>
    <n v="207066.446"/>
    <n v="362366.2806"/>
    <n v="233054.57639999999"/>
    <n v="407845.50870000001"/>
    <n v="258661.35879999999"/>
    <n v="452657.37780000002"/>
  </r>
  <r>
    <n v="3"/>
    <s v="Region III -"/>
    <x v="20"/>
    <s v="WV"/>
    <x v="124"/>
    <n v="4"/>
    <x v="3"/>
    <n v="83696.550600000002"/>
    <n v="133914.4829"/>
    <n v="117175.17080000001"/>
    <n v="187480.27600000001"/>
    <n v="150653.791"/>
    <n v="241046.0692"/>
    <n v="200871.72140000001"/>
    <n v="321394.75890000002"/>
    <n v="251089.65169999999"/>
    <n v="401743.4486"/>
    <n v="284568.27189999999"/>
    <n v="455309.24170000001"/>
    <n v="318046.8921"/>
    <n v="508875.03490000003"/>
  </r>
  <r>
    <n v="3"/>
    <s v="Region III -"/>
    <x v="20"/>
    <s v="WV"/>
    <x v="125"/>
    <n v="1"/>
    <x v="0"/>
    <n v="100229.23209999999"/>
    <n v="175401.1563"/>
    <n v="129871.67969999999"/>
    <n v="227275.43950000001"/>
    <n v="155520.41690000001"/>
    <n v="272160.72950000002"/>
    <n v="185624.5276"/>
    <n v="324842.92330000002"/>
    <n v="218912.90040000001"/>
    <n v="383097.57579999999"/>
    <n v="240080.07329999999"/>
    <n v="420140.12839999999"/>
    <n v="260037.0447"/>
    <n v="455064.82819999999"/>
  </r>
  <r>
    <n v="3"/>
    <s v="Region III -"/>
    <x v="20"/>
    <s v="WV"/>
    <x v="125"/>
    <n v="2"/>
    <x v="1"/>
    <n v="85289.092099999994"/>
    <n v="149255.9111"/>
    <n v="111655.9314"/>
    <n v="195397.88"/>
    <n v="135572.1735"/>
    <n v="237251.30360000001"/>
    <n v="165974.1158"/>
    <n v="290454.70270000002"/>
    <n v="196959.959"/>
    <n v="344679.92820000002"/>
    <n v="217052.88769999999"/>
    <n v="379842.55359999998"/>
    <n v="235761.61009999999"/>
    <n v="412582.81760000001"/>
  </r>
  <r>
    <n v="3"/>
    <s v="Region III -"/>
    <x v="20"/>
    <s v="WV"/>
    <x v="125"/>
    <n v="3"/>
    <x v="2"/>
    <n v="75639.510999999999"/>
    <n v="132369.14430000001"/>
    <n v="102817.1825"/>
    <n v="179930.06950000001"/>
    <n v="129891.8"/>
    <n v="227310.64989999999"/>
    <n v="170858.21049999999"/>
    <n v="299001.86849999998"/>
    <n v="211387.58559999999"/>
    <n v="369928.27480000001"/>
    <n v="237921.57399999999"/>
    <n v="416362.75439999998"/>
    <n v="264067.08630000002"/>
    <n v="462117.40100000001"/>
  </r>
  <r>
    <n v="3"/>
    <s v="Region III -"/>
    <x v="20"/>
    <s v="WV"/>
    <x v="125"/>
    <n v="4"/>
    <x v="3"/>
    <n v="85391.372300000003"/>
    <n v="136626.19760000001"/>
    <n v="119547.92110000001"/>
    <n v="191276.67670000001"/>
    <n v="153704.47010000001"/>
    <n v="245927.15580000001"/>
    <n v="204939.2934"/>
    <n v="327902.87430000002"/>
    <n v="256174.11670000001"/>
    <n v="409878.59289999999"/>
    <n v="290330.66560000001"/>
    <n v="464529.07189999998"/>
    <n v="324487.2145"/>
    <n v="519179.55099999998"/>
  </r>
  <r>
    <n v="3"/>
    <s v="Region III -"/>
    <x v="20"/>
    <s v="WV"/>
    <x v="126"/>
    <n v="1"/>
    <x v="0"/>
    <n v="97734.244000000006"/>
    <n v="171034.927"/>
    <n v="126659.82030000001"/>
    <n v="221654.68549999999"/>
    <n v="151688.54500000001"/>
    <n v="265454.95370000001"/>
    <n v="181072.61470000001"/>
    <n v="316877.07569999999"/>
    <n v="213565.11060000001"/>
    <n v="373738.9437"/>
    <n v="234226.06779999999"/>
    <n v="409895.61869999999"/>
    <n v="253713.91089999999"/>
    <n v="443999.34419999999"/>
  </r>
  <r>
    <n v="3"/>
    <s v="Region III -"/>
    <x v="20"/>
    <s v="WV"/>
    <x v="126"/>
    <n v="2"/>
    <x v="1"/>
    <n v="83068.234599999996"/>
    <n v="145369.41070000001"/>
    <n v="108778.30560000001"/>
    <n v="190362.03479999999"/>
    <n v="132106.32399999999"/>
    <n v="231186.06709999999"/>
    <n v="161782.7605"/>
    <n v="283119.8309"/>
    <n v="192014.97500000001"/>
    <n v="336026.20630000002"/>
    <n v="211621.399"/>
    <n v="370337.44819999998"/>
    <n v="229883.89679999999"/>
    <n v="402296.81939999998"/>
  </r>
  <r>
    <n v="3"/>
    <s v="Region III -"/>
    <x v="20"/>
    <s v="WV"/>
    <x v="126"/>
    <n v="3"/>
    <x v="2"/>
    <n v="73601.747600000002"/>
    <n v="128803.05839999999"/>
    <n v="100020.7932"/>
    <n v="175036.38810000001"/>
    <n v="126338.67570000001"/>
    <n v="221092.68239999999"/>
    <n v="166163.47940000001"/>
    <n v="290786.08899999998"/>
    <n v="205559.26670000001"/>
    <n v="359728.71669999999"/>
    <n v="231346.43969999999"/>
    <n v="404856.2696"/>
    <n v="256752.26490000001"/>
    <n v="449316.46340000001"/>
  </r>
  <r>
    <n v="3"/>
    <s v="Region III -"/>
    <x v="20"/>
    <s v="WV"/>
    <x v="126"/>
    <n v="4"/>
    <x v="3"/>
    <n v="83260.517099999997"/>
    <n v="133216.82939999999"/>
    <n v="116564.7239"/>
    <n v="186503.56109999999"/>
    <n v="149868.9308"/>
    <n v="239790.2929"/>
    <n v="199825.24110000001"/>
    <n v="319720.39049999998"/>
    <n v="249781.55129999999"/>
    <n v="399650.48800000001"/>
    <n v="283085.75809999998"/>
    <n v="452937.21970000002"/>
    <n v="316389.96500000003"/>
    <n v="506223.95150000002"/>
  </r>
  <r>
    <n v="3"/>
    <s v="Region III -"/>
    <x v="20"/>
    <s v="WV"/>
    <x v="127"/>
    <n v="1"/>
    <x v="0"/>
    <n v="100269.5346"/>
    <n v="175471.6856"/>
    <n v="129863.6948"/>
    <n v="227261.46590000001"/>
    <n v="155469.8621"/>
    <n v="272072.25870000001"/>
    <n v="185502.0257"/>
    <n v="324628.54499999998"/>
    <n v="218709.9057"/>
    <n v="382742.33480000001"/>
    <n v="239826.2942"/>
    <n v="419696.0147"/>
    <n v="259712.04620000001"/>
    <n v="454496.0808"/>
  </r>
  <r>
    <n v="3"/>
    <s v="Region III -"/>
    <x v="20"/>
    <s v="WV"/>
    <x v="127"/>
    <n v="2"/>
    <x v="1"/>
    <n v="85603.525299999994"/>
    <n v="149806.1692"/>
    <n v="111982.1801"/>
    <n v="195968.81520000001"/>
    <n v="135887.64120000001"/>
    <n v="237803.37210000001"/>
    <n v="166212.1715"/>
    <n v="290871.3002"/>
    <n v="197159.77"/>
    <n v="345029.59749999997"/>
    <n v="217221.62530000001"/>
    <n v="380137.8443"/>
    <n v="235882.03200000001"/>
    <n v="412793.55589999998"/>
  </r>
  <r>
    <n v="3"/>
    <s v="Region III -"/>
    <x v="20"/>
    <s v="WV"/>
    <x v="127"/>
    <n v="3"/>
    <x v="2"/>
    <n v="76113.701199999996"/>
    <n v="133198.97719999999"/>
    <n v="103537.52830000001"/>
    <n v="181190.6746"/>
    <n v="130860.1923"/>
    <n v="229005.3365"/>
    <n v="172192.16819999999"/>
    <n v="301336.29430000001"/>
    <n v="213095.12770000001"/>
    <n v="372916.47340000002"/>
    <n v="239887.08230000001"/>
    <n v="419802.39390000002"/>
    <n v="266297.6888"/>
    <n v="466020.95539999998"/>
  </r>
  <r>
    <n v="3"/>
    <s v="Region III -"/>
    <x v="20"/>
    <s v="WV"/>
    <x v="127"/>
    <n v="4"/>
    <x v="3"/>
    <n v="85440.673899999994"/>
    <n v="136705.08040000001"/>
    <n v="119616.94349999999"/>
    <n v="191387.11249999999"/>
    <n v="153793.21309999999"/>
    <n v="246069.1447"/>
    <n v="205057.61739999999"/>
    <n v="328092.19280000002"/>
    <n v="256322.02179999999"/>
    <n v="410115.24099999998"/>
    <n v="290498.29139999999"/>
    <n v="464797.27309999999"/>
    <n v="324674.56099999999"/>
    <n v="519479.3052"/>
  </r>
  <r>
    <n v="3"/>
    <s v="Region III -"/>
    <x v="20"/>
    <s v="WV"/>
    <x v="128"/>
    <n v="1"/>
    <x v="0"/>
    <n v="98728.210900000005"/>
    <n v="172774.36900000001"/>
    <n v="127945.3648"/>
    <n v="223904.3884"/>
    <n v="153226.35190000001"/>
    <n v="268146.11589999998"/>
    <n v="182905.63320000001"/>
    <n v="320084.85810000001"/>
    <n v="215724.52970000001"/>
    <n v="377517.92700000003"/>
    <n v="236593.05189999999"/>
    <n v="414037.84090000001"/>
    <n v="256275.6686"/>
    <n v="448482.42009999999"/>
  </r>
  <r>
    <n v="3"/>
    <s v="Region III -"/>
    <x v="20"/>
    <s v="WV"/>
    <x v="128"/>
    <n v="2"/>
    <x v="1"/>
    <n v="83925.136100000003"/>
    <n v="146868.98819999999"/>
    <n v="109896.73330000001"/>
    <n v="192319.28339999999"/>
    <n v="133461.11979999999"/>
    <n v="233556.9595"/>
    <n v="163435.50030000001"/>
    <n v="286012.12540000002"/>
    <n v="193972.99110000001"/>
    <n v="339452.73450000002"/>
    <n v="213777.12469999999"/>
    <n v="374109.96830000001"/>
    <n v="232222.9442"/>
    <n v="406390.15240000002"/>
  </r>
  <r>
    <n v="3"/>
    <s v="Region III -"/>
    <x v="20"/>
    <s v="WV"/>
    <x v="128"/>
    <n v="3"/>
    <x v="2"/>
    <n v="74369.435800000007"/>
    <n v="130146.5125"/>
    <n v="101067.31690000001"/>
    <n v="176867.8045"/>
    <n v="127663.0894"/>
    <n v="223410.40640000001"/>
    <n v="167907.9803"/>
    <n v="293838.9657"/>
    <n v="207719.84539999999"/>
    <n v="363509.72950000002"/>
    <n v="233779.94870000001"/>
    <n v="409114.91029999999"/>
    <n v="259455.14"/>
    <n v="454046.495"/>
  </r>
  <r>
    <n v="3"/>
    <s v="Region III -"/>
    <x v="20"/>
    <s v="WV"/>
    <x v="128"/>
    <n v="4"/>
    <x v="3"/>
    <n v="84107.930600000007"/>
    <n v="134572.69089999999"/>
    <n v="117751.10279999999"/>
    <n v="188401.76730000001"/>
    <n v="151394.27499999999"/>
    <n v="242230.84359999999"/>
    <n v="201859.03339999999"/>
    <n v="322974.45819999999"/>
    <n v="252323.7916"/>
    <n v="403718.07260000001"/>
    <n v="285966.96389999997"/>
    <n v="457547.14899999998"/>
    <n v="319610.1361"/>
    <n v="511376.2254"/>
  </r>
  <r>
    <n v="3"/>
    <s v="Region III -"/>
    <x v="20"/>
    <s v="WV"/>
    <x v="129"/>
    <n v="1"/>
    <x v="0"/>
    <n v="96760.425600000002"/>
    <n v="169330.74479999999"/>
    <n v="125370.2795"/>
    <n v="219397.989"/>
    <n v="150125.4558"/>
    <n v="262719.5477"/>
    <n v="179178.33919999999"/>
    <n v="313562.09350000002"/>
    <n v="211304.1868"/>
    <n v="369782.32699999999"/>
    <n v="231732.18590000001"/>
    <n v="405531.32530000003"/>
    <n v="250989.64499999999"/>
    <n v="439231.8787"/>
  </r>
  <r>
    <n v="3"/>
    <s v="Region III -"/>
    <x v="20"/>
    <s v="WV"/>
    <x v="129"/>
    <n v="2"/>
    <x v="1"/>
    <n v="82368.548599999995"/>
    <n v="144144.9601"/>
    <n v="107823.0003"/>
    <n v="188690.25049999999"/>
    <n v="130909.2595"/>
    <n v="229091.20420000001"/>
    <n v="160249.0448"/>
    <n v="280435.8284"/>
    <n v="190156.85939999999"/>
    <n v="332774.50400000002"/>
    <n v="209550.03640000001"/>
    <n v="366712.56359999999"/>
    <n v="227605.05379999999"/>
    <n v="398308.84419999999"/>
  </r>
  <r>
    <n v="3"/>
    <s v="Region III -"/>
    <x v="20"/>
    <s v="WV"/>
    <x v="129"/>
    <n v="3"/>
    <x v="2"/>
    <n v="73071.154500000004"/>
    <n v="127874.5203"/>
    <n v="99334.442599999995"/>
    <n v="173835.2745"/>
    <n v="125498.4584"/>
    <n v="219622.30230000001"/>
    <n v="165085.95800000001"/>
    <n v="288900.4265"/>
    <n v="204252.4601"/>
    <n v="357441.8051"/>
    <n v="229895.68650000001"/>
    <n v="402317.45130000002"/>
    <n v="255164.69279999999"/>
    <n v="446538.21250000002"/>
  </r>
  <r>
    <n v="3"/>
    <s v="Region III -"/>
    <x v="20"/>
    <s v="WV"/>
    <x v="129"/>
    <n v="4"/>
    <x v="3"/>
    <n v="82437.752200000003"/>
    <n v="131900.40549999999"/>
    <n v="115412.85309999999"/>
    <n v="184660.56770000001"/>
    <n v="148387.95389999999"/>
    <n v="237420.72990000001"/>
    <n v="197850.60519999999"/>
    <n v="316560.9731"/>
    <n v="247313.25659999999"/>
    <n v="395701.21639999998"/>
    <n v="280288.35739999998"/>
    <n v="448461.3786"/>
    <n v="313263.4583"/>
    <n v="501221.54070000001"/>
  </r>
  <r>
    <n v="3"/>
    <s v="Region III -"/>
    <x v="20"/>
    <s v="WV"/>
    <x v="130"/>
    <n v="1"/>
    <x v="0"/>
    <n v="97267.486099999995"/>
    <n v="170218.10079999999"/>
    <n v="126011.05740000001"/>
    <n v="220519.3504"/>
    <n v="150881.72279999999"/>
    <n v="264043.01500000001"/>
    <n v="180064.22560000001"/>
    <n v="315112.3947"/>
    <n v="212333.1507"/>
    <n v="371583.01370000001"/>
    <n v="232852.2365"/>
    <n v="407491.41399999999"/>
    <n v="252189.27780000001"/>
    <n v="441331.23609999998"/>
  </r>
  <r>
    <n v="3"/>
    <s v="Region III -"/>
    <x v="20"/>
    <s v="WV"/>
    <x v="130"/>
    <n v="2"/>
    <x v="1"/>
    <n v="82875.609200000006"/>
    <n v="145032.3161"/>
    <n v="108463.77830000001"/>
    <n v="189811.61189999999"/>
    <n v="131665.52660000001"/>
    <n v="230414.67139999999"/>
    <n v="161134.93119999999"/>
    <n v="281986.12969999999"/>
    <n v="191185.82329999999"/>
    <n v="334575.19089999999"/>
    <n v="210670.08689999999"/>
    <n v="368672.65210000001"/>
    <n v="228804.68659999999"/>
    <n v="400408.20150000002"/>
  </r>
  <r>
    <n v="3"/>
    <s v="Region III -"/>
    <x v="20"/>
    <s v="WV"/>
    <x v="130"/>
    <n v="3"/>
    <x v="2"/>
    <n v="73573.547600000005"/>
    <n v="128753.70819999999"/>
    <n v="100037.79300000001"/>
    <n v="175066.13759999999"/>
    <n v="126402.76609999999"/>
    <n v="221204.8406"/>
    <n v="166291.7015"/>
    <n v="291010.47769999999"/>
    <n v="205759.63949999999"/>
    <n v="360079.36910000001"/>
    <n v="231603.82310000001"/>
    <n v="405306.69050000003"/>
    <n v="257073.7867"/>
    <n v="449879.12689999997"/>
  </r>
  <r>
    <n v="3"/>
    <s v="Region III -"/>
    <x v="20"/>
    <s v="WV"/>
    <x v="130"/>
    <n v="4"/>
    <x v="3"/>
    <n v="82873.785699999993"/>
    <n v="132598.05900000001"/>
    <n v="116023.2999"/>
    <n v="185637.28260000001"/>
    <n v="149172.81409999999"/>
    <n v="238676.5062"/>
    <n v="198897.08549999999"/>
    <n v="318235.34159999999"/>
    <n v="248621.35690000001"/>
    <n v="397794.17690000002"/>
    <n v="281770.87119999999"/>
    <n v="450833.40059999999"/>
    <n v="314920.38549999997"/>
    <n v="503872.62410000002"/>
  </r>
  <r>
    <n v="4"/>
    <s v="Region IV - Southeast"/>
    <x v="21"/>
    <s v="AL"/>
    <x v="131"/>
    <n v="1"/>
    <x v="0"/>
    <n v="77264.622700000007"/>
    <n v="135213.08979999999"/>
    <n v="99860.495299999995"/>
    <n v="174755.86670000001"/>
    <n v="119408.70170000001"/>
    <n v="208965.22779999999"/>
    <n v="142259.51629999999"/>
    <n v="248954.15349999999"/>
    <n v="167523.41519999999"/>
    <n v="293165.9767"/>
    <n v="183589.7317"/>
    <n v="321282.03039999999"/>
    <n v="198638.6819"/>
    <n v="347617.69349999999"/>
  </r>
  <r>
    <n v="4"/>
    <s v="Region IV - Southeast"/>
    <x v="21"/>
    <s v="AL"/>
    <x v="131"/>
    <n v="2"/>
    <x v="1"/>
    <n v="66933.483600000007"/>
    <n v="117133.5963"/>
    <n v="87264.265799999994"/>
    <n v="152712.46530000001"/>
    <n v="105614.44809999999"/>
    <n v="184825.28419999999"/>
    <n v="128671.21400000001"/>
    <n v="225174.62460000001"/>
    <n v="152342.9087"/>
    <n v="266600.09019999998"/>
    <n v="167666.3829"/>
    <n v="293416.17019999999"/>
    <n v="181852.16639999999"/>
    <n v="318241.29129999998"/>
  </r>
  <r>
    <n v="4"/>
    <s v="Region IV - Southeast"/>
    <x v="21"/>
    <s v="AL"/>
    <x v="131"/>
    <n v="3"/>
    <x v="2"/>
    <n v="60187.544800000003"/>
    <n v="105328.20329999999"/>
    <n v="82134.027100000007"/>
    <n v="143734.54740000001"/>
    <n v="104009.24739999999"/>
    <n v="182016.18280000001"/>
    <n v="137067.20439999999"/>
    <n v="239867.60769999999"/>
    <n v="169822.95050000001"/>
    <n v="297190.16330000001"/>
    <n v="191324.32449999999"/>
    <n v="334817.56780000002"/>
    <n v="212557.06649999999"/>
    <n v="371974.8664"/>
  </r>
  <r>
    <n v="4"/>
    <s v="Region IV - Southeast"/>
    <x v="21"/>
    <s v="AL"/>
    <x v="131"/>
    <n v="4"/>
    <x v="3"/>
    <n v="65889.779800000004"/>
    <n v="105423.6492"/>
    <n v="92245.691600000006"/>
    <n v="147593.10879999999"/>
    <n v="118601.6035"/>
    <n v="189762.56849999999"/>
    <n v="158135.47150000001"/>
    <n v="253016.75810000001"/>
    <n v="197669.33919999999"/>
    <n v="316270.94750000001"/>
    <n v="224025.25109999999"/>
    <n v="358440.40720000002"/>
    <n v="250381.16310000001"/>
    <n v="400609.86690000002"/>
  </r>
  <r>
    <n v="4"/>
    <s v="Region IV - Southeast"/>
    <x v="21"/>
    <s v="AL"/>
    <x v="132"/>
    <n v="1"/>
    <x v="0"/>
    <n v="83380.398700000005"/>
    <n v="145915.69779999999"/>
    <n v="107805.68730000001"/>
    <n v="188659.95269999999"/>
    <n v="128937.10460000001"/>
    <n v="225639.93290000001"/>
    <n v="153653.70209999999"/>
    <n v="268893.97869999998"/>
    <n v="180981.05869999999"/>
    <n v="316716.85269999999"/>
    <n v="198359.33470000001"/>
    <n v="347128.8357"/>
    <n v="214653.25810000001"/>
    <n v="375643.20179999998"/>
  </r>
  <r>
    <n v="4"/>
    <s v="Region IV - Southeast"/>
    <x v="21"/>
    <s v="AL"/>
    <x v="132"/>
    <n v="2"/>
    <x v="1"/>
    <n v="72041.343599999993"/>
    <n v="126072.3515"/>
    <n v="93980.557799999995"/>
    <n v="164465.976"/>
    <n v="113797.0705"/>
    <n v="199144.87340000001"/>
    <n v="138739.7121"/>
    <n v="242794.49609999999"/>
    <n v="164319.52739999999"/>
    <n v="287559.17290000001"/>
    <n v="180882.4889"/>
    <n v="316544.35560000001"/>
    <n v="196229.03400000001"/>
    <n v="343400.80969999998"/>
  </r>
  <r>
    <n v="4"/>
    <s v="Region IV - Southeast"/>
    <x v="21"/>
    <s v="AL"/>
    <x v="132"/>
    <n v="3"/>
    <x v="2"/>
    <n v="64650.356099999997"/>
    <n v="113138.1231"/>
    <n v="88174.301000000007"/>
    <n v="154305.02669999999"/>
    <n v="111620.03140000001"/>
    <n v="195335.05489999999"/>
    <n v="147057.6685"/>
    <n v="257350.91990000001"/>
    <n v="182163.61060000001"/>
    <n v="318786.3186"/>
    <n v="205199.022"/>
    <n v="359098.28850000002"/>
    <n v="227939.59340000001"/>
    <n v="398894.28850000002"/>
  </r>
  <r>
    <n v="4"/>
    <s v="Region IV - Southeast"/>
    <x v="21"/>
    <s v="AL"/>
    <x v="132"/>
    <n v="4"/>
    <x v="3"/>
    <n v="71095.036300000007"/>
    <n v="113752.0598"/>
    <n v="99533.050799999997"/>
    <n v="159252.88370000001"/>
    <n v="127971.06540000001"/>
    <n v="204753.70759999999"/>
    <n v="170628.0871"/>
    <n v="273004.94349999999"/>
    <n v="213285.10889999999"/>
    <n v="341256.17930000002"/>
    <n v="241723.12340000001"/>
    <n v="386757.00319999998"/>
    <n v="270161.13799999998"/>
    <n v="432257.8272"/>
  </r>
  <r>
    <n v="4"/>
    <s v="Region IV - Southeast"/>
    <x v="21"/>
    <s v="AL"/>
    <x v="133"/>
    <n v="1"/>
    <x v="0"/>
    <n v="82366.280700000003"/>
    <n v="144140.99119999999"/>
    <n v="106524.1352"/>
    <n v="186417.2366"/>
    <n v="127424.57490000001"/>
    <n v="222993.0062"/>
    <n v="151881.93460000001"/>
    <n v="265793.38540000003"/>
    <n v="178923.13699999999"/>
    <n v="313115.48979999998"/>
    <n v="196119.2401"/>
    <n v="343208.6703"/>
    <n v="212253.99969999999"/>
    <n v="371444.49959999998"/>
  </r>
  <r>
    <n v="4"/>
    <s v="Region IV - Southeast"/>
    <x v="21"/>
    <s v="AL"/>
    <x v="133"/>
    <n v="2"/>
    <x v="1"/>
    <n v="71027.225600000005"/>
    <n v="124297.6449"/>
    <n v="92699.005699999994"/>
    <n v="162223.2599"/>
    <n v="112284.54090000001"/>
    <n v="196497.9466"/>
    <n v="136967.94450000001"/>
    <n v="239693.90289999999"/>
    <n v="162261.60579999999"/>
    <n v="283957.81"/>
    <n v="178642.39430000001"/>
    <n v="312624.19010000001"/>
    <n v="193829.7757"/>
    <n v="339202.10749999998"/>
  </r>
  <r>
    <n v="4"/>
    <s v="Region IV - Southeast"/>
    <x v="21"/>
    <s v="AL"/>
    <x v="133"/>
    <n v="3"/>
    <x v="2"/>
    <n v="63645.572800000002"/>
    <n v="111379.75229999999"/>
    <n v="86767.604399999997"/>
    <n v="151843.3077"/>
    <n v="109811.4215"/>
    <n v="192169.98759999999"/>
    <n v="144646.18859999999"/>
    <n v="253130.83009999999"/>
    <n v="179149.26079999999"/>
    <n v="313511.20640000002"/>
    <n v="201782.75889999999"/>
    <n v="353119.82809999998"/>
    <n v="224121.41699999999"/>
    <n v="392212.47970000003"/>
  </r>
  <r>
    <n v="4"/>
    <s v="Region IV - Southeast"/>
    <x v="21"/>
    <s v="AL"/>
    <x v="133"/>
    <n v="4"/>
    <x v="3"/>
    <n v="70222.971999999994"/>
    <n v="112356.75689999999"/>
    <n v="98312.160799999998"/>
    <n v="157299.45970000001"/>
    <n v="126401.3496"/>
    <n v="202242.16250000001"/>
    <n v="168535.13279999999"/>
    <n v="269656.21659999999"/>
    <n v="210668.916"/>
    <n v="337070.27069999999"/>
    <n v="238758.1048"/>
    <n v="382012.97340000002"/>
    <n v="266847.29359999998"/>
    <n v="426955.67619999999"/>
  </r>
  <r>
    <n v="4"/>
    <s v="Region IV - Southeast"/>
    <x v="21"/>
    <s v="AL"/>
    <x v="134"/>
    <n v="1"/>
    <x v="0"/>
    <n v="78666.801000000007"/>
    <n v="137666.90169999999"/>
    <n v="101686.59789999999"/>
    <n v="177951.54629999999"/>
    <n v="121601.73450000001"/>
    <n v="212803.03539999999"/>
    <n v="144886.58979999999"/>
    <n v="253551.53229999999"/>
    <n v="170630.58360000001"/>
    <n v="298603.52130000002"/>
    <n v="187002.11799999999"/>
    <n v="327253.70659999998"/>
    <n v="202342.41589999999"/>
    <n v="354099.2279"/>
  </r>
  <r>
    <n v="4"/>
    <s v="Region IV - Southeast"/>
    <x v="21"/>
    <s v="AL"/>
    <x v="134"/>
    <n v="2"/>
    <x v="1"/>
    <n v="68083.683000000005"/>
    <n v="119146.44530000001"/>
    <n v="88783.143700000001"/>
    <n v="155370.50150000001"/>
    <n v="107471.0361"/>
    <n v="188074.31330000001"/>
    <n v="130966.8659"/>
    <n v="229192.0154"/>
    <n v="155079.82120000001"/>
    <n v="271389.68699999998"/>
    <n v="170690.39540000001"/>
    <n v="298708.19189999998"/>
    <n v="185146.4736"/>
    <n v="324006.32880000002"/>
  </r>
  <r>
    <n v="4"/>
    <s v="Region IV - Southeast"/>
    <x v="21"/>
    <s v="AL"/>
    <x v="134"/>
    <n v="3"/>
    <x v="2"/>
    <n v="61177.648999999998"/>
    <n v="107060.88559999999"/>
    <n v="83468.257500000007"/>
    <n v="146069.45060000001"/>
    <n v="105685.8658"/>
    <n v="184950.26519999999"/>
    <n v="139263.38380000001"/>
    <n v="243710.92170000001"/>
    <n v="172531.3198"/>
    <n v="301929.80959999998"/>
    <n v="194365.96369999999"/>
    <n v="340140.43650000001"/>
    <n v="215925.42370000001"/>
    <n v="377869.4914"/>
  </r>
  <r>
    <n v="4"/>
    <s v="Region IV - Southeast"/>
    <x v="21"/>
    <s v="AL"/>
    <x v="134"/>
    <n v="4"/>
    <x v="3"/>
    <n v="67082.085000000006"/>
    <n v="107331.33749999999"/>
    <n v="93914.918999999994"/>
    <n v="150263.8726"/>
    <n v="120747.753"/>
    <n v="193196.40760000001"/>
    <n v="160997.00390000001"/>
    <n v="257595.2101"/>
    <n v="201246.2549"/>
    <n v="321994.01260000002"/>
    <n v="228079.0889"/>
    <n v="364926.5477"/>
    <n v="254911.92290000001"/>
    <n v="407859.08260000002"/>
  </r>
  <r>
    <n v="4"/>
    <s v="Region IV - Southeast"/>
    <x v="21"/>
    <s v="AL"/>
    <x v="135"/>
    <n v="1"/>
    <x v="0"/>
    <n v="82813.843599999993"/>
    <n v="144924.22640000001"/>
    <n v="107116.8029"/>
    <n v="187454.40520000001"/>
    <n v="128142.9644"/>
    <n v="224250.18780000001"/>
    <n v="152752.53589999999"/>
    <n v="267316.93780000001"/>
    <n v="179962.24849999999"/>
    <n v="314933.93489999999"/>
    <n v="197265.41819999999"/>
    <n v="345214.48190000001"/>
    <n v="213506.06140000001"/>
    <n v="373635.60749999998"/>
  </r>
  <r>
    <n v="4"/>
    <s v="Region IV - Southeast"/>
    <x v="21"/>
    <s v="AL"/>
    <x v="135"/>
    <n v="2"/>
    <x v="1"/>
    <n v="71348.798500000004"/>
    <n v="124860.3974"/>
    <n v="93138.060100000002"/>
    <n v="162991.60519999999"/>
    <n v="112834.70699999999"/>
    <n v="197460.7372"/>
    <n v="137672.83410000001"/>
    <n v="240927.4595"/>
    <n v="163115.5882"/>
    <n v="285452.27929999999"/>
    <n v="179594.38430000001"/>
    <n v="314290.17249999999"/>
    <n v="194877.12280000001"/>
    <n v="341034.96480000002"/>
  </r>
  <r>
    <n v="4"/>
    <s v="Region IV - Southeast"/>
    <x v="21"/>
    <s v="AL"/>
    <x v="135"/>
    <n v="3"/>
    <x v="2"/>
    <n v="63889.431299999997"/>
    <n v="111806.5047"/>
    <n v="87083.0484"/>
    <n v="152395.33470000001"/>
    <n v="110197.58199999999"/>
    <n v="192845.7683"/>
    <n v="145141.41320000001"/>
    <n v="253997.473"/>
    <n v="179749.86379999999"/>
    <n v="314562.26179999998"/>
    <n v="202449.51930000001"/>
    <n v="354286.65870000003"/>
    <n v="224851.05869999999"/>
    <n v="393489.35269999999"/>
  </r>
  <r>
    <n v="4"/>
    <s v="Region IV - Southeast"/>
    <x v="21"/>
    <s v="AL"/>
    <x v="135"/>
    <n v="4"/>
    <x v="3"/>
    <n v="70601.111399999994"/>
    <n v="112961.7801"/>
    <n v="98841.555999999997"/>
    <n v="158146.492"/>
    <n v="127082.0006"/>
    <n v="203331.204"/>
    <n v="169442.66750000001"/>
    <n v="271108.272"/>
    <n v="211803.33429999999"/>
    <n v="338885.33990000002"/>
    <n v="240043.7789"/>
    <n v="384070.05190000002"/>
    <n v="268284.22350000002"/>
    <n v="429254.76400000002"/>
  </r>
  <r>
    <n v="4"/>
    <s v="Region IV - Southeast"/>
    <x v="21"/>
    <s v="AL"/>
    <x v="136"/>
    <n v="1"/>
    <x v="0"/>
    <n v="82754.3465"/>
    <n v="144820.10639999999"/>
    <n v="107068.6931"/>
    <n v="187370.21290000001"/>
    <n v="128105.0871"/>
    <n v="224183.90239999999"/>
    <n v="152737.25090000001"/>
    <n v="267290.18920000002"/>
    <n v="179972.39610000001"/>
    <n v="314951.69309999997"/>
    <n v="197291.54560000001"/>
    <n v="345260.2047"/>
    <n v="213558.49"/>
    <n v="373727.35749999998"/>
  </r>
  <r>
    <n v="4"/>
    <s v="Region IV - Southeast"/>
    <x v="21"/>
    <s v="AL"/>
    <x v="136"/>
    <n v="2"/>
    <x v="1"/>
    <n v="71163.312000000005"/>
    <n v="124535.7959"/>
    <n v="92936.337799999994"/>
    <n v="162638.59109999999"/>
    <n v="112628.6072"/>
    <n v="197100.0626"/>
    <n v="137491.8383"/>
    <n v="240610.717"/>
    <n v="162940.60769999999"/>
    <n v="285146.06359999999"/>
    <n v="179426.32459999999"/>
    <n v="313996.06809999997"/>
    <n v="194724.83790000001"/>
    <n v="340768.46639999998"/>
  </r>
  <r>
    <n v="4"/>
    <s v="Region IV - Southeast"/>
    <x v="21"/>
    <s v="AL"/>
    <x v="136"/>
    <n v="3"/>
    <x v="2"/>
    <n v="63630.898200000003"/>
    <n v="111354.07180000001"/>
    <n v="86695.1443"/>
    <n v="151716.50260000001"/>
    <n v="109679.4378"/>
    <n v="191939.01620000001"/>
    <n v="144430.89840000001"/>
    <n v="252754.07209999999"/>
    <n v="178843.2929"/>
    <n v="312975.76250000001"/>
    <n v="201408.14920000001"/>
    <n v="352464.2611"/>
    <n v="223671.61350000001"/>
    <n v="391425.3236"/>
  </r>
  <r>
    <n v="4"/>
    <s v="Region IV - Southeast"/>
    <x v="21"/>
    <s v="AL"/>
    <x v="136"/>
    <n v="4"/>
    <x v="3"/>
    <n v="70543.217699999994"/>
    <n v="112869.1502"/>
    <n v="98760.504799999995"/>
    <n v="158016.81020000001"/>
    <n v="126977.792"/>
    <n v="203164.47029999999"/>
    <n v="169303.72270000001"/>
    <n v="270885.96039999998"/>
    <n v="211629.65340000001"/>
    <n v="338607.45030000003"/>
    <n v="239846.94039999999"/>
    <n v="383755.11040000001"/>
    <n v="268064.22759999998"/>
    <n v="428902.77049999998"/>
  </r>
  <r>
    <n v="4"/>
    <s v="Region IV - Southeast"/>
    <x v="21"/>
    <s v="AL"/>
    <x v="137"/>
    <n v="1"/>
    <x v="0"/>
    <n v="82425.777799999996"/>
    <n v="144245.11120000001"/>
    <n v="106572.245"/>
    <n v="186501.4289"/>
    <n v="127462.4523"/>
    <n v="223059.29149999999"/>
    <n v="151897.21950000001"/>
    <n v="265820.13410000002"/>
    <n v="178912.9895"/>
    <n v="313097.7316"/>
    <n v="196093.11290000001"/>
    <n v="343162.94750000001"/>
    <n v="212201.57120000001"/>
    <n v="371352.74959999998"/>
  </r>
  <r>
    <n v="4"/>
    <s v="Region IV - Southeast"/>
    <x v="21"/>
    <s v="AL"/>
    <x v="137"/>
    <n v="2"/>
    <x v="1"/>
    <n v="71212.712199999994"/>
    <n v="124622.2464"/>
    <n v="92900.728000000003"/>
    <n v="162576.2739"/>
    <n v="112490.6407"/>
    <n v="196858.6213"/>
    <n v="137148.94029999999"/>
    <n v="240010.64550000001"/>
    <n v="162436.58619999999"/>
    <n v="284264.0258"/>
    <n v="178810.4541"/>
    <n v="312918.29460000002"/>
    <n v="193982.06049999999"/>
    <n v="339468.60590000002"/>
  </r>
  <r>
    <n v="4"/>
    <s v="Region IV - Southeast"/>
    <x v="21"/>
    <s v="AL"/>
    <x v="137"/>
    <n v="3"/>
    <x v="2"/>
    <n v="63904.105900000002"/>
    <n v="111832.1853"/>
    <n v="87155.508400000006"/>
    <n v="152522.13990000001"/>
    <n v="110329.5656"/>
    <n v="193076.73980000001"/>
    <n v="145356.7034"/>
    <n v="254374.231"/>
    <n v="180055.83180000001"/>
    <n v="315097.70569999999"/>
    <n v="202824.12899999999"/>
    <n v="354942.22570000001"/>
    <n v="225300.86230000001"/>
    <n v="394276.50880000001"/>
  </r>
  <r>
    <n v="4"/>
    <s v="Region IV - Southeast"/>
    <x v="21"/>
    <s v="AL"/>
    <x v="137"/>
    <n v="4"/>
    <x v="3"/>
    <n v="70280.865699999995"/>
    <n v="112449.38679999999"/>
    <n v="98393.211899999995"/>
    <n v="157429.14139999999"/>
    <n v="126505.5583"/>
    <n v="202408.89610000001"/>
    <n v="168674.07759999999"/>
    <n v="269878.5282"/>
    <n v="210842.59700000001"/>
    <n v="337348.16029999999"/>
    <n v="238954.94330000001"/>
    <n v="382327.91499999998"/>
    <n v="267067.28950000001"/>
    <n v="427307.66960000002"/>
  </r>
  <r>
    <n v="4"/>
    <s v="Region IV - Southeast"/>
    <x v="21"/>
    <s v="AL"/>
    <x v="138"/>
    <n v="1"/>
    <x v="0"/>
    <n v="77324.119900000005"/>
    <n v="135317.20989999999"/>
    <n v="99908.605100000001"/>
    <n v="174840.05900000001"/>
    <n v="119446.57889999999"/>
    <n v="209031.51319999999"/>
    <n v="142274.80129999999"/>
    <n v="248980.90229999999"/>
    <n v="167513.2677"/>
    <n v="293148.21850000002"/>
    <n v="183563.60430000001"/>
    <n v="321236.3076"/>
    <n v="198586.25339999999"/>
    <n v="347525.94339999999"/>
  </r>
  <r>
    <n v="4"/>
    <s v="Region IV - Southeast"/>
    <x v="21"/>
    <s v="AL"/>
    <x v="138"/>
    <n v="2"/>
    <x v="1"/>
    <n v="67118.970100000006"/>
    <n v="117458.19779999999"/>
    <n v="87465.988200000007"/>
    <n v="153065.47930000001"/>
    <n v="105820.54790000001"/>
    <n v="185185.95879999999"/>
    <n v="128852.2098"/>
    <n v="225491.36730000001"/>
    <n v="152517.8891"/>
    <n v="266906.30599999998"/>
    <n v="167834.44260000001"/>
    <n v="293710.2746"/>
    <n v="182004.45129999999"/>
    <n v="318507.78970000002"/>
  </r>
  <r>
    <n v="4"/>
    <s v="Region IV - Southeast"/>
    <x v="21"/>
    <s v="AL"/>
    <x v="138"/>
    <n v="3"/>
    <x v="2"/>
    <n v="60446.077899999997"/>
    <n v="105780.63619999999"/>
    <n v="82521.931200000006"/>
    <n v="144413.37950000001"/>
    <n v="104527.39139999999"/>
    <n v="182922.93489999999"/>
    <n v="137777.71909999999"/>
    <n v="241111.0085"/>
    <n v="170729.5215"/>
    <n v="298776.66249999998"/>
    <n v="192365.69450000001"/>
    <n v="336639.96549999999"/>
    <n v="213736.51180000001"/>
    <n v="374038.89549999998"/>
  </r>
  <r>
    <n v="4"/>
    <s v="Region IV - Southeast"/>
    <x v="21"/>
    <s v="AL"/>
    <x v="138"/>
    <n v="4"/>
    <x v="3"/>
    <n v="65947.673500000004"/>
    <n v="105516.27899999999"/>
    <n v="92326.742800000007"/>
    <n v="147722.79070000001"/>
    <n v="118705.8122"/>
    <n v="189929.30230000001"/>
    <n v="158274.41620000001"/>
    <n v="253239.06969999999"/>
    <n v="197843.0203"/>
    <n v="316548.8371"/>
    <n v="224222.08960000001"/>
    <n v="358755.34879999998"/>
    <n v="250601.15900000001"/>
    <n v="400961.8603"/>
  </r>
  <r>
    <n v="4"/>
    <s v="Region IV - Southeast"/>
    <x v="21"/>
    <s v="AL"/>
    <x v="139"/>
    <n v="1"/>
    <x v="0"/>
    <n v="79740.413100000005"/>
    <n v="139545.7231"/>
    <n v="103016.25599999999"/>
    <n v="180278.44810000001"/>
    <n v="123152.1369"/>
    <n v="215516.2396"/>
    <n v="146673.63709999999"/>
    <n v="256678.86499999999"/>
    <n v="172678.35159999999"/>
    <n v="302187.1153"/>
    <n v="189216.07860000001"/>
    <n v="331128.13750000001"/>
    <n v="204689.23860000001"/>
    <n v="358206.16749999998"/>
  </r>
  <r>
    <n v="4"/>
    <s v="Region IV - Southeast"/>
    <x v="21"/>
    <s v="AL"/>
    <x v="139"/>
    <n v="2"/>
    <x v="1"/>
    <n v="69283.284599999999"/>
    <n v="121245.74800000001"/>
    <n v="90266.414300000004"/>
    <n v="157966.22500000001"/>
    <n v="109189.66099999999"/>
    <n v="191081.90669999999"/>
    <n v="132919.62400000001"/>
    <n v="232609.34210000001"/>
    <n v="157312.71710000001"/>
    <n v="275297.2549"/>
    <n v="173098.5429"/>
    <n v="302922.45010000002"/>
    <n v="187698.00959999999"/>
    <n v="328471.51679999998"/>
  </r>
  <r>
    <n v="4"/>
    <s v="Region IV - Southeast"/>
    <x v="21"/>
    <s v="AL"/>
    <x v="139"/>
    <n v="3"/>
    <x v="2"/>
    <n v="62440.962399999997"/>
    <n v="109271.68399999999"/>
    <n v="85262.854000000007"/>
    <n v="149209.9944"/>
    <n v="108012.61440000001"/>
    <n v="189022.07519999999"/>
    <n v="142385.37119999999"/>
    <n v="249174.39970000001"/>
    <n v="176452.23149999999"/>
    <n v="308791.40519999998"/>
    <n v="198823.58670000001"/>
    <n v="347941.27679999999"/>
    <n v="220923.03400000001"/>
    <n v="386615.30930000002"/>
  </r>
  <r>
    <n v="4"/>
    <s v="Region IV - Southeast"/>
    <x v="21"/>
    <s v="AL"/>
    <x v="139"/>
    <n v="4"/>
    <x v="3"/>
    <n v="68012.040299999993"/>
    <n v="108819.26609999999"/>
    <n v="95216.856499999994"/>
    <n v="152346.97260000001"/>
    <n v="122421.67260000001"/>
    <n v="195874.67910000001"/>
    <n v="163228.89679999999"/>
    <n v="261166.23869999999"/>
    <n v="204036.12100000001"/>
    <n v="326457.79840000003"/>
    <n v="231240.93710000001"/>
    <n v="369985.5049"/>
    <n v="258445.75330000001"/>
    <n v="413513.21130000002"/>
  </r>
  <r>
    <n v="4"/>
    <s v="Region IV - Southeast"/>
    <x v="22"/>
    <s v="FL"/>
    <x v="140"/>
    <n v="1"/>
    <x v="0"/>
    <n v="85921.699200000003"/>
    <n v="150362.9736"/>
    <n v="111262.9359"/>
    <n v="194710.1378"/>
    <n v="133189.04810000001"/>
    <n v="233080.83420000001"/>
    <n v="158898.39850000001"/>
    <n v="278072.1973"/>
    <n v="187326.0704"/>
    <n v="327820.62319999997"/>
    <n v="205402.91810000001"/>
    <n v="359455.1066"/>
    <n v="222419.18859999999"/>
    <n v="389233.58010000002"/>
  </r>
  <r>
    <n v="4"/>
    <s v="Region IV - Southeast"/>
    <x v="22"/>
    <s v="FL"/>
    <x v="140"/>
    <n v="2"/>
    <x v="1"/>
    <n v="73439.046700000006"/>
    <n v="128518.3319"/>
    <n v="96043.476599999995"/>
    <n v="168076.084"/>
    <n v="116522.0698"/>
    <n v="203913.62220000001"/>
    <n v="142480.26190000001"/>
    <n v="249340.45819999999"/>
    <n v="168984.14480000001"/>
    <n v="295722.25329999998"/>
    <n v="186163.44949999999"/>
    <n v="325786.0367"/>
    <n v="202136.79430000001"/>
    <n v="353739.39"/>
  </r>
  <r>
    <n v="4"/>
    <s v="Region IV - Southeast"/>
    <x v="22"/>
    <s v="FL"/>
    <x v="140"/>
    <n v="3"/>
    <x v="2"/>
    <n v="65356.656999999999"/>
    <n v="114374.1498"/>
    <n v="88927.505699999994"/>
    <n v="155623.13500000001"/>
    <n v="112412.2516"/>
    <n v="196721.44029999999"/>
    <n v="147935.54610000001"/>
    <n v="258887.20559999999"/>
    <n v="183093.69260000001"/>
    <n v="320413.96189999999"/>
    <n v="206126.73680000001"/>
    <n v="360721.78940000001"/>
    <n v="228835.20499999999"/>
    <n v="400461.60889999999"/>
  </r>
  <r>
    <n v="4"/>
    <s v="Region IV - Southeast"/>
    <x v="22"/>
    <s v="FL"/>
    <x v="140"/>
    <n v="4"/>
    <x v="3"/>
    <n v="73219.267800000001"/>
    <n v="117150.8302"/>
    <n v="102506.9749"/>
    <n v="164011.1623"/>
    <n v="131794.68210000001"/>
    <n v="210871.4944"/>
    <n v="175726.2427"/>
    <n v="281161.9926"/>
    <n v="219657.8034"/>
    <n v="351452.49060000002"/>
    <n v="248945.5105"/>
    <n v="398312.82260000001"/>
    <n v="278233.21759999997"/>
    <n v="445173.15470000001"/>
  </r>
  <r>
    <n v="4"/>
    <s v="Region IV - Southeast"/>
    <x v="22"/>
    <s v="FL"/>
    <x v="141"/>
    <n v="1"/>
    <x v="0"/>
    <n v="85389.572199999995"/>
    <n v="149431.75150000001"/>
    <n v="110619.64139999999"/>
    <n v="193584.3726"/>
    <n v="132450.1686"/>
    <n v="231787.79500000001"/>
    <n v="158064.20129999999"/>
    <n v="276612.35220000002"/>
    <n v="186387.19140000001"/>
    <n v="326177.58480000001"/>
    <n v="204397.1684"/>
    <n v="357695.04479999997"/>
    <n v="221368.30350000001"/>
    <n v="387394.53110000002"/>
  </r>
  <r>
    <n v="4"/>
    <s v="Region IV - Southeast"/>
    <x v="22"/>
    <s v="FL"/>
    <x v="141"/>
    <n v="2"/>
    <x v="1"/>
    <n v="72771.238800000006"/>
    <n v="127349.6681"/>
    <n v="95234.753299999997"/>
    <n v="166660.81830000001"/>
    <n v="115602.02770000001"/>
    <n v="202303.54860000001"/>
    <n v="141467.60680000001"/>
    <n v="247568.3119"/>
    <n v="167845.8971"/>
    <n v="293730.3199"/>
    <n v="184948.57550000001"/>
    <n v="323660.00709999999"/>
    <n v="200865.4486"/>
    <n v="351514.53499999997"/>
  </r>
  <r>
    <n v="4"/>
    <s v="Region IV - Southeast"/>
    <x v="22"/>
    <s v="FL"/>
    <x v="141"/>
    <n v="3"/>
    <x v="2"/>
    <n v="64614.491999999998"/>
    <n v="113075.361"/>
    <n v="87860.520199999999"/>
    <n v="153755.91029999999"/>
    <n v="111019.5097"/>
    <n v="194284.14199999999"/>
    <n v="146057.38889999999"/>
    <n v="255600.43059999999"/>
    <n v="180726.15109999999"/>
    <n v="316270.76449999999"/>
    <n v="203428.52919999999"/>
    <n v="355999.92609999998"/>
    <n v="225802.8033"/>
    <n v="395154.9057"/>
  </r>
  <r>
    <n v="4"/>
    <s v="Region IV - Southeast"/>
    <x v="22"/>
    <s v="FL"/>
    <x v="141"/>
    <n v="4"/>
    <x v="3"/>
    <n v="72754.430800000002"/>
    <n v="116407.0909"/>
    <n v="101856.20299999999"/>
    <n v="162969.92730000001"/>
    <n v="130957.97530000001"/>
    <n v="209532.76379999999"/>
    <n v="174610.63389999999"/>
    <n v="279377.0183"/>
    <n v="218263.2922"/>
    <n v="349221.27279999998"/>
    <n v="247365.06450000001"/>
    <n v="395784.1091"/>
    <n v="276466.83689999999"/>
    <n v="442346.94559999998"/>
  </r>
  <r>
    <n v="4"/>
    <s v="Region IV - Southeast"/>
    <x v="22"/>
    <s v="FL"/>
    <x v="142"/>
    <n v="1"/>
    <x v="0"/>
    <n v="84907.584099999993"/>
    <n v="148588.27239999999"/>
    <n v="109981.38770000001"/>
    <n v="192467.4284"/>
    <n v="131676.52299999999"/>
    <n v="230433.91529999999"/>
    <n v="157126.63620000001"/>
    <n v="274971.61320000002"/>
    <n v="185268.15489999999"/>
    <n v="324219.27100000001"/>
    <n v="203162.8302"/>
    <n v="355534.95289999997"/>
    <n v="220019.9374"/>
    <n v="385034.89059999998"/>
  </r>
  <r>
    <n v="4"/>
    <s v="Region IV - Southeast"/>
    <x v="22"/>
    <s v="FL"/>
    <x v="142"/>
    <n v="2"/>
    <x v="1"/>
    <n v="72424.931700000001"/>
    <n v="126743.6306"/>
    <n v="94761.9283"/>
    <n v="165833.37450000001"/>
    <n v="115009.5448"/>
    <n v="201266.7034"/>
    <n v="140708.49960000001"/>
    <n v="246239.87409999999"/>
    <n v="166926.22930000001"/>
    <n v="292120.90110000002"/>
    <n v="183923.36170000001"/>
    <n v="321865.88290000003"/>
    <n v="199737.54310000001"/>
    <n v="349540.70049999998"/>
  </r>
  <r>
    <n v="4"/>
    <s v="Region IV - Southeast"/>
    <x v="22"/>
    <s v="FL"/>
    <x v="142"/>
    <n v="3"/>
    <x v="2"/>
    <n v="64351.876799999998"/>
    <n v="112615.7843"/>
    <n v="87520.813299999994"/>
    <n v="153161.42329999999"/>
    <n v="110603.64720000001"/>
    <n v="193556.38250000001"/>
    <n v="145524.07339999999"/>
    <n v="254667.12849999999"/>
    <n v="180079.3518"/>
    <n v="315138.86550000001"/>
    <n v="202710.48389999999"/>
    <n v="354743.3468"/>
    <n v="225017.04"/>
    <n v="393779.82"/>
  </r>
  <r>
    <n v="4"/>
    <s v="Region IV - Southeast"/>
    <x v="22"/>
    <s v="FL"/>
    <x v="142"/>
    <n v="4"/>
    <x v="3"/>
    <n v="72347.206099999996"/>
    <n v="115755.5315"/>
    <n v="101286.0886"/>
    <n v="162057.74410000001"/>
    <n v="130224.97100000001"/>
    <n v="208359.95670000001"/>
    <n v="173633.29459999999"/>
    <n v="277813.27559999999"/>
    <n v="217041.6183"/>
    <n v="347266.5944"/>
    <n v="245980.5007"/>
    <n v="393568.80699999997"/>
    <n v="274919.38319999998"/>
    <n v="439871.0196"/>
  </r>
  <r>
    <n v="4"/>
    <s v="Region IV - Southeast"/>
    <x v="22"/>
    <s v="FL"/>
    <x v="143"/>
    <n v="1"/>
    <x v="0"/>
    <n v="86860.605899999995"/>
    <n v="152006.06030000001"/>
    <n v="112536.9232"/>
    <n v="196939.61559999999"/>
    <n v="134753.72219999999"/>
    <n v="235819.01389999999"/>
    <n v="160825.2127"/>
    <n v="281444.12219999998"/>
    <n v="189654.22210000001"/>
    <n v="331894.8885"/>
    <n v="207985.88879999999"/>
    <n v="363975.30550000002"/>
    <n v="225264.6612"/>
    <n v="394213.15700000001"/>
  </r>
  <r>
    <n v="4"/>
    <s v="Region IV - Southeast"/>
    <x v="22"/>
    <s v="FL"/>
    <x v="143"/>
    <n v="2"/>
    <x v="1"/>
    <n v="73970.910799999998"/>
    <n v="129449.09390000001"/>
    <n v="96821.177599999995"/>
    <n v="169437.06080000001"/>
    <n v="117543.2562"/>
    <n v="205700.69820000001"/>
    <n v="143871.70250000001"/>
    <n v="251775.47949999999"/>
    <n v="170714.19070000001"/>
    <n v="298749.83360000001"/>
    <n v="188119.04689999999"/>
    <n v="329208.3322"/>
    <n v="204320.88510000001"/>
    <n v="357561.54879999999"/>
  </r>
  <r>
    <n v="4"/>
    <s v="Region IV - Southeast"/>
    <x v="22"/>
    <s v="FL"/>
    <x v="143"/>
    <n v="3"/>
    <x v="2"/>
    <n v="65642.112599999993"/>
    <n v="114873.6972"/>
    <n v="89243.280199999994"/>
    <n v="156175.7403"/>
    <n v="112755.53720000001"/>
    <n v="197322.19010000001"/>
    <n v="148329.75630000001"/>
    <n v="259577.07339999999"/>
    <n v="183526.9203"/>
    <n v="321172.11050000001"/>
    <n v="206572.7463"/>
    <n v="361502.30609999999"/>
    <n v="229283.4123"/>
    <n v="401245.97159999999"/>
  </r>
  <r>
    <n v="4"/>
    <s v="Region IV - Southeast"/>
    <x v="22"/>
    <s v="FL"/>
    <x v="143"/>
    <n v="4"/>
    <x v="3"/>
    <n v="74004.910999999993"/>
    <n v="118407.85920000001"/>
    <n v="103606.8753"/>
    <n v="165771.00289999999"/>
    <n v="133208.83970000001"/>
    <n v="213134.14660000001"/>
    <n v="177611.7861"/>
    <n v="284178.86219999997"/>
    <n v="222014.73269999999"/>
    <n v="355223.57760000002"/>
    <n v="251616.69699999999"/>
    <n v="402586.72129999998"/>
    <n v="281218.66149999999"/>
    <n v="449949.86499999999"/>
  </r>
  <r>
    <n v="4"/>
    <s v="Region IV - Southeast"/>
    <x v="22"/>
    <s v="FL"/>
    <x v="144"/>
    <n v="1"/>
    <x v="0"/>
    <n v="85846.4908"/>
    <n v="150231.359"/>
    <n v="111255.3749"/>
    <n v="194696.90609999999"/>
    <n v="133241.1972"/>
    <n v="233172.09520000001"/>
    <n v="159053.4503"/>
    <n v="278343.53810000001"/>
    <n v="187596.30650000001"/>
    <n v="328293.53639999998"/>
    <n v="205745.80100000001"/>
    <n v="360055.15179999999"/>
    <n v="222865.41"/>
    <n v="390014.46740000002"/>
  </r>
  <r>
    <n v="4"/>
    <s v="Region IV - Southeast"/>
    <x v="22"/>
    <s v="FL"/>
    <x v="144"/>
    <n v="2"/>
    <x v="1"/>
    <n v="72956.795800000007"/>
    <n v="127674.39260000001"/>
    <n v="95539.629300000001"/>
    <n v="167194.35130000001"/>
    <n v="116030.7311"/>
    <n v="203053.7795"/>
    <n v="142099.94029999999"/>
    <n v="248674.89540000001"/>
    <n v="168656.2751"/>
    <n v="295148.48149999999"/>
    <n v="185878.95910000001"/>
    <n v="325288.17849999998"/>
    <n v="201921.63389999999"/>
    <n v="353362.85920000001"/>
  </r>
  <r>
    <n v="4"/>
    <s v="Region IV - Southeast"/>
    <x v="22"/>
    <s v="FL"/>
    <x v="144"/>
    <n v="3"/>
    <x v="2"/>
    <n v="64637.332300000002"/>
    <n v="113115.3316"/>
    <n v="87836.587799999994"/>
    <n v="153714.02859999999"/>
    <n v="110946.9327"/>
    <n v="194157.13219999999"/>
    <n v="145918.2836"/>
    <n v="255356.99619999999"/>
    <n v="180512.57939999999"/>
    <n v="315897.01409999997"/>
    <n v="203156.49340000001"/>
    <n v="355523.86349999998"/>
    <n v="225465.24729999999"/>
    <n v="394564.18280000001"/>
  </r>
  <r>
    <n v="4"/>
    <s v="Region IV - Southeast"/>
    <x v="22"/>
    <s v="FL"/>
    <x v="144"/>
    <n v="4"/>
    <x v="3"/>
    <n v="73132.849199999997"/>
    <n v="117012.56050000001"/>
    <n v="102385.9889"/>
    <n v="163817.58470000001"/>
    <n v="131639.1286"/>
    <n v="210622.60889999999"/>
    <n v="175518.83809999999"/>
    <n v="280830.14520000003"/>
    <n v="219398.54759999999"/>
    <n v="351037.6814"/>
    <n v="248651.68729999999"/>
    <n v="397842.70559999999"/>
    <n v="277904.82699999999"/>
    <n v="444647.72989999998"/>
  </r>
  <r>
    <n v="4"/>
    <s v="Region IV - Southeast"/>
    <x v="22"/>
    <s v="FL"/>
    <x v="145"/>
    <n v="1"/>
    <x v="0"/>
    <n v="87824.584799999997"/>
    <n v="153693.02350000001"/>
    <n v="113813.43459999999"/>
    <n v="199173.51060000001"/>
    <n v="136301.01800000001"/>
    <n v="238526.78159999999"/>
    <n v="162700.34849999999"/>
    <n v="284725.60989999998"/>
    <n v="191892.30160000001"/>
    <n v="335811.52779999998"/>
    <n v="210454.57269999999"/>
    <n v="368295.50229999999"/>
    <n v="227961.4013"/>
    <n v="398932.4523"/>
  </r>
  <r>
    <n v="4"/>
    <s v="Region IV - Southeast"/>
    <x v="22"/>
    <s v="FL"/>
    <x v="145"/>
    <n v="2"/>
    <x v="1"/>
    <n v="74663.527199999997"/>
    <n v="130661.17260000001"/>
    <n v="97766.830499999996"/>
    <n v="171091.9535"/>
    <n v="118728.22560000001"/>
    <n v="207774.39480000001"/>
    <n v="145389.92170000001"/>
    <n v="254432.36290000001"/>
    <n v="172553.5319"/>
    <n v="301968.68089999998"/>
    <n v="190169.48069999999"/>
    <n v="332796.59120000002"/>
    <n v="206576.70259999999"/>
    <n v="361509.22960000002"/>
  </r>
  <r>
    <n v="4"/>
    <s v="Region IV - Southeast"/>
    <x v="22"/>
    <s v="FL"/>
    <x v="145"/>
    <n v="3"/>
    <x v="2"/>
    <n v="66167.344800000006"/>
    <n v="115792.8533"/>
    <n v="89922.695900000006"/>
    <n v="157364.71789999999"/>
    <n v="113587.26489999999"/>
    <n v="198777.71350000001"/>
    <n v="149396.39050000001"/>
    <n v="261443.6833"/>
    <n v="184820.52299999999"/>
    <n v="323435.91519999999"/>
    <n v="208008.8412"/>
    <n v="364015.47220000002"/>
    <n v="230854.9436"/>
    <n v="403996.15120000002"/>
  </r>
  <r>
    <n v="4"/>
    <s v="Region IV - Southeast"/>
    <x v="22"/>
    <s v="FL"/>
    <x v="145"/>
    <n v="4"/>
    <x v="3"/>
    <n v="74819.362699999998"/>
    <n v="119710.98209999999"/>
    <n v="104747.10769999999"/>
    <n v="167595.37479999999"/>
    <n v="134674.85279999999"/>
    <n v="215479.76759999999"/>
    <n v="179566.47029999999"/>
    <n v="287306.35680000001"/>
    <n v="224458.08790000001"/>
    <n v="359132.9461"/>
    <n v="254385.83300000001"/>
    <n v="407017.33880000003"/>
    <n v="284313.57809999998"/>
    <n v="454901.7316"/>
  </r>
  <r>
    <n v="4"/>
    <s v="Region IV - Southeast"/>
    <x v="22"/>
    <s v="FL"/>
    <x v="146"/>
    <n v="1"/>
    <x v="0"/>
    <n v="87849.651400000002"/>
    <n v="153736.89000000001"/>
    <n v="113815.95110000001"/>
    <n v="199177.91450000001"/>
    <n v="136283.63039999999"/>
    <n v="238496.35320000001"/>
    <n v="162648.65900000001"/>
    <n v="284635.1532"/>
    <n v="191802.2162"/>
    <n v="335653.87839999999"/>
    <n v="210340.27110000001"/>
    <n v="368095.4743"/>
    <n v="227812.65289999999"/>
    <n v="398672.14240000001"/>
  </r>
  <r>
    <n v="4"/>
    <s v="Region IV - Southeast"/>
    <x v="22"/>
    <s v="FL"/>
    <x v="146"/>
    <n v="2"/>
    <x v="1"/>
    <n v="74824.275500000003"/>
    <n v="130942.48209999999"/>
    <n v="97934.776800000007"/>
    <n v="171385.85939999999"/>
    <n v="118892.00169999999"/>
    <n v="208061.00279999999"/>
    <n v="145516.69099999999"/>
    <n v="254654.20929999999"/>
    <n v="172662.81630000001"/>
    <n v="302159.92849999998"/>
    <n v="190264.30470000001"/>
    <n v="332962.53320000001"/>
    <n v="206648.4161"/>
    <n v="361634.72810000001"/>
  </r>
  <r>
    <n v="4"/>
    <s v="Region IV - Southeast"/>
    <x v="22"/>
    <s v="FL"/>
    <x v="146"/>
    <n v="3"/>
    <x v="2"/>
    <n v="66407.118100000007"/>
    <n v="116212.4566"/>
    <n v="90286.333199999994"/>
    <n v="158001.08319999999"/>
    <n v="114075.70209999999"/>
    <n v="199632.4786"/>
    <n v="150068.80799999999"/>
    <n v="262620.4142"/>
    <n v="185680.89009999999"/>
    <n v="324941.5577"/>
    <n v="208998.91810000001"/>
    <n v="365748.1067"/>
    <n v="231978.25820000001"/>
    <n v="405961.95169999998"/>
  </r>
  <r>
    <n v="4"/>
    <s v="Region IV - Southeast"/>
    <x v="22"/>
    <s v="FL"/>
    <x v="146"/>
    <n v="4"/>
    <x v="3"/>
    <n v="74848.166400000002"/>
    <n v="119757.0681"/>
    <n v="104787.433"/>
    <n v="167659.8953"/>
    <n v="134726.69949999999"/>
    <n v="215562.7225"/>
    <n v="179635.59940000001"/>
    <n v="287416.9633"/>
    <n v="224544.49919999999"/>
    <n v="359271.20409999997"/>
    <n v="254483.76569999999"/>
    <n v="407174.03120000003"/>
    <n v="284423.03230000002"/>
    <n v="455076.85849999997"/>
  </r>
  <r>
    <n v="4"/>
    <s v="Region IV - Southeast"/>
    <x v="22"/>
    <s v="FL"/>
    <x v="147"/>
    <n v="1"/>
    <x v="0"/>
    <n v="81608.870500000005"/>
    <n v="142815.52340000001"/>
    <n v="105521.16439999999"/>
    <n v="184662.03769999999"/>
    <n v="126208.8456"/>
    <n v="220865.4798"/>
    <n v="150408.61720000001"/>
    <n v="263215.08"/>
    <n v="177164.65040000001"/>
    <n v="310038.13799999998"/>
    <n v="194179.56479999999"/>
    <n v="339814.23839999997"/>
    <n v="210135.1378"/>
    <n v="367736.49119999999"/>
  </r>
  <r>
    <n v="4"/>
    <s v="Region IV - Southeast"/>
    <x v="22"/>
    <s v="FL"/>
    <x v="147"/>
    <n v="2"/>
    <x v="1"/>
    <n v="70483.028300000005"/>
    <n v="123345.2997"/>
    <n v="91955.994399999996"/>
    <n v="160922.99040000001"/>
    <n v="111353.4958"/>
    <n v="194868.6177"/>
    <n v="135775.06099999999"/>
    <n v="237606.35680000001"/>
    <n v="160816.41269999999"/>
    <n v="281428.72210000001"/>
    <n v="177031.34330000001"/>
    <n v="309804.85080000001"/>
    <n v="192057.35200000001"/>
    <n v="336100.36599999998"/>
  </r>
  <r>
    <n v="4"/>
    <s v="Region IV - Southeast"/>
    <x v="22"/>
    <s v="FL"/>
    <x v="147"/>
    <n v="3"/>
    <x v="2"/>
    <n v="63232.891499999998"/>
    <n v="110657.5601"/>
    <n v="86233.778999999995"/>
    <n v="150909.11319999999"/>
    <n v="109157.9227"/>
    <n v="191026.36489999999"/>
    <n v="143808.12100000001"/>
    <n v="251664.21170000001"/>
    <n v="178132.86120000001"/>
    <n v="311732.5073"/>
    <n v="200654.40150000001"/>
    <n v="351145.20240000001"/>
    <n v="222886.64550000001"/>
    <n v="390051.62969999999"/>
  </r>
  <r>
    <n v="4"/>
    <s v="Region IV - Southeast"/>
    <x v="22"/>
    <s v="FL"/>
    <x v="147"/>
    <n v="4"/>
    <x v="3"/>
    <n v="69583.047300000006"/>
    <n v="111332.87729999999"/>
    <n v="97416.266099999993"/>
    <n v="155866.0281"/>
    <n v="125249.485"/>
    <n v="200399.17910000001"/>
    <n v="166999.31340000001"/>
    <n v="267198.90539999999"/>
    <n v="208749.14170000001"/>
    <n v="333998.63160000002"/>
    <n v="236582.36060000001"/>
    <n v="378531.78259999998"/>
    <n v="264415.57949999999"/>
    <n v="423064.93349999998"/>
  </r>
  <r>
    <n v="4"/>
    <s v="Region IV - Southeast"/>
    <x v="22"/>
    <s v="FL"/>
    <x v="148"/>
    <n v="1"/>
    <x v="0"/>
    <n v="83054.837499999994"/>
    <n v="145345.9657"/>
    <n v="107435.92969999999"/>
    <n v="188012.8769"/>
    <n v="128529.78690000001"/>
    <n v="224927.12710000001"/>
    <n v="153221.31820000001"/>
    <n v="268137.30670000002"/>
    <n v="180521.76629999999"/>
    <n v="315913.09110000002"/>
    <n v="197882.58689999999"/>
    <n v="346294.527"/>
    <n v="214180.24400000001"/>
    <n v="374815.42690000002"/>
  </r>
  <r>
    <n v="4"/>
    <s v="Region IV - Southeast"/>
    <x v="22"/>
    <s v="FL"/>
    <x v="148"/>
    <n v="2"/>
    <x v="1"/>
    <n v="71521.952000000005"/>
    <n v="125163.41590000001"/>
    <n v="93374.472500000003"/>
    <n v="163405.32680000001"/>
    <n v="113130.9482"/>
    <n v="197979.1594"/>
    <n v="138052.38740000001"/>
    <n v="241591.67800000001"/>
    <n v="163575.42180000001"/>
    <n v="286256.98810000002"/>
    <n v="180106.9908"/>
    <n v="315187.23389999999"/>
    <n v="195441.07509999999"/>
    <n v="342021.88130000001"/>
  </r>
  <r>
    <n v="4"/>
    <s v="Region IV - Southeast"/>
    <x v="22"/>
    <s v="FL"/>
    <x v="148"/>
    <n v="3"/>
    <x v="2"/>
    <n v="64020.738799999999"/>
    <n v="112036.2929"/>
    <n v="87252.901700000002"/>
    <n v="152692.57800000001"/>
    <n v="110405.5131"/>
    <n v="193209.64790000001"/>
    <n v="145408.07070000001"/>
    <n v="254464.1237"/>
    <n v="180073.26329999999"/>
    <n v="315128.2108"/>
    <n v="202808.5417"/>
    <n v="354914.94790000003"/>
    <n v="225243.94"/>
    <n v="394176.89500000002"/>
  </r>
  <r>
    <n v="4"/>
    <s v="Region IV - Southeast"/>
    <x v="22"/>
    <s v="FL"/>
    <x v="148"/>
    <n v="4"/>
    <x v="3"/>
    <n v="70804.723599999998"/>
    <n v="113287.5595"/>
    <n v="99126.612999999998"/>
    <n v="158602.58319999999"/>
    <n v="127448.5025"/>
    <n v="203917.60709999999"/>
    <n v="169931.33670000001"/>
    <n v="271890.14279999997"/>
    <n v="212414.17079999999"/>
    <n v="339862.67849999998"/>
    <n v="240736.06030000001"/>
    <n v="385177.7022"/>
    <n v="269057.9498"/>
    <n v="430492.72600000002"/>
  </r>
  <r>
    <n v="4"/>
    <s v="Region IV - Southeast"/>
    <x v="22"/>
    <s v="FL"/>
    <x v="149"/>
    <n v="1"/>
    <x v="0"/>
    <n v="89802.676000000007"/>
    <n v="157154.68290000001"/>
    <n v="116371.4905"/>
    <n v="203650.10829999999"/>
    <n v="139360.83429999999"/>
    <n v="243881.45989999999"/>
    <n v="166347.24110000001"/>
    <n v="291107.67180000001"/>
    <n v="196188.29010000001"/>
    <n v="343329.50750000001"/>
    <n v="215163.3371"/>
    <n v="376535.83980000002"/>
    <n v="233057.38459999999"/>
    <n v="407850.42300000001"/>
  </r>
  <r>
    <n v="4"/>
    <s v="Region IV - Southeast"/>
    <x v="22"/>
    <s v="FL"/>
    <x v="149"/>
    <n v="2"/>
    <x v="1"/>
    <n v="76370.256599999993"/>
    <n v="133647.94899999999"/>
    <n v="99994.028900000005"/>
    <n v="174989.55059999999"/>
    <n v="121425.71649999999"/>
    <n v="212495.00390000001"/>
    <n v="148679.89859999999"/>
    <n v="260189.82250000001"/>
    <n v="176450.78330000001"/>
    <n v="308788.87060000002"/>
    <n v="194459.99609999999"/>
    <n v="340304.99320000003"/>
    <n v="211231.7648"/>
    <n v="369655.5883"/>
  </r>
  <r>
    <n v="4"/>
    <s v="Region IV - Southeast"/>
    <x v="22"/>
    <s v="FL"/>
    <x v="149"/>
    <n v="3"/>
    <x v="2"/>
    <n v="67697.355500000005"/>
    <n v="118470.37209999999"/>
    <n v="92008.802200000006"/>
    <n v="161015.40359999999"/>
    <n v="116227.5946"/>
    <n v="203398.29060000001"/>
    <n v="152874.49410000001"/>
    <n v="267530.36469999998"/>
    <n v="189128.46249999999"/>
    <n v="330974.80949999997"/>
    <n v="212861.18479999999"/>
    <n v="372507.0735"/>
    <n v="236244.63510000001"/>
    <n v="413428.1115"/>
  </r>
  <r>
    <n v="4"/>
    <s v="Region IV - Southeast"/>
    <x v="22"/>
    <s v="FL"/>
    <x v="149"/>
    <n v="4"/>
    <x v="3"/>
    <n v="76505.873600000006"/>
    <n v="122409.39969999999"/>
    <n v="107108.2231"/>
    <n v="171373.15950000001"/>
    <n v="137710.57260000001"/>
    <n v="220336.91940000001"/>
    <n v="183614.09669999999"/>
    <n v="293782.55920000002"/>
    <n v="229517.62090000001"/>
    <n v="367228.19890000002"/>
    <n v="260119.97029999999"/>
    <n v="416191.95880000002"/>
    <n v="290722.3198"/>
    <n v="465155.71870000003"/>
  </r>
  <r>
    <n v="4"/>
    <s v="Region IV - Southeast"/>
    <x v="22"/>
    <s v="FL"/>
    <x v="150"/>
    <n v="1"/>
    <x v="0"/>
    <n v="86428.756699999998"/>
    <n v="151250.32430000001"/>
    <n v="111903.71"/>
    <n v="195831.4926"/>
    <n v="133945.3106"/>
    <n v="234404.2936"/>
    <n v="159784.27960000001"/>
    <n v="279622.48930000002"/>
    <n v="188355.0282"/>
    <n v="329621.29930000001"/>
    <n v="206522.96189999999"/>
    <n v="361415.18349999998"/>
    <n v="223618.81419999999"/>
    <n v="391332.92499999999"/>
  </r>
  <r>
    <n v="4"/>
    <s v="Region IV - Southeast"/>
    <x v="22"/>
    <s v="FL"/>
    <x v="150"/>
    <n v="2"/>
    <x v="1"/>
    <n v="73946.104300000006"/>
    <n v="129405.6825"/>
    <n v="96684.250700000004"/>
    <n v="169197.4387"/>
    <n v="117278.33229999999"/>
    <n v="205237.08170000001"/>
    <n v="143366.14300000001"/>
    <n v="250890.75020000001"/>
    <n v="170013.10260000001"/>
    <n v="297522.92930000002"/>
    <n v="187283.49350000001"/>
    <n v="327746.11359999998"/>
    <n v="203336.41990000001"/>
    <n v="355838.73489999998"/>
  </r>
  <r>
    <n v="4"/>
    <s v="Region IV - Southeast"/>
    <x v="22"/>
    <s v="FL"/>
    <x v="150"/>
    <n v="3"/>
    <x v="2"/>
    <n v="65859.047099999996"/>
    <n v="115253.3325"/>
    <n v="89630.851899999994"/>
    <n v="156853.9908"/>
    <n v="113316.55379999999"/>
    <n v="198303.96919999999"/>
    <n v="149141.2824"/>
    <n v="260997.24419999999"/>
    <n v="184600.86300000001"/>
    <n v="323051.51010000001"/>
    <n v="207834.8633"/>
    <n v="363711.01069999998"/>
    <n v="230744.28760000001"/>
    <n v="403802.50329999998"/>
  </r>
  <r>
    <n v="4"/>
    <s v="Region IV - Southeast"/>
    <x v="22"/>
    <s v="FL"/>
    <x v="150"/>
    <n v="4"/>
    <x v="3"/>
    <n v="73655.298599999995"/>
    <n v="117848.47960000001"/>
    <n v="103117.4181"/>
    <n v="164987.8714"/>
    <n v="132579.53760000001"/>
    <n v="212127.26319999999"/>
    <n v="176772.71669999999"/>
    <n v="282836.35100000002"/>
    <n v="220965.8959"/>
    <n v="353545.4387"/>
    <n v="250428.0154"/>
    <n v="400684.83049999998"/>
    <n v="279890.1348"/>
    <n v="447824.22230000002"/>
  </r>
  <r>
    <n v="4"/>
    <s v="Region IV - Southeast"/>
    <x v="22"/>
    <s v="FL"/>
    <x v="151"/>
    <n v="1"/>
    <x v="0"/>
    <n v="88331.642300000007"/>
    <n v="154580.37409999999"/>
    <n v="114454.20879999999"/>
    <n v="200294.8653"/>
    <n v="137057.28049999999"/>
    <n v="239850.24100000001"/>
    <n v="163586.22959999999"/>
    <n v="286275.9019"/>
    <n v="192921.25940000001"/>
    <n v="337612.20380000002"/>
    <n v="211574.61670000001"/>
    <n v="370255.57919999998"/>
    <n v="229161.0269"/>
    <n v="401031.79710000003"/>
  </r>
  <r>
    <n v="4"/>
    <s v="Region IV - Southeast"/>
    <x v="22"/>
    <s v="FL"/>
    <x v="151"/>
    <n v="2"/>
    <x v="1"/>
    <n v="75170.584700000007"/>
    <n v="131548.5232"/>
    <n v="98407.604600000006"/>
    <n v="172213.30809999999"/>
    <n v="119484.4881"/>
    <n v="209097.8542"/>
    <n v="146275.8028"/>
    <n v="255982.65489999999"/>
    <n v="173582.48970000001"/>
    <n v="303769.35690000001"/>
    <n v="191289.5246"/>
    <n v="334756.66810000001"/>
    <n v="207776.32819999999"/>
    <n v="363608.57449999999"/>
  </r>
  <r>
    <n v="4"/>
    <s v="Region IV - Southeast"/>
    <x v="22"/>
    <s v="FL"/>
    <x v="151"/>
    <n v="3"/>
    <x v="2"/>
    <n v="66669.734800000006"/>
    <n v="116672.03599999999"/>
    <n v="90626.042100000006"/>
    <n v="158595.57380000001"/>
    <n v="114491.5671"/>
    <n v="200360.24249999999"/>
    <n v="150602.12669999999"/>
    <n v="263553.7218"/>
    <n v="186327.69330000001"/>
    <n v="326073.46340000001"/>
    <n v="209716.96770000001"/>
    <n v="367004.69349999999"/>
    <n v="232764.02609999999"/>
    <n v="407337.04560000001"/>
  </r>
  <r>
    <n v="4"/>
    <s v="Region IV - Southeast"/>
    <x v="22"/>
    <s v="FL"/>
    <x v="151"/>
    <n v="4"/>
    <x v="3"/>
    <n v="75255.393500000006"/>
    <n v="120408.6314"/>
    <n v="105357.5508"/>
    <n v="168572.0839"/>
    <n v="135459.7083"/>
    <n v="216735.53649999999"/>
    <n v="180612.94440000001"/>
    <n v="288980.71539999999"/>
    <n v="225766.18049999999"/>
    <n v="361225.89409999998"/>
    <n v="255868.33780000001"/>
    <n v="409389.34659999999"/>
    <n v="285970.4952"/>
    <n v="457552.79920000001"/>
  </r>
  <r>
    <n v="4"/>
    <s v="Region IV - Southeast"/>
    <x v="23"/>
    <s v="GA"/>
    <x v="66"/>
    <n v="1"/>
    <x v="0"/>
    <n v="81608.870500000005"/>
    <n v="142815.52340000001"/>
    <n v="105521.16439999999"/>
    <n v="184662.03769999999"/>
    <n v="126208.8456"/>
    <n v="220865.4798"/>
    <n v="150408.61720000001"/>
    <n v="263215.08"/>
    <n v="177164.65040000001"/>
    <n v="310038.13799999998"/>
    <n v="194179.56479999999"/>
    <n v="339814.23839999997"/>
    <n v="210135.1378"/>
    <n v="367736.49119999999"/>
  </r>
  <r>
    <n v="4"/>
    <s v="Region IV - Southeast"/>
    <x v="23"/>
    <s v="GA"/>
    <x v="66"/>
    <n v="2"/>
    <x v="1"/>
    <n v="70483.028300000005"/>
    <n v="123345.2997"/>
    <n v="91955.994399999996"/>
    <n v="160922.99040000001"/>
    <n v="111353.4958"/>
    <n v="194868.6177"/>
    <n v="135775.06099999999"/>
    <n v="237606.35680000001"/>
    <n v="160816.41269999999"/>
    <n v="281428.72210000001"/>
    <n v="177031.34330000001"/>
    <n v="309804.85080000001"/>
    <n v="192057.35200000001"/>
    <n v="336100.36599999998"/>
  </r>
  <r>
    <n v="4"/>
    <s v="Region IV - Southeast"/>
    <x v="23"/>
    <s v="GA"/>
    <x v="66"/>
    <n v="3"/>
    <x v="2"/>
    <n v="63232.891499999998"/>
    <n v="110657.5601"/>
    <n v="86233.778999999995"/>
    <n v="150909.11319999999"/>
    <n v="109157.9227"/>
    <n v="191026.36489999999"/>
    <n v="143808.12100000001"/>
    <n v="251664.21170000001"/>
    <n v="178132.86120000001"/>
    <n v="311732.5073"/>
    <n v="200654.40150000001"/>
    <n v="351145.20240000001"/>
    <n v="222886.64550000001"/>
    <n v="390051.62969999999"/>
  </r>
  <r>
    <n v="4"/>
    <s v="Region IV - Southeast"/>
    <x v="23"/>
    <s v="GA"/>
    <x v="66"/>
    <n v="4"/>
    <x v="3"/>
    <n v="69583.047300000006"/>
    <n v="111332.87729999999"/>
    <n v="97416.266099999993"/>
    <n v="155866.0281"/>
    <n v="125249.485"/>
    <n v="200399.17910000001"/>
    <n v="166999.31340000001"/>
    <n v="267198.90539999999"/>
    <n v="208749.14170000001"/>
    <n v="333998.63160000002"/>
    <n v="236582.36060000001"/>
    <n v="378531.78259999998"/>
    <n v="264415.57949999999"/>
    <n v="423064.93349999998"/>
  </r>
  <r>
    <n v="4"/>
    <s v="Region IV - Southeast"/>
    <x v="23"/>
    <s v="GA"/>
    <x v="152"/>
    <n v="1"/>
    <x v="0"/>
    <n v="81026.607399999994"/>
    <n v="141796.5631"/>
    <n v="104872.8331"/>
    <n v="183527.45790000001"/>
    <n v="125504.7368"/>
    <n v="219633.28950000001"/>
    <n v="149677.7936"/>
    <n v="261936.13870000001"/>
    <n v="176405.93530000001"/>
    <n v="308710.38679999998"/>
    <n v="193402.4112"/>
    <n v="338454.21950000001"/>
    <n v="209381.74160000001"/>
    <n v="366418.0477"/>
  </r>
  <r>
    <n v="4"/>
    <s v="Region IV - Southeast"/>
    <x v="23"/>
    <s v="GA"/>
    <x v="152"/>
    <n v="2"/>
    <x v="1"/>
    <n v="69493.721900000004"/>
    <n v="121614.01330000001"/>
    <n v="90811.375899999999"/>
    <n v="158919.90779999999"/>
    <n v="110105.89810000001"/>
    <n v="192685.3217"/>
    <n v="134508.8628"/>
    <n v="235390.5099"/>
    <n v="159459.5907"/>
    <n v="279054.28379999998"/>
    <n v="175626.81510000001"/>
    <n v="307346.9264"/>
    <n v="190642.57260000001"/>
    <n v="333624.50219999999"/>
  </r>
  <r>
    <n v="4"/>
    <s v="Region IV - Southeast"/>
    <x v="23"/>
    <s v="GA"/>
    <x v="152"/>
    <n v="3"/>
    <x v="2"/>
    <n v="62011.178200000002"/>
    <n v="108519.56200000001"/>
    <n v="84439.516900000002"/>
    <n v="147769.15470000001"/>
    <n v="106788.30409999999"/>
    <n v="186879.53219999999"/>
    <n v="140585.12539999999"/>
    <n v="246023.9694"/>
    <n v="174044.58170000001"/>
    <n v="304578.01789999998"/>
    <n v="195976.03580000001"/>
    <n v="342958.06270000001"/>
    <n v="217607.61"/>
    <n v="380813.3174"/>
  </r>
  <r>
    <n v="4"/>
    <s v="Region IV - Southeast"/>
    <x v="23"/>
    <s v="GA"/>
    <x v="152"/>
    <n v="4"/>
    <x v="3"/>
    <n v="69060.600300000006"/>
    <n v="110496.9621"/>
    <n v="96684.840299999996"/>
    <n v="154695.74679999999"/>
    <n v="124309.08040000001"/>
    <n v="198894.53169999999"/>
    <n v="165745.4406"/>
    <n v="265192.70890000003"/>
    <n v="207181.80069999999"/>
    <n v="331490.8861"/>
    <n v="234806.04079999999"/>
    <n v="375689.67080000002"/>
    <n v="262430.28090000001"/>
    <n v="419888.45569999999"/>
  </r>
  <r>
    <n v="4"/>
    <s v="Region IV - Southeast"/>
    <x v="23"/>
    <s v="GA"/>
    <x v="153"/>
    <n v="1"/>
    <x v="0"/>
    <n v="88964.047300000006"/>
    <n v="155687.08290000001"/>
    <n v="115107.5845"/>
    <n v="201438.27299999999"/>
    <n v="137726.62779999999"/>
    <n v="241021.59849999999"/>
    <n v="164213.69070000001"/>
    <n v="287373.95860000001"/>
    <n v="193499.82320000001"/>
    <n v="338624.69050000003"/>
    <n v="212123.18830000001"/>
    <n v="371215.57949999999"/>
    <n v="229616.94940000001"/>
    <n v="401829.66149999999"/>
  </r>
  <r>
    <n v="4"/>
    <s v="Region IV - Southeast"/>
    <x v="23"/>
    <s v="GA"/>
    <x v="153"/>
    <n v="2"/>
    <x v="1"/>
    <n v="76481.394799999995"/>
    <n v="133842.44099999999"/>
    <n v="99888.125199999995"/>
    <n v="174804.21909999999"/>
    <n v="121059.6495"/>
    <n v="211854.3867"/>
    <n v="147795.55410000001"/>
    <n v="258642.21960000001"/>
    <n v="175157.89749999999"/>
    <n v="306526.32059999998"/>
    <n v="192883.71979999999"/>
    <n v="337546.50959999999"/>
    <n v="209334.55499999999"/>
    <n v="366335.47139999998"/>
  </r>
  <r>
    <n v="4"/>
    <s v="Region IV - Southeast"/>
    <x v="23"/>
    <s v="GA"/>
    <x v="153"/>
    <n v="3"/>
    <x v="2"/>
    <n v="68371.000799999994"/>
    <n v="119649.25139999999"/>
    <n v="93147.587100000004"/>
    <n v="163008.27729999999"/>
    <n v="117838.0705"/>
    <n v="206216.62330000001"/>
    <n v="155169.9712"/>
    <n v="271547.4497"/>
    <n v="192136.72399999999"/>
    <n v="336239.26699999999"/>
    <n v="216375.50580000001"/>
    <n v="378657.13510000001"/>
    <n v="240289.71160000001"/>
    <n v="420506.9952"/>
  </r>
  <r>
    <n v="4"/>
    <s v="Region IV - Southeast"/>
    <x v="23"/>
    <s v="GA"/>
    <x v="153"/>
    <n v="4"/>
    <x v="3"/>
    <n v="75835.455499999996"/>
    <n v="121336.73050000001"/>
    <n v="106169.63770000001"/>
    <n v="169871.4228"/>
    <n v="136503.8198"/>
    <n v="218406.11499999999"/>
    <n v="182005.0931"/>
    <n v="291208.15330000001"/>
    <n v="227506.3664"/>
    <n v="364010.19160000002"/>
    <n v="257840.54860000001"/>
    <n v="412544.88380000001"/>
    <n v="288174.73070000001"/>
    <n v="461079.576"/>
  </r>
  <r>
    <n v="4"/>
    <s v="Region IV - Southeast"/>
    <x v="23"/>
    <s v="GA"/>
    <x v="8"/>
    <n v="1"/>
    <x v="0"/>
    <n v="83155.1155"/>
    <n v="145521.4522"/>
    <n v="107446.011"/>
    <n v="188030.51930000001"/>
    <n v="128460.2547"/>
    <n v="224805.44570000001"/>
    <n v="153014.58189999999"/>
    <n v="267775.5184"/>
    <n v="180161.45110000001"/>
    <n v="315282.5393"/>
    <n v="197425.40900000001"/>
    <n v="345494.4657"/>
    <n v="213585.2813"/>
    <n v="373774.24229999998"/>
  </r>
  <r>
    <n v="4"/>
    <s v="Region IV - Southeast"/>
    <x v="23"/>
    <s v="GA"/>
    <x v="8"/>
    <n v="2"/>
    <x v="1"/>
    <n v="72164.954299999998"/>
    <n v="126288.67"/>
    <n v="94046.269799999995"/>
    <n v="164580.97210000001"/>
    <n v="113786.06759999999"/>
    <n v="199125.61809999999"/>
    <n v="138559.48370000001"/>
    <n v="242479.09640000001"/>
    <n v="164012.58189999999"/>
    <n v="287022.0184"/>
    <n v="180486.3119"/>
    <n v="315851.04580000002"/>
    <n v="195727.95610000001"/>
    <n v="342523.92320000002"/>
  </r>
  <r>
    <n v="4"/>
    <s v="Region IV - Southeast"/>
    <x v="23"/>
    <s v="GA"/>
    <x v="8"/>
    <n v="3"/>
    <x v="2"/>
    <n v="64979.839800000002"/>
    <n v="113714.71950000001"/>
    <n v="88707.4611"/>
    <n v="155238.0569"/>
    <n v="112359.2746"/>
    <n v="196628.7304"/>
    <n v="148097.758"/>
    <n v="259171.0765"/>
    <n v="183514.7524"/>
    <n v="321150.81689999998"/>
    <n v="206768.87210000001"/>
    <n v="361845.52620000002"/>
    <n v="229737.22380000001"/>
    <n v="402040.14159999997"/>
  </r>
  <r>
    <n v="4"/>
    <s v="Region IV - Southeast"/>
    <x v="23"/>
    <s v="GA"/>
    <x v="8"/>
    <n v="4"/>
    <x v="3"/>
    <n v="70919.948600000003"/>
    <n v="113471.9194"/>
    <n v="99287.928"/>
    <n v="158860.68719999999"/>
    <n v="127655.9074"/>
    <n v="204249.45490000001"/>
    <n v="170207.87659999999"/>
    <n v="272332.6066"/>
    <n v="212759.84570000001"/>
    <n v="340415.75819999998"/>
    <n v="241127.82509999999"/>
    <n v="385804.52590000001"/>
    <n v="269495.80459999997"/>
    <n v="431193.29369999998"/>
  </r>
  <r>
    <n v="4"/>
    <s v="Region IV - Southeast"/>
    <x v="23"/>
    <s v="GA"/>
    <x v="154"/>
    <n v="1"/>
    <x v="0"/>
    <n v="81608.870500000005"/>
    <n v="142815.52340000001"/>
    <n v="105521.16439999999"/>
    <n v="184662.03769999999"/>
    <n v="126208.8456"/>
    <n v="220865.4798"/>
    <n v="150408.61720000001"/>
    <n v="263215.08"/>
    <n v="177164.65040000001"/>
    <n v="310038.13799999998"/>
    <n v="194179.56479999999"/>
    <n v="339814.23839999997"/>
    <n v="210135.1378"/>
    <n v="367736.49119999999"/>
  </r>
  <r>
    <n v="4"/>
    <s v="Region IV - Southeast"/>
    <x v="23"/>
    <s v="GA"/>
    <x v="154"/>
    <n v="2"/>
    <x v="1"/>
    <n v="70483.028300000005"/>
    <n v="123345.2997"/>
    <n v="91955.994399999996"/>
    <n v="160922.99040000001"/>
    <n v="111353.4958"/>
    <n v="194868.6177"/>
    <n v="135775.06099999999"/>
    <n v="237606.35680000001"/>
    <n v="160816.41269999999"/>
    <n v="281428.72210000001"/>
    <n v="177031.34330000001"/>
    <n v="309804.85080000001"/>
    <n v="192057.35200000001"/>
    <n v="336100.36599999998"/>
  </r>
  <r>
    <n v="4"/>
    <s v="Region IV - Southeast"/>
    <x v="23"/>
    <s v="GA"/>
    <x v="154"/>
    <n v="3"/>
    <x v="2"/>
    <n v="63232.891499999998"/>
    <n v="110657.5601"/>
    <n v="86233.778999999995"/>
    <n v="150909.11319999999"/>
    <n v="109157.9227"/>
    <n v="191026.36489999999"/>
    <n v="143808.12100000001"/>
    <n v="251664.21170000001"/>
    <n v="178132.86120000001"/>
    <n v="311732.5073"/>
    <n v="200654.40150000001"/>
    <n v="351145.20240000001"/>
    <n v="222886.64550000001"/>
    <n v="390051.62969999999"/>
  </r>
  <r>
    <n v="4"/>
    <s v="Region IV - Southeast"/>
    <x v="23"/>
    <s v="GA"/>
    <x v="154"/>
    <n v="4"/>
    <x v="3"/>
    <n v="69583.047300000006"/>
    <n v="111332.87729999999"/>
    <n v="97416.266099999993"/>
    <n v="155866.0281"/>
    <n v="125249.485"/>
    <n v="200399.17910000001"/>
    <n v="166999.31340000001"/>
    <n v="267198.90539999999"/>
    <n v="208749.14170000001"/>
    <n v="333998.63160000002"/>
    <n v="236582.36060000001"/>
    <n v="378531.78259999998"/>
    <n v="264415.57949999999"/>
    <n v="423064.93349999998"/>
  </r>
  <r>
    <n v="4"/>
    <s v="Region IV - Southeast"/>
    <x v="23"/>
    <s v="GA"/>
    <x v="155"/>
    <n v="1"/>
    <x v="0"/>
    <n v="83054.837499999994"/>
    <n v="145345.9657"/>
    <n v="107435.92969999999"/>
    <n v="188012.8769"/>
    <n v="128529.78690000001"/>
    <n v="224927.12710000001"/>
    <n v="153221.31820000001"/>
    <n v="268137.30670000002"/>
    <n v="180521.76629999999"/>
    <n v="315913.09110000002"/>
    <n v="197882.58689999999"/>
    <n v="346294.527"/>
    <n v="214180.24400000001"/>
    <n v="374815.42690000002"/>
  </r>
  <r>
    <n v="4"/>
    <s v="Region IV - Southeast"/>
    <x v="23"/>
    <s v="GA"/>
    <x v="155"/>
    <n v="2"/>
    <x v="1"/>
    <n v="71521.952000000005"/>
    <n v="125163.41590000001"/>
    <n v="93374.472500000003"/>
    <n v="163405.32680000001"/>
    <n v="113130.9482"/>
    <n v="197979.1594"/>
    <n v="138052.38740000001"/>
    <n v="241591.67800000001"/>
    <n v="163575.42180000001"/>
    <n v="286256.98810000002"/>
    <n v="180106.9908"/>
    <n v="315187.23389999999"/>
    <n v="195441.07509999999"/>
    <n v="342021.88130000001"/>
  </r>
  <r>
    <n v="4"/>
    <s v="Region IV - Southeast"/>
    <x v="23"/>
    <s v="GA"/>
    <x v="155"/>
    <n v="3"/>
    <x v="2"/>
    <n v="64020.738799999999"/>
    <n v="112036.2929"/>
    <n v="87252.901700000002"/>
    <n v="152692.57800000001"/>
    <n v="110405.5131"/>
    <n v="193209.64790000001"/>
    <n v="145408.07070000001"/>
    <n v="254464.1237"/>
    <n v="180073.26329999999"/>
    <n v="315128.2108"/>
    <n v="202808.5417"/>
    <n v="354914.94790000003"/>
    <n v="225243.94"/>
    <n v="394176.89500000002"/>
  </r>
  <r>
    <n v="4"/>
    <s v="Region IV - Southeast"/>
    <x v="23"/>
    <s v="GA"/>
    <x v="155"/>
    <n v="4"/>
    <x v="3"/>
    <n v="70804.723599999998"/>
    <n v="113287.5595"/>
    <n v="99126.612999999998"/>
    <n v="158602.58319999999"/>
    <n v="127448.5025"/>
    <n v="203917.60709999999"/>
    <n v="169931.33670000001"/>
    <n v="271890.14279999997"/>
    <n v="212414.17079999999"/>
    <n v="339862.67849999998"/>
    <n v="240736.06030000001"/>
    <n v="385177.7022"/>
    <n v="269057.9498"/>
    <n v="430492.72600000002"/>
  </r>
  <r>
    <n v="4"/>
    <s v="Region IV - Southeast"/>
    <x v="23"/>
    <s v="GA"/>
    <x v="156"/>
    <n v="1"/>
    <x v="0"/>
    <n v="84576.013099999996"/>
    <n v="148008.02299999999"/>
    <n v="109358.2559"/>
    <n v="191376.94769999999"/>
    <n v="130798.579"/>
    <n v="228897.51329999999"/>
    <n v="155878.9669"/>
    <n v="272788.19209999999"/>
    <n v="183608.64569999999"/>
    <n v="321315.13010000001"/>
    <n v="201242.7254"/>
    <n v="352174.76939999999"/>
    <n v="217779.12789999999"/>
    <n v="381113.47389999998"/>
  </r>
  <r>
    <n v="4"/>
    <s v="Region IV - Southeast"/>
    <x v="23"/>
    <s v="GA"/>
    <x v="156"/>
    <n v="2"/>
    <x v="1"/>
    <n v="73043.127600000007"/>
    <n v="127825.47319999999"/>
    <n v="95296.798699999999"/>
    <n v="166769.3977"/>
    <n v="115399.7403"/>
    <n v="201949.54550000001"/>
    <n v="140710.0361"/>
    <n v="246242.56330000001"/>
    <n v="166662.30119999999"/>
    <n v="291659.02710000001"/>
    <n v="183467.1293"/>
    <n v="321067.47619999998"/>
    <n v="199039.959"/>
    <n v="348319.92830000003"/>
  </r>
  <r>
    <n v="4"/>
    <s v="Region IV - Southeast"/>
    <x v="23"/>
    <s v="GA"/>
    <x v="156"/>
    <n v="3"/>
    <x v="2"/>
    <n v="65527.912199999999"/>
    <n v="114673.84639999999"/>
    <n v="89362.944399999993"/>
    <n v="156385.15280000001"/>
    <n v="113118.4253"/>
    <n v="197957.24419999999"/>
    <n v="149025.28690000001"/>
    <n v="260794.25200000001"/>
    <n v="184594.78349999999"/>
    <n v="323040.87119999999"/>
    <n v="207932.93119999999"/>
    <n v="363882.62969999999"/>
    <n v="230971.19889999999"/>
    <n v="404199.59820000001"/>
  </r>
  <r>
    <n v="4"/>
    <s v="Region IV - Southeast"/>
    <x v="23"/>
    <s v="GA"/>
    <x v="156"/>
    <n v="4"/>
    <x v="3"/>
    <n v="72112.818799999994"/>
    <n v="115380.51179999999"/>
    <n v="100957.94620000001"/>
    <n v="161532.7164"/>
    <n v="129803.07369999999"/>
    <n v="207684.92120000001"/>
    <n v="173070.76500000001"/>
    <n v="276913.22820000001"/>
    <n v="216338.45619999999"/>
    <n v="346141.53519999998"/>
    <n v="245183.58369999999"/>
    <n v="392293.73989999999"/>
    <n v="274028.71130000002"/>
    <n v="438445.94459999999"/>
  </r>
  <r>
    <n v="4"/>
    <s v="Region IV - Southeast"/>
    <x v="23"/>
    <s v="GA"/>
    <x v="157"/>
    <n v="1"/>
    <x v="0"/>
    <n v="77552.407300000006"/>
    <n v="135716.71290000001"/>
    <n v="100394.9675"/>
    <n v="175691.19320000001"/>
    <n v="120158.7409"/>
    <n v="210277.7965"/>
    <n v="143321.56270000001"/>
    <n v="250812.7347"/>
    <n v="168932.98199999999"/>
    <n v="295632.71850000002"/>
    <n v="185219.20670000001"/>
    <n v="324133.61170000001"/>
    <n v="200538.12580000001"/>
    <n v="350941.72019999998"/>
  </r>
  <r>
    <n v="4"/>
    <s v="Region IV - Southeast"/>
    <x v="23"/>
    <s v="GA"/>
    <x v="157"/>
    <n v="2"/>
    <x v="1"/>
    <n v="66426.565199999997"/>
    <n v="116246.4892"/>
    <n v="86829.797600000005"/>
    <n v="151952.14569999999"/>
    <n v="105303.39109999999"/>
    <n v="184280.9345"/>
    <n v="128688.0065"/>
    <n v="225204.01139999999"/>
    <n v="152584.74429999999"/>
    <n v="267023.3027"/>
    <n v="168070.9852"/>
    <n v="294124.22409999999"/>
    <n v="182460.34"/>
    <n v="319305.59509999998"/>
  </r>
  <r>
    <n v="4"/>
    <s v="Region IV - Southeast"/>
    <x v="23"/>
    <s v="GA"/>
    <x v="157"/>
    <n v="3"/>
    <x v="2"/>
    <n v="59213.767399999997"/>
    <n v="103624.09299999999"/>
    <n v="80607.005300000004"/>
    <n v="141062.25930000001"/>
    <n v="101923.4994"/>
    <n v="178366.12400000001"/>
    <n v="134162.22320000001"/>
    <n v="234783.89060000001"/>
    <n v="166075.489"/>
    <n v="290632.10580000002"/>
    <n v="186989.37959999999"/>
    <n v="327231.4142"/>
    <n v="207613.97399999999"/>
    <n v="363324.4546"/>
  </r>
  <r>
    <n v="4"/>
    <s v="Region IV - Southeast"/>
    <x v="23"/>
    <s v="GA"/>
    <x v="157"/>
    <n v="4"/>
    <x v="3"/>
    <n v="66094.797900000005"/>
    <n v="105751.67819999999"/>
    <n v="92532.717000000004"/>
    <n v="148052.34950000001"/>
    <n v="118970.63619999999"/>
    <n v="190353.02069999999"/>
    <n v="158627.51490000001"/>
    <n v="253804.02770000001"/>
    <n v="198284.39360000001"/>
    <n v="317255.0344"/>
    <n v="224722.31280000001"/>
    <n v="359555.70569999999"/>
    <n v="251160.23190000001"/>
    <n v="401856.37699999998"/>
  </r>
  <r>
    <n v="4"/>
    <s v="Region IV - Southeast"/>
    <x v="24"/>
    <s v="KY"/>
    <x v="158"/>
    <n v="1"/>
    <x v="0"/>
    <n v="95204.825400000002"/>
    <n v="166608.44450000001"/>
    <n v="123402.36749999999"/>
    <n v="215954.14309999999"/>
    <n v="147801.40789999999"/>
    <n v="258652.4639"/>
    <n v="176453.7268"/>
    <n v="308794.022"/>
    <n v="208137.3824"/>
    <n v="364240.4192"/>
    <n v="228283.8872"/>
    <n v="399496.8026"/>
    <n v="247294.4564"/>
    <n v="432765.29879999999"/>
  </r>
  <r>
    <n v="4"/>
    <s v="Region IV - Southeast"/>
    <x v="24"/>
    <s v="KY"/>
    <x v="158"/>
    <n v="2"/>
    <x v="1"/>
    <n v="80822.639899999995"/>
    <n v="141439.61979999999"/>
    <n v="105866.9047"/>
    <n v="185267.08319999999"/>
    <n v="128598.15180000001"/>
    <n v="225046.76560000001"/>
    <n v="157537.17939999999"/>
    <n v="275690.06410000002"/>
    <n v="187004.29560000001"/>
    <n v="327257.51740000001"/>
    <n v="206116.67499999999"/>
    <n v="360704.1814"/>
    <n v="223925.61240000001"/>
    <n v="391869.82179999998"/>
  </r>
  <r>
    <n v="4"/>
    <s v="Region IV - Southeast"/>
    <x v="24"/>
    <s v="KY"/>
    <x v="158"/>
    <n v="3"/>
    <x v="2"/>
    <n v="71545.225900000005"/>
    <n v="125204.14509999999"/>
    <n v="97200.139200000005"/>
    <n v="170100.24359999999"/>
    <n v="122755.84729999999"/>
    <n v="214822.73269999999"/>
    <n v="161430.6551"/>
    <n v="282503.64640000003"/>
    <n v="199684.74900000001"/>
    <n v="349448.31060000003"/>
    <n v="224720.01809999999"/>
    <n v="393260.0319"/>
    <n v="249381.31940000001"/>
    <n v="436417.30900000001"/>
  </r>
  <r>
    <n v="4"/>
    <s v="Region IV - Southeast"/>
    <x v="24"/>
    <s v="KY"/>
    <x v="158"/>
    <n v="4"/>
    <x v="3"/>
    <n v="81100.572199999995"/>
    <n v="129760.9175"/>
    <n v="113540.8011"/>
    <n v="181665.28450000001"/>
    <n v="145981.03"/>
    <n v="233569.65150000001"/>
    <n v="194641.37340000001"/>
    <n v="311426.20199999999"/>
    <n v="243301.71660000001"/>
    <n v="389282.7524"/>
    <n v="275741.94549999997"/>
    <n v="441187.11930000002"/>
    <n v="308182.17440000002"/>
    <n v="493091.48639999999"/>
  </r>
  <r>
    <n v="4"/>
    <s v="Region IV - Southeast"/>
    <x v="24"/>
    <s v="KY"/>
    <x v="159"/>
    <n v="1"/>
    <x v="0"/>
    <n v="89395.896500000003"/>
    <n v="156442.81890000001"/>
    <n v="115740.7977"/>
    <n v="202546.39600000001"/>
    <n v="138535.03940000001"/>
    <n v="242436.31890000001"/>
    <n v="165254.6237"/>
    <n v="289195.59149999998"/>
    <n v="194799.01699999999"/>
    <n v="340898.27970000001"/>
    <n v="213586.1152"/>
    <n v="373775.70150000002"/>
    <n v="231262.79629999999"/>
    <n v="404709.89360000001"/>
  </r>
  <r>
    <n v="4"/>
    <s v="Region IV - Southeast"/>
    <x v="24"/>
    <s v="KY"/>
    <x v="159"/>
    <n v="2"/>
    <x v="1"/>
    <n v="76506.201400000005"/>
    <n v="133885.8524"/>
    <n v="100025.0521"/>
    <n v="175043.84109999999"/>
    <n v="121324.5733"/>
    <n v="212318.00330000001"/>
    <n v="148301.11360000001"/>
    <n v="259526.94880000001"/>
    <n v="175858.98560000001"/>
    <n v="307753.22480000003"/>
    <n v="193719.2733"/>
    <n v="339008.72820000001"/>
    <n v="210319.0202"/>
    <n v="368058.28539999999"/>
  </r>
  <r>
    <n v="4"/>
    <s v="Region IV - Southeast"/>
    <x v="24"/>
    <s v="KY"/>
    <x v="159"/>
    <n v="3"/>
    <x v="2"/>
    <n v="68154.066300000006"/>
    <n v="119269.6161"/>
    <n v="92760.015299999999"/>
    <n v="162330.02679999999"/>
    <n v="117277.05379999999"/>
    <n v="205234.84419999999"/>
    <n v="154358.44510000001"/>
    <n v="270127.27889999998"/>
    <n v="191062.7813"/>
    <n v="334359.86739999999"/>
    <n v="215113.38879999999"/>
    <n v="376448.43040000001"/>
    <n v="238828.8363"/>
    <n v="417950.46350000001"/>
  </r>
  <r>
    <n v="4"/>
    <s v="Region IV - Southeast"/>
    <x v="24"/>
    <s v="KY"/>
    <x v="159"/>
    <n v="4"/>
    <x v="3"/>
    <n v="76185.067800000004"/>
    <n v="121896.1102"/>
    <n v="106659.09480000001"/>
    <n v="170654.55420000001"/>
    <n v="137133.1219"/>
    <n v="219412.99840000001"/>
    <n v="182844.16260000001"/>
    <n v="292550.66450000001"/>
    <n v="228555.20319999999"/>
    <n v="365688.33059999999"/>
    <n v="259029.23019999999"/>
    <n v="414446.7746"/>
    <n v="289503.2574"/>
    <n v="463205.21879999997"/>
  </r>
  <r>
    <n v="4"/>
    <s v="Region IV - Southeast"/>
    <x v="24"/>
    <s v="KY"/>
    <x v="160"/>
    <n v="1"/>
    <x v="0"/>
    <n v="89827.745500000005"/>
    <n v="157198.5545"/>
    <n v="116374.01089999999"/>
    <n v="203654.5189"/>
    <n v="139343.45120000001"/>
    <n v="243851.03959999999"/>
    <n v="166295.55710000001"/>
    <n v="291017.22489999997"/>
    <n v="196098.2113"/>
    <n v="343171.86989999999"/>
    <n v="215049.04269999999"/>
    <n v="376335.8248"/>
    <n v="232908.64420000001"/>
    <n v="407590.12729999999"/>
  </r>
  <r>
    <n v="4"/>
    <s v="Region IV - Southeast"/>
    <x v="24"/>
    <s v="KY"/>
    <x v="160"/>
    <n v="2"/>
    <x v="1"/>
    <n v="76531.006899999993"/>
    <n v="133929.26209999999"/>
    <n v="100161.978"/>
    <n v="175283.4615"/>
    <n v="121589.4961"/>
    <n v="212781.6182"/>
    <n v="148806.67240000001"/>
    <n v="260411.67670000001"/>
    <n v="176560.07310000001"/>
    <n v="308980.12790000002"/>
    <n v="194554.82629999999"/>
    <n v="340470.946"/>
    <n v="211303.48490000001"/>
    <n v="369781.09860000003"/>
  </r>
  <r>
    <n v="4"/>
    <s v="Region IV - Southeast"/>
    <x v="24"/>
    <s v="KY"/>
    <x v="160"/>
    <n v="3"/>
    <x v="2"/>
    <n v="67937.130399999995"/>
    <n v="118889.97809999999"/>
    <n v="92372.441399999996"/>
    <n v="161651.77239999999"/>
    <n v="116716.03419999999"/>
    <n v="204253.05989999999"/>
    <n v="153546.9149"/>
    <n v="268707.10100000002"/>
    <n v="189988.83360000001"/>
    <n v="332480.45870000002"/>
    <n v="213851.266"/>
    <n v="374239.71549999999"/>
    <n v="237367.95439999999"/>
    <n v="415393.92019999999"/>
  </r>
  <r>
    <n v="4"/>
    <s v="Region IV - Southeast"/>
    <x v="24"/>
    <s v="KY"/>
    <x v="160"/>
    <n v="4"/>
    <x v="3"/>
    <n v="76534.679900000003"/>
    <n v="122455.4896"/>
    <n v="107148.5518"/>
    <n v="171437.68539999999"/>
    <n v="137762.42370000001"/>
    <n v="220419.88130000001"/>
    <n v="183683.2316"/>
    <n v="293893.17499999999"/>
    <n v="229604.03950000001"/>
    <n v="367366.46860000002"/>
    <n v="260217.91140000001"/>
    <n v="416348.66450000001"/>
    <n v="290831.78340000001"/>
    <n v="465330.8603"/>
  </r>
  <r>
    <n v="4"/>
    <s v="Region IV - Southeast"/>
    <x v="24"/>
    <s v="KY"/>
    <x v="161"/>
    <n v="1"/>
    <x v="0"/>
    <n v="92388.105500000005"/>
    <n v="161679.18470000001"/>
    <n v="119580.4057"/>
    <n v="209265.70989999999"/>
    <n v="143107.38519999999"/>
    <n v="250437.92430000001"/>
    <n v="170673.28409999999"/>
    <n v="298678.24729999999"/>
    <n v="201152.9276"/>
    <n v="352017.62339999998"/>
    <n v="220534.97469999999"/>
    <n v="385936.2058"/>
    <n v="238758.03890000001"/>
    <n v="417826.56809999997"/>
  </r>
  <r>
    <n v="4"/>
    <s v="Region IV - Southeast"/>
    <x v="24"/>
    <s v="KY"/>
    <x v="161"/>
    <n v="2"/>
    <x v="1"/>
    <n v="79227.047900000005"/>
    <n v="138647.33369999999"/>
    <n v="103533.80160000001"/>
    <n v="181184.15280000001"/>
    <n v="125534.5928"/>
    <n v="219685.53750000001"/>
    <n v="153362.8573"/>
    <n v="268385.00030000001"/>
    <n v="181814.15789999999"/>
    <n v="318174.77639999997"/>
    <n v="200249.88269999999"/>
    <n v="350437.29479999997"/>
    <n v="217373.34020000001"/>
    <n v="380403.34539999999"/>
  </r>
  <r>
    <n v="4"/>
    <s v="Region IV - Southeast"/>
    <x v="24"/>
    <s v="KY"/>
    <x v="161"/>
    <n v="3"/>
    <x v="2"/>
    <n v="70688.858900000007"/>
    <n v="123705.50320000001"/>
    <n v="96252.815799999997"/>
    <n v="168442.4278"/>
    <n v="121725.9904"/>
    <n v="213020.48329999999"/>
    <n v="160248.0246"/>
    <n v="280434.04300000001"/>
    <n v="198385.0656"/>
    <n v="347173.86489999999"/>
    <n v="223381.9896"/>
    <n v="390918.48180000001"/>
    <n v="248036.69760000001"/>
    <n v="434064.22080000001"/>
  </r>
  <r>
    <n v="4"/>
    <s v="Region IV - Southeast"/>
    <x v="24"/>
    <s v="KY"/>
    <x v="161"/>
    <n v="4"/>
    <x v="3"/>
    <n v="78743.642900000006"/>
    <n v="125989.8305"/>
    <n v="110241.1"/>
    <n v="176385.76259999999"/>
    <n v="141738.55720000001"/>
    <n v="226781.6948"/>
    <n v="188984.74290000001"/>
    <n v="302375.5931"/>
    <n v="236230.92860000001"/>
    <n v="377969.4914"/>
    <n v="267728.38569999998"/>
    <n v="428365.42349999998"/>
    <n v="299225.84289999999"/>
    <n v="478761.35560000001"/>
  </r>
  <r>
    <n v="4"/>
    <s v="Region IV - Southeast"/>
    <x v="24"/>
    <s v="KY"/>
    <x v="162"/>
    <n v="1"/>
    <x v="0"/>
    <n v="89852.817899999995"/>
    <n v="157242.4314"/>
    <n v="116376.535"/>
    <n v="203658.9362"/>
    <n v="139326.07260000001"/>
    <n v="243820.62710000001"/>
    <n v="166243.87839999999"/>
    <n v="290926.78720000002"/>
    <n v="196008.13879999999"/>
    <n v="343014.24280000001"/>
    <n v="214934.75510000001"/>
    <n v="376135.82140000002"/>
    <n v="232759.91080000001"/>
    <n v="407329.84409999999"/>
  </r>
  <r>
    <n v="4"/>
    <s v="Region IV - Southeast"/>
    <x v="24"/>
    <s v="KY"/>
    <x v="162"/>
    <n v="2"/>
    <x v="1"/>
    <n v="76691.760299999994"/>
    <n v="134210.58050000001"/>
    <n v="100329.93090000001"/>
    <n v="175577.37899999999"/>
    <n v="121753.28019999999"/>
    <n v="213068.24040000001"/>
    <n v="148933.4515"/>
    <n v="260633.54019999999"/>
    <n v="176669.36910000001"/>
    <n v="309171.3959"/>
    <n v="194649.66310000001"/>
    <n v="340636.91039999999"/>
    <n v="211375.21220000001"/>
    <n v="369906.6214"/>
  </r>
  <r>
    <n v="4"/>
    <s v="Region IV - Southeast"/>
    <x v="24"/>
    <s v="KY"/>
    <x v="162"/>
    <n v="3"/>
    <x v="2"/>
    <n v="68176.908200000005"/>
    <n v="119309.5894"/>
    <n v="92736.084900000002"/>
    <n v="162288.14859999999"/>
    <n v="117204.47930000001"/>
    <n v="205107.83869999999"/>
    <n v="154219.34289999999"/>
    <n v="269883.85009999998"/>
    <n v="190849.21350000001"/>
    <n v="333986.1238"/>
    <n v="214841.3573"/>
    <n v="375972.37520000001"/>
    <n v="238491.28510000001"/>
    <n v="417359.7488"/>
  </r>
  <r>
    <n v="4"/>
    <s v="Region IV - Southeast"/>
    <x v="24"/>
    <s v="KY"/>
    <x v="162"/>
    <n v="4"/>
    <x v="3"/>
    <n v="76563.488599999997"/>
    <n v="122501.5837"/>
    <n v="107188.88400000001"/>
    <n v="171502.21710000001"/>
    <n v="137814.27960000001"/>
    <n v="220502.85060000001"/>
    <n v="183752.37270000001"/>
    <n v="294003.80070000002"/>
    <n v="229690.46590000001"/>
    <n v="367504.75089999998"/>
    <n v="260315.86129999999"/>
    <n v="416505.38429999998"/>
    <n v="290941.25679999997"/>
    <n v="465506.01770000003"/>
  </r>
  <r>
    <n v="4"/>
    <s v="Region IV - Southeast"/>
    <x v="24"/>
    <s v="KY"/>
    <x v="163"/>
    <n v="1"/>
    <x v="0"/>
    <n v="91348.921000000002"/>
    <n v="159860.61180000001"/>
    <n v="118296.3371"/>
    <n v="207018.58979999999"/>
    <n v="141612.2433"/>
    <n v="247821.42569999999"/>
    <n v="168953.2058"/>
    <n v="295668.1102"/>
    <n v="199185.09080000001"/>
    <n v="348573.90889999998"/>
    <n v="218409.18119999999"/>
    <n v="382216.06719999999"/>
    <n v="236507.5281"/>
    <n v="413888.17420000001"/>
  </r>
  <r>
    <n v="4"/>
    <s v="Region IV - Southeast"/>
    <x v="24"/>
    <s v="KY"/>
    <x v="163"/>
    <n v="2"/>
    <x v="1"/>
    <n v="78052.182400000005"/>
    <n v="136591.31940000001"/>
    <n v="102084.3043"/>
    <n v="178647.5324"/>
    <n v="123858.2882"/>
    <n v="216752.00440000001"/>
    <n v="151464.32120000001"/>
    <n v="265062.56199999998"/>
    <n v="179646.95250000001"/>
    <n v="314382.16690000001"/>
    <n v="197914.96470000001"/>
    <n v="346351.18829999998"/>
    <n v="214902.3688"/>
    <n v="376079.14559999999"/>
  </r>
  <r>
    <n v="4"/>
    <s v="Region IV - Southeast"/>
    <x v="24"/>
    <s v="KY"/>
    <x v="163"/>
    <n v="3"/>
    <x v="2"/>
    <n v="69444.303799999994"/>
    <n v="121527.5316"/>
    <n v="94482.484200000006"/>
    <n v="165344.34729999999"/>
    <n v="119428.9464"/>
    <n v="209000.65609999999"/>
    <n v="157164.1311"/>
    <n v="275037.22930000001"/>
    <n v="194510.35380000001"/>
    <n v="340393.11910000001"/>
    <n v="218975.65549999999"/>
    <n v="383207.39720000001"/>
    <n v="243095.2133"/>
    <n v="425416.62329999998"/>
  </r>
  <r>
    <n v="4"/>
    <s v="Region IV - Southeast"/>
    <x v="24"/>
    <s v="KY"/>
    <x v="163"/>
    <n v="4"/>
    <x v="3"/>
    <n v="77842.774999999994"/>
    <n v="124548.44190000001"/>
    <n v="108979.88499999999"/>
    <n v="174367.81849999999"/>
    <n v="140116.99489999999"/>
    <n v="224187.19529999999"/>
    <n v="186822.66"/>
    <n v="298916.26040000003"/>
    <n v="233528.32490000001"/>
    <n v="373645.32539999997"/>
    <n v="264665.43489999999"/>
    <n v="423464.7022"/>
    <n v="295802.54489999998"/>
    <n v="473284.07880000002"/>
  </r>
  <r>
    <n v="4"/>
    <s v="Region IV - Southeast"/>
    <x v="24"/>
    <s v="KY"/>
    <x v="164"/>
    <n v="1"/>
    <x v="0"/>
    <n v="90359.875499999995"/>
    <n v="158129.78210000001"/>
    <n v="117017.3092"/>
    <n v="204780.29089999999"/>
    <n v="140082.3351"/>
    <n v="245144.08660000001"/>
    <n v="167129.75949999999"/>
    <n v="292477.07919999998"/>
    <n v="197037.09650000001"/>
    <n v="344814.91899999999"/>
    <n v="216054.7991"/>
    <n v="378095.8983"/>
    <n v="233959.53649999999"/>
    <n v="409429.1888"/>
  </r>
  <r>
    <n v="4"/>
    <s v="Region IV - Southeast"/>
    <x v="24"/>
    <s v="KY"/>
    <x v="164"/>
    <n v="2"/>
    <x v="1"/>
    <n v="77198.817800000004"/>
    <n v="135097.93109999999"/>
    <n v="100970.70510000001"/>
    <n v="176698.73379999999"/>
    <n v="122509.54270000001"/>
    <n v="214391.6997"/>
    <n v="149819.3327"/>
    <n v="262183.8322"/>
    <n v="177698.32689999999"/>
    <n v="310972.07199999999"/>
    <n v="195769.70699999999"/>
    <n v="342596.98729999998"/>
    <n v="212574.83780000001"/>
    <n v="372005.96620000002"/>
  </r>
  <r>
    <n v="4"/>
    <s v="Region IV - Southeast"/>
    <x v="24"/>
    <s v="KY"/>
    <x v="164"/>
    <n v="3"/>
    <x v="2"/>
    <n v="68679.2984"/>
    <n v="120188.77220000001"/>
    <n v="93439.431100000002"/>
    <n v="163519.00440000001"/>
    <n v="118108.7815"/>
    <n v="206690.3677"/>
    <n v="155425.07930000001"/>
    <n v="271993.88870000001"/>
    <n v="192356.38389999999"/>
    <n v="336623.67200000002"/>
    <n v="216549.48379999999"/>
    <n v="378961.59659999999"/>
    <n v="240400.36749999999"/>
    <n v="420700.64319999999"/>
  </r>
  <r>
    <n v="4"/>
    <s v="Region IV - Southeast"/>
    <x v="24"/>
    <s v="KY"/>
    <x v="164"/>
    <n v="4"/>
    <x v="3"/>
    <n v="76999.519499999995"/>
    <n v="123199.23299999999"/>
    <n v="107799.3273"/>
    <n v="172478.92619999999"/>
    <n v="138599.13510000001"/>
    <n v="221758.6194"/>
    <n v="184798.84669999999"/>
    <n v="295678.15919999999"/>
    <n v="230998.55840000001"/>
    <n v="369597.69890000002"/>
    <n v="261798.36610000001"/>
    <n v="418877.3921"/>
    <n v="292598.174"/>
    <n v="468157.08539999998"/>
  </r>
  <r>
    <n v="4"/>
    <s v="Region IV - Southeast"/>
    <x v="24"/>
    <s v="KY"/>
    <x v="165"/>
    <n v="1"/>
    <x v="0"/>
    <n v="91373.990399999995"/>
    <n v="159904.48329999999"/>
    <n v="118298.85739999999"/>
    <n v="207023.00039999999"/>
    <n v="141594.8602"/>
    <n v="247791.00539999999"/>
    <n v="168901.52179999999"/>
    <n v="295577.66320000001"/>
    <n v="199095.01209999999"/>
    <n v="348416.27110000001"/>
    <n v="218294.88690000001"/>
    <n v="382016.05200000003"/>
    <n v="236358.78769999999"/>
    <n v="413627.87849999999"/>
  </r>
  <r>
    <n v="4"/>
    <s v="Region IV - Southeast"/>
    <x v="24"/>
    <s v="KY"/>
    <x v="165"/>
    <n v="2"/>
    <x v="1"/>
    <n v="78212.932799999995"/>
    <n v="136872.63250000001"/>
    <n v="102252.2533"/>
    <n v="178941.44330000001"/>
    <n v="124022.0678"/>
    <n v="217038.61859999999"/>
    <n v="151591.095"/>
    <n v="265284.41629999998"/>
    <n v="179756.24239999999"/>
    <n v="314573.42420000001"/>
    <n v="198009.79490000001"/>
    <n v="346517.141"/>
    <n v="214974.08900000001"/>
    <n v="376204.65580000001"/>
  </r>
  <r>
    <n v="4"/>
    <s v="Region IV - Southeast"/>
    <x v="24"/>
    <s v="KY"/>
    <x v="165"/>
    <n v="3"/>
    <x v="2"/>
    <n v="69684.078599999993"/>
    <n v="121947.13770000001"/>
    <n v="94846.123500000002"/>
    <n v="165980.71599999999"/>
    <n v="119917.386"/>
    <n v="209855.42550000001"/>
    <n v="157836.55189999999"/>
    <n v="276213.96580000001"/>
    <n v="195370.7248"/>
    <n v="341898.7684"/>
    <n v="219965.73670000001"/>
    <n v="384940.0392"/>
    <n v="244218.53260000001"/>
    <n v="427382.43199999997"/>
  </r>
  <r>
    <n v="4"/>
    <s v="Region IV - Southeast"/>
    <x v="24"/>
    <s v="KY"/>
    <x v="165"/>
    <n v="4"/>
    <x v="3"/>
    <n v="77871.581200000001"/>
    <n v="124594.53170000001"/>
    <n v="109020.2136"/>
    <n v="174432.3444"/>
    <n v="140168.8461"/>
    <n v="224270.15710000001"/>
    <n v="186891.7948"/>
    <n v="299026.8762"/>
    <n v="233614.74350000001"/>
    <n v="373783.59519999998"/>
    <n v="264763.37589999998"/>
    <n v="423621.40779999999"/>
    <n v="295912.00839999999"/>
    <n v="473459.2205"/>
  </r>
  <r>
    <n v="4"/>
    <s v="Region IV - Southeast"/>
    <x v="25"/>
    <s v="MS"/>
    <x v="166"/>
    <n v="1"/>
    <x v="0"/>
    <n v="83993.744099999996"/>
    <n v="146989.05230000001"/>
    <n v="108709.9169"/>
    <n v="190242.35459999999"/>
    <n v="130094.46120000001"/>
    <n v="227665.307"/>
    <n v="155148.1323"/>
    <n v="271509.2316"/>
    <n v="182849.91800000001"/>
    <n v="319987.35639999999"/>
    <n v="200465.55780000001"/>
    <n v="350814.72600000002"/>
    <n v="217025.71650000001"/>
    <n v="379795.00380000001"/>
  </r>
  <r>
    <n v="4"/>
    <s v="Region IV - Southeast"/>
    <x v="25"/>
    <s v="MS"/>
    <x v="166"/>
    <n v="2"/>
    <x v="1"/>
    <n v="72053.816000000006"/>
    <n v="126094.178"/>
    <n v="94152.173500000004"/>
    <n v="164766.30360000001"/>
    <n v="114152.1346"/>
    <n v="199766.23550000001"/>
    <n v="139443.82810000001"/>
    <n v="244026.69930000001"/>
    <n v="165305.46770000001"/>
    <n v="289284.56849999999"/>
    <n v="182062.5883"/>
    <n v="318609.5294"/>
    <n v="197625.16579999999"/>
    <n v="345844.04019999999"/>
  </r>
  <r>
    <n v="4"/>
    <s v="Region IV - Southeast"/>
    <x v="25"/>
    <s v="MS"/>
    <x v="166"/>
    <n v="3"/>
    <x v="2"/>
    <n v="64306.1944"/>
    <n v="112535.84020000001"/>
    <n v="87568.676099999997"/>
    <n v="153245.1833"/>
    <n v="110748.79859999999"/>
    <n v="193810.3977"/>
    <n v="145802.28090000001"/>
    <n v="255153.99160000001"/>
    <n v="180506.49110000001"/>
    <n v="315886.35940000002"/>
    <n v="203254.55119999999"/>
    <n v="355695.46460000001"/>
    <n v="225692.14730000001"/>
    <n v="394961.25780000002"/>
  </r>
  <r>
    <n v="4"/>
    <s v="Region IV - Southeast"/>
    <x v="25"/>
    <s v="MS"/>
    <x v="166"/>
    <n v="4"/>
    <x v="3"/>
    <n v="71590.366800000003"/>
    <n v="114544.5885"/>
    <n v="100226.5134"/>
    <n v="160362.42389999999"/>
    <n v="128862.66009999999"/>
    <n v="206180.25930000001"/>
    <n v="171816.88020000001"/>
    <n v="274907.01240000001"/>
    <n v="214771.10019999999"/>
    <n v="343633.76549999998"/>
    <n v="243407.2469"/>
    <n v="389451.60080000001"/>
    <n v="272043.39360000001"/>
    <n v="435269.4363"/>
  </r>
  <r>
    <n v="4"/>
    <s v="Region IV - Southeast"/>
    <x v="25"/>
    <s v="MS"/>
    <x v="154"/>
    <n v="1"/>
    <x v="0"/>
    <n v="80444.338499999998"/>
    <n v="140777.59239999999"/>
    <n v="104224.4941"/>
    <n v="182392.86480000001"/>
    <n v="124800.61900000001"/>
    <n v="218401.08309999999"/>
    <n v="148946.959"/>
    <n v="260657.1783"/>
    <n v="175647.20740000001"/>
    <n v="307382.61300000001"/>
    <n v="192625.24359999999"/>
    <n v="337094.17619999999"/>
    <n v="208628.33"/>
    <n v="365099.57760000002"/>
  </r>
  <r>
    <n v="4"/>
    <s v="Region IV - Southeast"/>
    <x v="25"/>
    <s v="MS"/>
    <x v="154"/>
    <n v="2"/>
    <x v="1"/>
    <n v="68504.410399999993"/>
    <n v="119882.7182"/>
    <n v="89666.750799999994"/>
    <n v="156916.8138"/>
    <n v="108858.29240000001"/>
    <n v="190502.0116"/>
    <n v="133242.65479999999"/>
    <n v="233174.6459"/>
    <n v="158102.75719999999"/>
    <n v="276679.82510000002"/>
    <n v="174222.27410000001"/>
    <n v="304888.97960000002"/>
    <n v="189227.7794"/>
    <n v="331148.614"/>
  </r>
  <r>
    <n v="4"/>
    <s v="Region IV - Southeast"/>
    <x v="25"/>
    <s v="MS"/>
    <x v="154"/>
    <n v="3"/>
    <x v="2"/>
    <n v="60789.460400000004"/>
    <n v="106381.55590000001"/>
    <n v="82645.248600000006"/>
    <n v="144629.1851"/>
    <n v="104418.67750000001"/>
    <n v="182732.68580000001"/>
    <n v="137362.1194"/>
    <n v="240383.709"/>
    <n v="169956.2893"/>
    <n v="297423.5062"/>
    <n v="191297.65580000001"/>
    <n v="334770.89760000003"/>
    <n v="212328.5583"/>
    <n v="371574.97700000001"/>
  </r>
  <r>
    <n v="4"/>
    <s v="Region IV - Southeast"/>
    <x v="25"/>
    <s v="MS"/>
    <x v="154"/>
    <n v="4"/>
    <x v="3"/>
    <n v="68538.148199999996"/>
    <n v="109661.03879999999"/>
    <n v="95953.407500000001"/>
    <n v="153525.45439999999"/>
    <n v="123368.66680000001"/>
    <n v="197389.86979999999"/>
    <n v="164491.5557"/>
    <n v="263186.49310000002"/>
    <n v="205614.44459999999"/>
    <n v="328983.1164"/>
    <n v="233029.70389999999"/>
    <n v="372847.5319"/>
    <n v="260444.9632"/>
    <n v="416711.9473"/>
  </r>
  <r>
    <n v="4"/>
    <s v="Region IV - Southeast"/>
    <x v="25"/>
    <s v="MS"/>
    <x v="167"/>
    <n v="1"/>
    <x v="0"/>
    <n v="84425.596099999995"/>
    <n v="147744.79329999999"/>
    <n v="109343.1338"/>
    <n v="191350.48430000001"/>
    <n v="130902.8774"/>
    <n v="229080.0355"/>
    <n v="156189.071"/>
    <n v="273330.87420000002"/>
    <n v="184149.11850000001"/>
    <n v="322260.95730000001"/>
    <n v="201928.49189999999"/>
    <n v="353374.86099999998"/>
    <n v="218671.57139999999"/>
    <n v="382675.25"/>
  </r>
  <r>
    <n v="4"/>
    <s v="Region IV - Southeast"/>
    <x v="25"/>
    <s v="MS"/>
    <x v="167"/>
    <n v="2"/>
    <x v="1"/>
    <n v="72078.624500000005"/>
    <n v="126137.59299999999"/>
    <n v="94289.103300000002"/>
    <n v="165005.93059999999"/>
    <n v="114417.0618"/>
    <n v="200229.85819999999"/>
    <n v="139949.39230000001"/>
    <n v="244911.43640000001"/>
    <n v="166006.56140000001"/>
    <n v="290511.48229999997"/>
    <n v="182898.14790000001"/>
    <n v="320071.75880000001"/>
    <n v="198609.63759999999"/>
    <n v="347566.86589999998"/>
  </r>
  <r>
    <n v="4"/>
    <s v="Region IV - Southeast"/>
    <x v="25"/>
    <s v="MS"/>
    <x v="167"/>
    <n v="3"/>
    <x v="2"/>
    <n v="64089.261500000001"/>
    <n v="112156.20759999999"/>
    <n v="87181.106499999994"/>
    <n v="152566.9362"/>
    <n v="110187.78449999999"/>
    <n v="192828.62289999999"/>
    <n v="144990.7579"/>
    <n v="253733.82629999999"/>
    <n v="179432.55239999999"/>
    <n v="314006.96659999999"/>
    <n v="201992.43849999999"/>
    <n v="353486.76740000001"/>
    <n v="224231.27669999999"/>
    <n v="392404.73430000001"/>
  </r>
  <r>
    <n v="4"/>
    <s v="Region IV - Southeast"/>
    <x v="25"/>
    <s v="MS"/>
    <x v="167"/>
    <n v="4"/>
    <x v="3"/>
    <n v="71939.981499999994"/>
    <n v="115103.97199999999"/>
    <n v="100715.974"/>
    <n v="161145.56090000001"/>
    <n v="129491.9666"/>
    <n v="207187.14970000001"/>
    <n v="172655.95550000001"/>
    <n v="276249.53289999999"/>
    <n v="215819.9443"/>
    <n v="345311.91600000003"/>
    <n v="244595.9368"/>
    <n v="391353.5049"/>
    <n v="273371.92950000003"/>
    <n v="437395.09370000003"/>
  </r>
  <r>
    <n v="4"/>
    <s v="Region IV - Southeast"/>
    <x v="25"/>
    <s v="MS"/>
    <x v="168"/>
    <n v="1"/>
    <x v="0"/>
    <n v="85464.777700000006"/>
    <n v="149563.36110000001"/>
    <n v="110627.19869999999"/>
    <n v="193597.59770000001"/>
    <n v="132398.0148"/>
    <n v="231696.52600000001"/>
    <n v="157909.14369999999"/>
    <n v="276341.00150000001"/>
    <n v="186116.94870000001"/>
    <n v="325704.66009999998"/>
    <n v="204054.2781"/>
    <n v="357094.98670000001"/>
    <n v="220922.0742"/>
    <n v="386613.6298"/>
  </r>
  <r>
    <n v="4"/>
    <s v="Region IV - Southeast"/>
    <x v="25"/>
    <s v="MS"/>
    <x v="168"/>
    <n v="2"/>
    <x v="1"/>
    <n v="73253.487899999993"/>
    <n v="128193.60370000001"/>
    <n v="95738.597800000003"/>
    <n v="167542.54610000001"/>
    <n v="116093.36289999999"/>
    <n v="203163.38510000001"/>
    <n v="141847.92379999999"/>
    <n v="248233.86670000001"/>
    <n v="168173.76130000001"/>
    <n v="294304.0821"/>
    <n v="185233.05970000001"/>
    <n v="324157.85460000002"/>
    <n v="201080.6023"/>
    <n v="351891.054"/>
  </r>
  <r>
    <n v="4"/>
    <s v="Region IV - Southeast"/>
    <x v="25"/>
    <s v="MS"/>
    <x v="168"/>
    <n v="3"/>
    <x v="2"/>
    <n v="65333.8151"/>
    <n v="114334.17630000001"/>
    <n v="88951.436100000006"/>
    <n v="155665.01319999999"/>
    <n v="112484.82610000001"/>
    <n v="196848.44579999999"/>
    <n v="148074.6482"/>
    <n v="259130.63440000001"/>
    <n v="183307.26029999999"/>
    <n v="320787.70559999999"/>
    <n v="206398.7683"/>
    <n v="361197.84450000001"/>
    <n v="229172.75640000001"/>
    <n v="401052.3236"/>
  </r>
  <r>
    <n v="4"/>
    <s v="Region IV - Southeast"/>
    <x v="25"/>
    <s v="MS"/>
    <x v="168"/>
    <n v="4"/>
    <x v="3"/>
    <n v="72840.846900000004"/>
    <n v="116545.35679999999"/>
    <n v="101977.1856"/>
    <n v="163163.49950000001"/>
    <n v="131113.52439999999"/>
    <n v="209781.6422"/>
    <n v="174818.03260000001"/>
    <n v="279708.85629999998"/>
    <n v="218522.54070000001"/>
    <n v="349636.07030000002"/>
    <n v="247658.87950000001"/>
    <n v="396254.21299999999"/>
    <n v="276795.2182"/>
    <n v="442872.35570000001"/>
  </r>
  <r>
    <n v="4"/>
    <s v="Region IV - Southeast"/>
    <x v="25"/>
    <s v="MS"/>
    <x v="169"/>
    <n v="1"/>
    <x v="0"/>
    <n v="81965.511100000003"/>
    <n v="143439.64439999999"/>
    <n v="106146.81660000001"/>
    <n v="185756.929"/>
    <n v="127069.4065"/>
    <n v="222371.4614"/>
    <n v="151604.60250000001"/>
    <n v="265308.05430000002"/>
    <n v="178734.08069999999"/>
    <n v="312784.64120000001"/>
    <n v="195985.37530000001"/>
    <n v="342974.4068"/>
    <n v="212227.20689999999"/>
    <n v="371397.61210000003"/>
  </r>
  <r>
    <n v="4"/>
    <s v="Region IV - Southeast"/>
    <x v="25"/>
    <s v="MS"/>
    <x v="169"/>
    <n v="2"/>
    <x v="1"/>
    <n v="70025.582899999994"/>
    <n v="122544.77009999999"/>
    <n v="91589.073099999994"/>
    <n v="160280.87789999999"/>
    <n v="111127.0799"/>
    <n v="194472.38990000001"/>
    <n v="135900.29819999999"/>
    <n v="237825.52189999999"/>
    <n v="161189.6305"/>
    <n v="282081.85330000002"/>
    <n v="177582.40590000001"/>
    <n v="310769.21029999998"/>
    <n v="192826.6562"/>
    <n v="337446.64840000001"/>
  </r>
  <r>
    <n v="4"/>
    <s v="Region IV - Southeast"/>
    <x v="25"/>
    <s v="MS"/>
    <x v="169"/>
    <n v="3"/>
    <x v="2"/>
    <n v="62296.630899999996"/>
    <n v="109019.10400000001"/>
    <n v="84755.287200000006"/>
    <n v="148321.75260000001"/>
    <n v="107131.5843"/>
    <n v="187480.27249999999"/>
    <n v="140979.32829999999"/>
    <n v="246713.82459999999"/>
    <n v="174477.80050000001"/>
    <n v="305336.1508"/>
    <n v="196422.03520000001"/>
    <n v="343738.56150000001"/>
    <n v="218055.80590000001"/>
    <n v="381597.66029999999"/>
  </r>
  <r>
    <n v="4"/>
    <s v="Region IV - Southeast"/>
    <x v="25"/>
    <s v="MS"/>
    <x v="169"/>
    <n v="4"/>
    <x v="3"/>
    <n v="69846.2408"/>
    <n v="111753.9869"/>
    <n v="97784.736999999994"/>
    <n v="156455.58170000001"/>
    <n v="125723.2334"/>
    <n v="201157.1764"/>
    <n v="167630.97779999999"/>
    <n v="268209.5686"/>
    <n v="209538.72229999999"/>
    <n v="335261.9607"/>
    <n v="237477.21859999999"/>
    <n v="379963.55530000001"/>
    <n v="265415.71480000002"/>
    <n v="424665.15010000003"/>
  </r>
  <r>
    <n v="4"/>
    <s v="Region IV - Southeast"/>
    <x v="25"/>
    <s v="MS"/>
    <x v="170"/>
    <n v="1"/>
    <x v="0"/>
    <n v="82472.571599999996"/>
    <n v="144327.00030000001"/>
    <n v="106787.59450000001"/>
    <n v="186878.2904"/>
    <n v="127825.67359999999"/>
    <n v="223694.92869999999"/>
    <n v="152490.4889"/>
    <n v="266858.35560000001"/>
    <n v="179763.04459999999"/>
    <n v="314585.32809999998"/>
    <n v="197105.42600000001"/>
    <n v="344934.49530000001"/>
    <n v="213426.83970000001"/>
    <n v="373496.9694"/>
  </r>
  <r>
    <n v="4"/>
    <s v="Region IV - Southeast"/>
    <x v="25"/>
    <s v="MS"/>
    <x v="170"/>
    <n v="2"/>
    <x v="1"/>
    <n v="70532.643500000006"/>
    <n v="123432.12609999999"/>
    <n v="92229.8511"/>
    <n v="161402.23939999999"/>
    <n v="111883.34699999999"/>
    <n v="195795.8572"/>
    <n v="136786.18470000001"/>
    <n v="239375.82320000001"/>
    <n v="162218.5944"/>
    <n v="283882.54019999999"/>
    <n v="178702.4564"/>
    <n v="312729.29879999999"/>
    <n v="194026.28899999999"/>
    <n v="339546.00579999998"/>
  </r>
  <r>
    <n v="4"/>
    <s v="Region IV - Southeast"/>
    <x v="25"/>
    <s v="MS"/>
    <x v="170"/>
    <n v="3"/>
    <x v="2"/>
    <n v="62799.023999999998"/>
    <n v="109898.292"/>
    <n v="85458.637499999997"/>
    <n v="149552.6158"/>
    <n v="108035.89200000001"/>
    <n v="189062.81090000001"/>
    <n v="142185.07190000001"/>
    <n v="248823.87580000001"/>
    <n v="175984.97990000001"/>
    <n v="307973.71470000001"/>
    <n v="198130.17189999999"/>
    <n v="346727.80070000002"/>
    <n v="219964.89980000001"/>
    <n v="384938.57459999999"/>
  </r>
  <r>
    <n v="4"/>
    <s v="Region IV - Southeast"/>
    <x v="25"/>
    <s v="MS"/>
    <x v="170"/>
    <n v="4"/>
    <x v="3"/>
    <n v="70282.274300000005"/>
    <n v="112451.64049999999"/>
    <n v="98395.183900000004"/>
    <n v="157432.2966"/>
    <n v="126508.09359999999"/>
    <n v="202412.95269999999"/>
    <n v="168677.45809999999"/>
    <n v="269883.93699999998"/>
    <n v="210846.82260000001"/>
    <n v="337354.92119999998"/>
    <n v="238959.7323"/>
    <n v="382335.5773"/>
    <n v="267072.64199999999"/>
    <n v="427316.23349999997"/>
  </r>
  <r>
    <n v="4"/>
    <s v="Region IV - Southeast"/>
    <x v="25"/>
    <s v="MS"/>
    <x v="171"/>
    <n v="1"/>
    <x v="0"/>
    <n v="79962.350399999996"/>
    <n v="139934.1133"/>
    <n v="103586.2403"/>
    <n v="181275.92060000001"/>
    <n v="124026.9734"/>
    <n v="217047.2034"/>
    <n v="148009.3939"/>
    <n v="259016.4393"/>
    <n v="174528.171"/>
    <n v="305424.29920000001"/>
    <n v="191390.90530000001"/>
    <n v="334934.08429999999"/>
    <n v="207279.96410000001"/>
    <n v="362739.93709999998"/>
  </r>
  <r>
    <n v="4"/>
    <s v="Region IV - Southeast"/>
    <x v="25"/>
    <s v="MS"/>
    <x v="171"/>
    <n v="2"/>
    <x v="1"/>
    <n v="68158.103099999993"/>
    <n v="119276.68060000001"/>
    <n v="89193.925700000007"/>
    <n v="156089.36989999999"/>
    <n v="108265.8094"/>
    <n v="189465.16639999999"/>
    <n v="132483.54749999999"/>
    <n v="231846.20809999999"/>
    <n v="157183.08929999999"/>
    <n v="275070.40629999997"/>
    <n v="173197.06030000001"/>
    <n v="303094.85550000001"/>
    <n v="188099.87400000001"/>
    <n v="329174.7794"/>
  </r>
  <r>
    <n v="4"/>
    <s v="Region IV - Southeast"/>
    <x v="25"/>
    <s v="MS"/>
    <x v="171"/>
    <n v="3"/>
    <x v="2"/>
    <n v="60526.845200000003"/>
    <n v="105921.9791"/>
    <n v="82305.541800000006"/>
    <n v="144034.69810000001"/>
    <n v="104002.8149"/>
    <n v="182004.92619999999"/>
    <n v="136828.8039"/>
    <n v="239450.4068"/>
    <n v="169309.48989999999"/>
    <n v="296291.60729999997"/>
    <n v="190579.61050000001"/>
    <n v="333514.31839999999"/>
    <n v="211542.79500000001"/>
    <n v="370199.89130000002"/>
  </r>
  <r>
    <n v="4"/>
    <s v="Region IV - Southeast"/>
    <x v="25"/>
    <s v="MS"/>
    <x v="171"/>
    <n v="4"/>
    <x v="3"/>
    <n v="68130.923599999995"/>
    <n v="109009.47930000001"/>
    <n v="95383.293000000005"/>
    <n v="152613.27110000001"/>
    <n v="122635.6624"/>
    <n v="196217.06280000001"/>
    <n v="163514.21660000001"/>
    <n v="261622.75039999999"/>
    <n v="204392.77069999999"/>
    <n v="327028.43790000002"/>
    <n v="231645.14009999999"/>
    <n v="370632.22970000003"/>
    <n v="258897.50949999999"/>
    <n v="414236.02149999997"/>
  </r>
  <r>
    <n v="4"/>
    <s v="Region IV - Southeast"/>
    <x v="26"/>
    <s v="NC"/>
    <x v="172"/>
    <n v="1"/>
    <x v="0"/>
    <n v="91017.349799999996"/>
    <n v="159280.36240000001"/>
    <n v="117673.2052"/>
    <n v="205928.10930000001"/>
    <n v="140734.29930000001"/>
    <n v="246285.02369999999"/>
    <n v="167705.53649999999"/>
    <n v="293484.68900000001"/>
    <n v="197525.58170000001"/>
    <n v="345669.76799999998"/>
    <n v="216489.07629999999"/>
    <n v="378855.88370000001"/>
    <n v="234266.71849999999"/>
    <n v="409966.75750000001"/>
  </r>
  <r>
    <n v="4"/>
    <s v="Region IV - Southeast"/>
    <x v="26"/>
    <s v="NC"/>
    <x v="172"/>
    <n v="2"/>
    <x v="1"/>
    <n v="78670.378200000006"/>
    <n v="137673.16209999999"/>
    <n v="102619.1747"/>
    <n v="179583.55559999999"/>
    <n v="124248.4837"/>
    <n v="217434.84650000001"/>
    <n v="151465.8578"/>
    <n v="265065.2512"/>
    <n v="179383.0246"/>
    <n v="313920.2929"/>
    <n v="197458.7323"/>
    <n v="345552.78159999999"/>
    <n v="214204.78479999999"/>
    <n v="374858.37339999998"/>
  </r>
  <r>
    <n v="4"/>
    <s v="Region IV - Southeast"/>
    <x v="26"/>
    <s v="NC"/>
    <x v="172"/>
    <n v="3"/>
    <x v="2"/>
    <n v="70620.339300000007"/>
    <n v="123585.5937"/>
    <n v="96324.615300000005"/>
    <n v="168568.07680000001"/>
    <n v="121943.7245"/>
    <n v="213401.5178"/>
    <n v="160665.34460000001"/>
    <n v="281164.3529"/>
    <n v="199025.7856"/>
    <n v="348295.12479999999"/>
    <n v="224198.103"/>
    <n v="392346.6801"/>
    <n v="249049.37220000001"/>
    <n v="435836.40149999998"/>
  </r>
  <r>
    <n v="4"/>
    <s v="Region IV - Southeast"/>
    <x v="26"/>
    <s v="NC"/>
    <x v="172"/>
    <n v="4"/>
    <x v="3"/>
    <n v="77608.387700000007"/>
    <n v="124173.4221"/>
    <n v="108651.7427"/>
    <n v="173842.79089999999"/>
    <n v="139695.09770000001"/>
    <n v="223512.15979999999"/>
    <n v="186260.13029999999"/>
    <n v="298016.21299999999"/>
    <n v="232825.1629"/>
    <n v="372520.26620000001"/>
    <n v="263868.51799999998"/>
    <n v="422189.63500000001"/>
    <n v="294911.87300000002"/>
    <n v="471859.00380000001"/>
  </r>
  <r>
    <n v="4"/>
    <s v="Region IV - Southeast"/>
    <x v="26"/>
    <s v="NC"/>
    <x v="173"/>
    <n v="1"/>
    <x v="0"/>
    <n v="92006.395399999994"/>
    <n v="161011.19209999999"/>
    <n v="118952.2332"/>
    <n v="208166.4081"/>
    <n v="142264.20740000001"/>
    <n v="248962.36300000001"/>
    <n v="169528.9829"/>
    <n v="296675.71999999997"/>
    <n v="199673.57579999999"/>
    <n v="349428.75770000002"/>
    <n v="218843.45860000001"/>
    <n v="382976.05249999999"/>
    <n v="236814.7102"/>
    <n v="414425.74280000001"/>
  </r>
  <r>
    <n v="4"/>
    <s v="Region IV - Southeast"/>
    <x v="26"/>
    <s v="NC"/>
    <x v="173"/>
    <n v="2"/>
    <x v="1"/>
    <n v="79523.743000000002"/>
    <n v="139166.5503"/>
    <n v="103732.7738"/>
    <n v="181532.3542"/>
    <n v="125597.2292"/>
    <n v="219795.15109999999"/>
    <n v="153110.8463"/>
    <n v="267943.98090000002"/>
    <n v="181331.6502"/>
    <n v="317330.38780000003"/>
    <n v="199603.99"/>
    <n v="349306.98259999999"/>
    <n v="216532.31589999999"/>
    <n v="378931.5527"/>
  </r>
  <r>
    <n v="4"/>
    <s v="Region IV - Southeast"/>
    <x v="26"/>
    <s v="NC"/>
    <x v="173"/>
    <n v="3"/>
    <x v="2"/>
    <n v="71385.344599999997"/>
    <n v="124924.35309999999"/>
    <n v="97367.668399999995"/>
    <n v="170393.41959999999"/>
    <n v="123263.8893"/>
    <n v="215711.8063"/>
    <n v="162404.39629999999"/>
    <n v="284207.6936"/>
    <n v="201179.75539999999"/>
    <n v="352064.57199999999"/>
    <n v="226624.27480000001"/>
    <n v="396592.48070000001"/>
    <n v="251744.21799999999"/>
    <n v="440552.38150000002"/>
  </r>
  <r>
    <n v="4"/>
    <s v="Region IV - Southeast"/>
    <x v="26"/>
    <s v="NC"/>
    <x v="173"/>
    <n v="4"/>
    <x v="3"/>
    <n v="78451.643200000006"/>
    <n v="125522.6309"/>
    <n v="109832.30039999999"/>
    <n v="175731.6833"/>
    <n v="141212.9577"/>
    <n v="225940.73560000001"/>
    <n v="188283.94349999999"/>
    <n v="301254.31420000002"/>
    <n v="235354.92939999999"/>
    <n v="376567.89260000002"/>
    <n v="266735.58669999999"/>
    <n v="426776.94500000001"/>
    <n v="298116.2439"/>
    <n v="476985.99739999999"/>
  </r>
  <r>
    <n v="4"/>
    <s v="Region IV - Southeast"/>
    <x v="26"/>
    <s v="NC"/>
    <x v="174"/>
    <n v="1"/>
    <x v="0"/>
    <n v="93452.359599999996"/>
    <n v="163541.62940000001"/>
    <n v="120866.99460000001"/>
    <n v="211517.24059999999"/>
    <n v="144585.14420000001"/>
    <n v="253024.00219999999"/>
    <n v="172341.67819999999"/>
    <n v="301597.93689999997"/>
    <n v="203030.68530000001"/>
    <n v="355303.69919999997"/>
    <n v="222546.47330000001"/>
    <n v="389456.32829999999"/>
    <n v="240859.80840000001"/>
    <n v="421504.66450000001"/>
  </r>
  <r>
    <n v="4"/>
    <s v="Region IV - Southeast"/>
    <x v="26"/>
    <s v="NC"/>
    <x v="174"/>
    <n v="2"/>
    <x v="1"/>
    <n v="80562.664600000004"/>
    <n v="140984.6629"/>
    <n v="105151.249"/>
    <n v="184014.68580000001"/>
    <n v="127374.6781"/>
    <n v="222905.68659999999"/>
    <n v="155388.16810000001"/>
    <n v="271929.2941"/>
    <n v="184090.6539"/>
    <n v="322158.64429999999"/>
    <n v="202679.63140000001"/>
    <n v="354689.35499999998"/>
    <n v="219916.03219999999"/>
    <n v="384853.0563"/>
  </r>
  <r>
    <n v="4"/>
    <s v="Region IV - Southeast"/>
    <x v="26"/>
    <s v="NC"/>
    <x v="174"/>
    <n v="3"/>
    <x v="2"/>
    <n v="72173.190400000007"/>
    <n v="126303.08319999999"/>
    <n v="98386.789000000004"/>
    <n v="172176.88080000001"/>
    <n v="124511.47719999999"/>
    <n v="217895.08499999999"/>
    <n v="164004.34280000001"/>
    <n v="287007.59999999998"/>
    <n v="203120.15349999999"/>
    <n v="355460.26880000002"/>
    <n v="228778.41070000001"/>
    <n v="400362.21879999997"/>
    <n v="254101.50779999999"/>
    <n v="444677.63870000001"/>
  </r>
  <r>
    <n v="4"/>
    <s v="Region IV - Southeast"/>
    <x v="26"/>
    <s v="NC"/>
    <x v="174"/>
    <n v="4"/>
    <x v="3"/>
    <n v="79673.3171"/>
    <n v="127477.30929999999"/>
    <n v="111542.6439"/>
    <n v="178468.23300000001"/>
    <n v="143411.97080000001"/>
    <n v="229459.15669999999"/>
    <n v="191215.96109999999"/>
    <n v="305945.54229999997"/>
    <n v="239019.95129999999"/>
    <n v="382431.9277"/>
    <n v="270889.2781"/>
    <n v="433422.85149999999"/>
    <n v="302758.60499999998"/>
    <n v="484413.77519999997"/>
  </r>
  <r>
    <n v="4"/>
    <s v="Region IV - Southeast"/>
    <x v="26"/>
    <s v="NC"/>
    <x v="175"/>
    <n v="1"/>
    <x v="0"/>
    <n v="91499.337899999999"/>
    <n v="160123.8414"/>
    <n v="118311.45909999999"/>
    <n v="207045.0534"/>
    <n v="141507.9449"/>
    <n v="247638.90349999999"/>
    <n v="168643.1017"/>
    <n v="295125.42800000001"/>
    <n v="198644.61809999999"/>
    <n v="347628.08169999998"/>
    <n v="217723.41459999999"/>
    <n v="381015.97560000001"/>
    <n v="235615.0846"/>
    <n v="412326.39809999999"/>
  </r>
  <r>
    <n v="4"/>
    <s v="Region IV - Southeast"/>
    <x v="26"/>
    <s v="NC"/>
    <x v="175"/>
    <n v="2"/>
    <x v="1"/>
    <n v="79016.685500000007"/>
    <n v="138279.19959999999"/>
    <n v="103091.9997"/>
    <n v="180410.99950000001"/>
    <n v="124840.9667"/>
    <n v="218471.69159999999"/>
    <n v="152224.9651"/>
    <n v="266393.68890000001"/>
    <n v="180302.6925"/>
    <n v="315529.71179999999"/>
    <n v="198483.9461"/>
    <n v="347346.9057"/>
    <n v="215332.69029999999"/>
    <n v="376832.20799999998"/>
  </r>
  <r>
    <n v="4"/>
    <s v="Region IV - Southeast"/>
    <x v="26"/>
    <s v="NC"/>
    <x v="175"/>
    <n v="3"/>
    <x v="2"/>
    <n v="70882.954500000007"/>
    <n v="124045.1704"/>
    <n v="96664.322199999995"/>
    <n v="169162.56390000001"/>
    <n v="122359.5871"/>
    <n v="214129.27729999999"/>
    <n v="161198.66010000001"/>
    <n v="282097.65509999997"/>
    <n v="199672.58499999999"/>
    <n v="349427.02370000002"/>
    <n v="224916.1483"/>
    <n v="393603.25949999999"/>
    <n v="249835.1355"/>
    <n v="437211.48719999997"/>
  </r>
  <r>
    <n v="4"/>
    <s v="Region IV - Southeast"/>
    <x v="26"/>
    <s v="NC"/>
    <x v="175"/>
    <n v="4"/>
    <x v="3"/>
    <n v="78015.612299999993"/>
    <n v="124824.98149999999"/>
    <n v="109221.8572"/>
    <n v="174754.97409999999"/>
    <n v="140428.10209999999"/>
    <n v="224684.96679999999"/>
    <n v="187237.46950000001"/>
    <n v="299579.95569999999"/>
    <n v="234046.83689999999"/>
    <n v="374474.94459999999"/>
    <n v="265253.08179999999"/>
    <n v="424404.93719999999"/>
    <n v="296459.32669999998"/>
    <n v="474334.92979999998"/>
  </r>
  <r>
    <n v="4"/>
    <s v="Region IV - Southeast"/>
    <x v="26"/>
    <s v="NC"/>
    <x v="176"/>
    <n v="1"/>
    <x v="0"/>
    <n v="92995.441000000006"/>
    <n v="162742.02179999999"/>
    <n v="120231.26119999999"/>
    <n v="210404.70699999999"/>
    <n v="143794.11550000001"/>
    <n v="251639.70209999999"/>
    <n v="171352.42910000001"/>
    <n v="299866.75099999999"/>
    <n v="201821.57019999999"/>
    <n v="353187.7476"/>
    <n v="221197.84080000001"/>
    <n v="387096.22129999998"/>
    <n v="239362.70189999999"/>
    <n v="418884.72820000001"/>
  </r>
  <r>
    <n v="4"/>
    <s v="Region IV - Southeast"/>
    <x v="26"/>
    <s v="NC"/>
    <x v="176"/>
    <n v="2"/>
    <x v="1"/>
    <n v="80377.107699999993"/>
    <n v="140659.93840000001"/>
    <n v="104846.37300000001"/>
    <n v="183481.15280000001"/>
    <n v="126945.97470000001"/>
    <n v="222155.45559999999"/>
    <n v="154755.83470000001"/>
    <n v="270822.7107"/>
    <n v="183280.27590000001"/>
    <n v="320740.4828"/>
    <n v="201749.24780000001"/>
    <n v="353061.18359999999"/>
    <n v="218859.8469"/>
    <n v="383004.73200000002"/>
  </r>
  <r>
    <n v="4"/>
    <s v="Region IV - Southeast"/>
    <x v="26"/>
    <s v="NC"/>
    <x v="176"/>
    <n v="3"/>
    <x v="2"/>
    <n v="72150.350000000006"/>
    <n v="126263.11259999999"/>
    <n v="98410.721399999995"/>
    <n v="172218.76259999999"/>
    <n v="124584.0542"/>
    <n v="218022.09479999999"/>
    <n v="164143.44820000001"/>
    <n v="287251.0343"/>
    <n v="203333.72519999999"/>
    <n v="355834.01909999998"/>
    <n v="229050.44649999999"/>
    <n v="400838.28139999998"/>
    <n v="254439.06390000001"/>
    <n v="445268.3616"/>
  </r>
  <r>
    <n v="4"/>
    <s v="Region IV - Southeast"/>
    <x v="26"/>
    <s v="NC"/>
    <x v="176"/>
    <n v="4"/>
    <x v="3"/>
    <n v="79294.898700000005"/>
    <n v="126871.8397"/>
    <n v="111012.8581"/>
    <n v="177620.57560000001"/>
    <n v="142730.81760000001"/>
    <n v="228369.31159999999"/>
    <n v="190307.7568"/>
    <n v="304492.4154"/>
    <n v="237884.69589999999"/>
    <n v="380615.51909999998"/>
    <n v="269602.65539999999"/>
    <n v="431364.2549"/>
    <n v="301320.61489999999"/>
    <n v="482112.99089999998"/>
  </r>
  <r>
    <n v="4"/>
    <s v="Region IV - Southeast"/>
    <x v="26"/>
    <s v="NC"/>
    <x v="177"/>
    <n v="1"/>
    <x v="0"/>
    <n v="91042.416500000007"/>
    <n v="159324.22889999999"/>
    <n v="117675.7218"/>
    <n v="205932.51319999999"/>
    <n v="140716.91159999999"/>
    <n v="246254.59539999999"/>
    <n v="167653.84700000001"/>
    <n v="293394.23229999997"/>
    <n v="197435.4963"/>
    <n v="345512.11849999998"/>
    <n v="216374.77470000001"/>
    <n v="378655.85570000001"/>
    <n v="234117.97010000001"/>
    <n v="409706.44760000001"/>
  </r>
  <r>
    <n v="4"/>
    <s v="Region IV - Southeast"/>
    <x v="26"/>
    <s v="NC"/>
    <x v="177"/>
    <n v="2"/>
    <x v="1"/>
    <n v="78831.126600000003"/>
    <n v="137954.47150000001"/>
    <n v="102787.12089999999"/>
    <n v="179877.46160000001"/>
    <n v="124412.2598"/>
    <n v="217721.4546"/>
    <n v="151592.62710000001"/>
    <n v="265287.09749999997"/>
    <n v="179492.3089"/>
    <n v="314111.54060000001"/>
    <n v="197553.5563"/>
    <n v="345718.72360000003"/>
    <n v="214276.49830000001"/>
    <n v="374983.87190000003"/>
  </r>
  <r>
    <n v="4"/>
    <s v="Region IV - Southeast"/>
    <x v="26"/>
    <s v="NC"/>
    <x v="177"/>
    <n v="3"/>
    <x v="2"/>
    <n v="70860.112599999993"/>
    <n v="124005.197"/>
    <n v="96688.252600000007"/>
    <n v="169204.44200000001"/>
    <n v="122432.16160000001"/>
    <n v="214256.28279999999"/>
    <n v="161337.76209999999"/>
    <n v="282341.08380000002"/>
    <n v="199886.15280000001"/>
    <n v="349800.76730000001"/>
    <n v="225188.17980000001"/>
    <n v="394079.31459999998"/>
    <n v="250172.6868"/>
    <n v="437802.20199999999"/>
  </r>
  <r>
    <n v="4"/>
    <s v="Region IV - Southeast"/>
    <x v="26"/>
    <s v="NC"/>
    <x v="177"/>
    <n v="4"/>
    <x v="3"/>
    <n v="77637.191399999996"/>
    <n v="124219.50810000001"/>
    <n v="108692.06789999999"/>
    <n v="173907.3113"/>
    <n v="139746.94450000001"/>
    <n v="223595.1146"/>
    <n v="186329.25940000001"/>
    <n v="298126.81949999998"/>
    <n v="232911.57430000001"/>
    <n v="372658.52429999999"/>
    <n v="263966.45079999999"/>
    <n v="422346.32750000001"/>
    <n v="295021.3273"/>
    <n v="472034.13079999998"/>
  </r>
  <r>
    <n v="4"/>
    <s v="Region IV - Southeast"/>
    <x v="26"/>
    <s v="NC"/>
    <x v="178"/>
    <n v="1"/>
    <x v="0"/>
    <n v="89064.325299999997"/>
    <n v="155862.56940000001"/>
    <n v="115117.66590000001"/>
    <n v="201455.9154"/>
    <n v="137657.09539999999"/>
    <n v="240899.91699999999"/>
    <n v="164006.95439999999"/>
    <n v="287012.1703"/>
    <n v="193139.5079"/>
    <n v="337994.13870000001"/>
    <n v="211666.0104"/>
    <n v="370415.51809999999"/>
    <n v="229021.98680000001"/>
    <n v="400788.47690000001"/>
  </r>
  <r>
    <n v="4"/>
    <s v="Region IV - Southeast"/>
    <x v="26"/>
    <s v="NC"/>
    <x v="178"/>
    <n v="2"/>
    <x v="1"/>
    <n v="77124.397200000007"/>
    <n v="134967.69510000001"/>
    <n v="100559.92260000001"/>
    <n v="175979.86439999999"/>
    <n v="121714.76880000001"/>
    <n v="213000.84539999999"/>
    <n v="148302.65030000001"/>
    <n v="259529.6379"/>
    <n v="175595.0577"/>
    <n v="307291.35080000001"/>
    <n v="193263.04089999999"/>
    <n v="338210.32150000002"/>
    <n v="209621.43609999999"/>
    <n v="366837.51329999999"/>
  </r>
  <r>
    <n v="4"/>
    <s v="Region IV - Southeast"/>
    <x v="26"/>
    <s v="NC"/>
    <x v="178"/>
    <n v="3"/>
    <x v="2"/>
    <n v="69330.101800000004"/>
    <n v="121327.6781"/>
    <n v="94602.146500000003"/>
    <n v="165553.75630000001"/>
    <n v="119791.8319"/>
    <n v="209635.7058"/>
    <n v="157859.65849999999"/>
    <n v="276254.40240000002"/>
    <n v="195578.21309999999"/>
    <n v="342261.87300000002"/>
    <n v="220335.83619999999"/>
    <n v="385587.7133"/>
    <n v="244782.99530000001"/>
    <n v="428370.24170000001"/>
  </r>
  <r>
    <n v="4"/>
    <s v="Region IV - Southeast"/>
    <x v="26"/>
    <s v="NC"/>
    <x v="178"/>
    <n v="4"/>
    <x v="3"/>
    <n v="75950.680399999997"/>
    <n v="121521.09050000001"/>
    <n v="106330.9526"/>
    <n v="170129.52669999999"/>
    <n v="136711.22469999999"/>
    <n v="218737.96280000001"/>
    <n v="182281.6329"/>
    <n v="291650.61719999998"/>
    <n v="227852.04120000001"/>
    <n v="364563.27130000002"/>
    <n v="258232.31340000001"/>
    <n v="413171.70750000002"/>
    <n v="288612.58549999999"/>
    <n v="461780.14370000002"/>
  </r>
  <r>
    <n v="4"/>
    <s v="Region IV - Southeast"/>
    <x v="26"/>
    <s v="NC"/>
    <x v="179"/>
    <n v="1"/>
    <x v="0"/>
    <n v="93452.359599999996"/>
    <n v="163541.62940000001"/>
    <n v="120866.99460000001"/>
    <n v="211517.24059999999"/>
    <n v="144585.14420000001"/>
    <n v="253024.00219999999"/>
    <n v="172341.67819999999"/>
    <n v="301597.93689999997"/>
    <n v="203030.68530000001"/>
    <n v="355303.69919999997"/>
    <n v="222546.47330000001"/>
    <n v="389456.32829999999"/>
    <n v="240859.80840000001"/>
    <n v="421504.66450000001"/>
  </r>
  <r>
    <n v="4"/>
    <s v="Region IV - Southeast"/>
    <x v="26"/>
    <s v="NC"/>
    <x v="179"/>
    <n v="2"/>
    <x v="1"/>
    <n v="80562.664600000004"/>
    <n v="140984.6629"/>
    <n v="105151.249"/>
    <n v="184014.68580000001"/>
    <n v="127374.6781"/>
    <n v="222905.68659999999"/>
    <n v="155388.16810000001"/>
    <n v="271929.2941"/>
    <n v="184090.6539"/>
    <n v="322158.64429999999"/>
    <n v="202679.63140000001"/>
    <n v="354689.35499999998"/>
    <n v="219916.03219999999"/>
    <n v="384853.0563"/>
  </r>
  <r>
    <n v="4"/>
    <s v="Region IV - Southeast"/>
    <x v="26"/>
    <s v="NC"/>
    <x v="179"/>
    <n v="3"/>
    <x v="2"/>
    <n v="72173.190400000007"/>
    <n v="126303.08319999999"/>
    <n v="98386.789000000004"/>
    <n v="172176.88080000001"/>
    <n v="124511.47719999999"/>
    <n v="217895.08499999999"/>
    <n v="164004.34280000001"/>
    <n v="287007.59999999998"/>
    <n v="203120.15349999999"/>
    <n v="355460.26880000002"/>
    <n v="228778.41070000001"/>
    <n v="400362.21879999997"/>
    <n v="254101.50779999999"/>
    <n v="444677.63870000001"/>
  </r>
  <r>
    <n v="4"/>
    <s v="Region IV - Southeast"/>
    <x v="26"/>
    <s v="NC"/>
    <x v="179"/>
    <n v="4"/>
    <x v="3"/>
    <n v="79673.3171"/>
    <n v="127477.30929999999"/>
    <n v="111542.6439"/>
    <n v="178468.23300000001"/>
    <n v="143411.97080000001"/>
    <n v="229459.15669999999"/>
    <n v="191215.96109999999"/>
    <n v="305945.54229999997"/>
    <n v="239019.95129999999"/>
    <n v="382431.9277"/>
    <n v="270889.2781"/>
    <n v="433422.85149999999"/>
    <n v="302758.60499999998"/>
    <n v="484413.77519999997"/>
  </r>
  <r>
    <n v="4"/>
    <s v="Region IV - Southeast"/>
    <x v="26"/>
    <s v="NC"/>
    <x v="180"/>
    <n v="1"/>
    <x v="0"/>
    <n v="89521.244000000006"/>
    <n v="156662.17689999999"/>
    <n v="115753.39939999999"/>
    <n v="202568.44889999999"/>
    <n v="138448.12409999999"/>
    <n v="242284.21710000001"/>
    <n v="164996.20360000001"/>
    <n v="288743.35619999998"/>
    <n v="194348.62299999999"/>
    <n v="340110.09029999998"/>
    <n v="213014.64290000001"/>
    <n v="372775.6251"/>
    <n v="230519.09330000001"/>
    <n v="403408.41320000001"/>
  </r>
  <r>
    <n v="4"/>
    <s v="Region IV - Southeast"/>
    <x v="26"/>
    <s v="NC"/>
    <x v="180"/>
    <n v="2"/>
    <x v="1"/>
    <n v="77309.954100000003"/>
    <n v="135292.41949999999"/>
    <n v="100864.7985"/>
    <n v="176513.39739999999"/>
    <n v="122143.4722"/>
    <n v="213751.07629999999"/>
    <n v="148934.98370000001"/>
    <n v="260636.22140000001"/>
    <n v="176405.4356"/>
    <n v="308709.5123"/>
    <n v="194193.42449999999"/>
    <n v="339838.49300000002"/>
    <n v="210677.6214"/>
    <n v="368685.83750000002"/>
  </r>
  <r>
    <n v="4"/>
    <s v="Region IV - Southeast"/>
    <x v="26"/>
    <s v="NC"/>
    <x v="180"/>
    <n v="3"/>
    <x v="2"/>
    <n v="69352.942200000005"/>
    <n v="121367.64870000001"/>
    <n v="94578.214000000007"/>
    <n v="165511.87450000001"/>
    <n v="119719.2549"/>
    <n v="209508.696"/>
    <n v="157720.55309999999"/>
    <n v="276010.9681"/>
    <n v="195364.6416"/>
    <n v="341888.12270000001"/>
    <n v="220063.80040000001"/>
    <n v="385111.6507"/>
    <n v="244445.43919999999"/>
    <n v="427779.51870000002"/>
  </r>
  <r>
    <n v="4"/>
    <s v="Region IV - Southeast"/>
    <x v="26"/>
    <s v="NC"/>
    <x v="180"/>
    <n v="4"/>
    <x v="3"/>
    <n v="76329.098899999997"/>
    <n v="122126.56"/>
    <n v="106860.7384"/>
    <n v="170977.18400000001"/>
    <n v="137392.37789999999"/>
    <n v="219827.80799999999"/>
    <n v="183189.83730000001"/>
    <n v="293103.74400000001"/>
    <n v="228987.2966"/>
    <n v="366379.68"/>
    <n v="259518.93609999999"/>
    <n v="415230.304"/>
    <n v="290050.57569999999"/>
    <n v="464080.92800000001"/>
  </r>
  <r>
    <n v="4"/>
    <s v="Region IV - Southeast"/>
    <x v="26"/>
    <s v="NC"/>
    <x v="91"/>
    <n v="1"/>
    <x v="0"/>
    <n v="91474.268500000006"/>
    <n v="160079.96979999999"/>
    <n v="118308.9388"/>
    <n v="207040.6428"/>
    <n v="141525.32800000001"/>
    <n v="247669.32389999999"/>
    <n v="168694.78570000001"/>
    <n v="295215.8749"/>
    <n v="198734.69690000001"/>
    <n v="347785.7194"/>
    <n v="217837.709"/>
    <n v="381215.99060000002"/>
    <n v="235763.82509999999"/>
    <n v="412586.69380000001"/>
  </r>
  <r>
    <n v="4"/>
    <s v="Region IV - Southeast"/>
    <x v="26"/>
    <s v="NC"/>
    <x v="91"/>
    <n v="2"/>
    <x v="1"/>
    <n v="78855.935100000002"/>
    <n v="137997.88649999999"/>
    <n v="102924.05070000001"/>
    <n v="180117.08859999999"/>
    <n v="124677.1871"/>
    <n v="218185.07740000001"/>
    <n v="152098.1912"/>
    <n v="266171.8346"/>
    <n v="180193.4025"/>
    <n v="315338.45449999999"/>
    <n v="198389.11600000001"/>
    <n v="347180.95299999998"/>
    <n v="215260.97010000001"/>
    <n v="376706.69760000001"/>
  </r>
  <r>
    <n v="4"/>
    <s v="Region IV - Southeast"/>
    <x v="26"/>
    <s v="NC"/>
    <x v="91"/>
    <n v="3"/>
    <x v="2"/>
    <n v="70643.179600000003"/>
    <n v="123625.5644"/>
    <n v="96300.6829"/>
    <n v="168526.19510000001"/>
    <n v="121871.14750000001"/>
    <n v="213274.50810000001"/>
    <n v="160526.23920000001"/>
    <n v="280920.91859999998"/>
    <n v="198812.21400000001"/>
    <n v="347921.37449999998"/>
    <n v="223926.06709999999"/>
    <n v="391870.61749999999"/>
    <n v="248711.81630000001"/>
    <n v="435245.67849999998"/>
  </r>
  <r>
    <n v="4"/>
    <s v="Region IV - Southeast"/>
    <x v="26"/>
    <s v="NC"/>
    <x v="91"/>
    <n v="4"/>
    <x v="3"/>
    <n v="77986.806200000006"/>
    <n v="124778.89169999999"/>
    <n v="109181.52860000001"/>
    <n v="174690.44820000001"/>
    <n v="140376.25099999999"/>
    <n v="224602.005"/>
    <n v="187168.33470000001"/>
    <n v="299469.33990000002"/>
    <n v="233960.41829999999"/>
    <n v="374336.67489999998"/>
    <n v="265155.14069999999"/>
    <n v="424248.23149999999"/>
    <n v="296349.86320000002"/>
    <n v="474159.78810000001"/>
  </r>
  <r>
    <n v="4"/>
    <s v="Region IV - Southeast"/>
    <x v="26"/>
    <s v="NC"/>
    <x v="181"/>
    <n v="1"/>
    <x v="0"/>
    <n v="89114.464300000007"/>
    <n v="155950.3125"/>
    <n v="115122.7066"/>
    <n v="201464.7365"/>
    <n v="137622.32939999999"/>
    <n v="240839.07629999999"/>
    <n v="163903.5865"/>
    <n v="286831.27639999997"/>
    <n v="192959.3504"/>
    <n v="337678.86330000003"/>
    <n v="211437.42180000001"/>
    <n v="370015.48800000001"/>
    <n v="228724.50589999999"/>
    <n v="400267.88540000003"/>
  </r>
  <r>
    <n v="4"/>
    <s v="Region IV - Southeast"/>
    <x v="26"/>
    <s v="NC"/>
    <x v="181"/>
    <n v="2"/>
    <x v="1"/>
    <n v="77445.897899999996"/>
    <n v="135530.32130000001"/>
    <n v="100895.82060000001"/>
    <n v="176567.68609999999"/>
    <n v="122042.32799999999"/>
    <n v="213574.07389999999"/>
    <n v="148556.198"/>
    <n v="259973.34640000001"/>
    <n v="175813.63740000001"/>
    <n v="307673.8653"/>
    <n v="193452.70120000001"/>
    <n v="338542.22700000001"/>
    <n v="209764.87650000001"/>
    <n v="367088.53379999998"/>
  </r>
  <r>
    <n v="4"/>
    <s v="Region IV - Southeast"/>
    <x v="26"/>
    <s v="NC"/>
    <x v="181"/>
    <n v="3"/>
    <x v="2"/>
    <n v="69809.651500000007"/>
    <n v="122166.89019999999"/>
    <n v="95329.425099999993"/>
    <n v="166826.4938"/>
    <n v="120768.71120000001"/>
    <n v="211345.24460000001"/>
    <n v="159204.50020000001"/>
    <n v="278607.87530000001"/>
    <n v="197298.95509999999"/>
    <n v="345273.1716"/>
    <n v="222315.99849999999"/>
    <n v="389052.99729999999"/>
    <n v="247029.63380000001"/>
    <n v="432301.8591"/>
  </r>
  <r>
    <n v="4"/>
    <s v="Region IV - Southeast"/>
    <x v="26"/>
    <s v="NC"/>
    <x v="181"/>
    <n v="4"/>
    <x v="3"/>
    <n v="76008.292700000005"/>
    <n v="121613.2703"/>
    <n v="106411.6099"/>
    <n v="170258.57829999999"/>
    <n v="136814.927"/>
    <n v="218903.88649999999"/>
    <n v="182419.90270000001"/>
    <n v="291871.84869999997"/>
    <n v="228024.87839999999"/>
    <n v="364839.81079999998"/>
    <n v="258428.1954"/>
    <n v="413485.1189"/>
    <n v="288831.51260000002"/>
    <n v="462130.42700000003"/>
  </r>
  <r>
    <n v="4"/>
    <s v="Region IV - Southeast"/>
    <x v="27"/>
    <s v="SC"/>
    <x v="125"/>
    <n v="1"/>
    <x v="0"/>
    <n v="92081.604000000007"/>
    <n v="161142.80710000001"/>
    <n v="118959.79429999999"/>
    <n v="208179.64"/>
    <n v="142212.05809999999"/>
    <n v="248871.1018"/>
    <n v="169373.93059999999"/>
    <n v="296404.3786"/>
    <n v="199403.33929999999"/>
    <n v="348955.84379999997"/>
    <n v="218500.57490000001"/>
    <n v="382376.0061"/>
    <n v="236368.48800000001"/>
    <n v="413644.8541"/>
  </r>
  <r>
    <n v="4"/>
    <s v="Region IV - Southeast"/>
    <x v="27"/>
    <s v="SC"/>
    <x v="125"/>
    <n v="2"/>
    <x v="1"/>
    <n v="80005.994900000005"/>
    <n v="140010.49119999999"/>
    <n v="104236.62209999999"/>
    <n v="182414.08859999999"/>
    <n v="126088.5689"/>
    <n v="220654.99559999999"/>
    <n v="153491.1686"/>
    <n v="268609.54499999998"/>
    <n v="181659.52050000001"/>
    <n v="317904.16080000001"/>
    <n v="199888.481"/>
    <n v="349804.84179999999"/>
    <n v="216747.4768"/>
    <n v="379308.08429999999"/>
  </r>
  <r>
    <n v="4"/>
    <s v="Region IV - Southeast"/>
    <x v="27"/>
    <s v="SC"/>
    <x v="125"/>
    <n v="3"/>
    <x v="2"/>
    <n v="72104.670800000007"/>
    <n v="126183.1738"/>
    <n v="98458.588499999998"/>
    <n v="172302.52979999999"/>
    <n v="124729.21120000001"/>
    <n v="218276.1194"/>
    <n v="164421.66279999999"/>
    <n v="287737.90999999997"/>
    <n v="203760.87349999999"/>
    <n v="356581.52870000002"/>
    <n v="229594.524"/>
    <n v="401790.41700000002"/>
    <n v="255114.1825"/>
    <n v="446449.81939999998"/>
  </r>
  <r>
    <n v="4"/>
    <s v="Region IV - Southeast"/>
    <x v="27"/>
    <s v="SC"/>
    <x v="125"/>
    <n v="4"/>
    <x v="3"/>
    <n v="78538.061900000001"/>
    <n v="125660.90089999999"/>
    <n v="109953.28660000001"/>
    <n v="175925.26120000001"/>
    <n v="141368.51139999999"/>
    <n v="226189.62160000001"/>
    <n v="188491.34849999999"/>
    <n v="301586.16220000002"/>
    <n v="235614.1856"/>
    <n v="376982.70260000002"/>
    <n v="267029.41039999999"/>
    <n v="427247.06300000002"/>
    <n v="298444.63510000001"/>
    <n v="477511.42330000002"/>
  </r>
  <r>
    <n v="4"/>
    <s v="Region IV - Southeast"/>
    <x v="27"/>
    <s v="SC"/>
    <x v="182"/>
    <n v="1"/>
    <x v="0"/>
    <n v="91599.615999999995"/>
    <n v="160299.32800000001"/>
    <n v="118321.5405"/>
    <n v="207062.69579999999"/>
    <n v="141438.41260000001"/>
    <n v="247517.22200000001"/>
    <n v="168436.36550000001"/>
    <n v="294763.6397"/>
    <n v="198284.30290000001"/>
    <n v="346997.52990000002"/>
    <n v="217266.23670000001"/>
    <n v="380215.9142"/>
    <n v="235020.122"/>
    <n v="411285.21340000001"/>
  </r>
  <r>
    <n v="4"/>
    <s v="Region IV - Southeast"/>
    <x v="27"/>
    <s v="SC"/>
    <x v="182"/>
    <n v="2"/>
    <x v="1"/>
    <n v="79659.6878"/>
    <n v="139404.45370000001"/>
    <n v="103763.79700000001"/>
    <n v="181586.64480000001"/>
    <n v="125496.08590000001"/>
    <n v="219618.15040000001"/>
    <n v="152732.0613"/>
    <n v="267281.10729999997"/>
    <n v="180739.85260000001"/>
    <n v="316294.74209999997"/>
    <n v="198863.2672"/>
    <n v="348010.71759999997"/>
    <n v="215619.57130000001"/>
    <n v="377334.24979999999"/>
  </r>
  <r>
    <n v="4"/>
    <s v="Region IV - Southeast"/>
    <x v="27"/>
    <s v="SC"/>
    <x v="182"/>
    <n v="3"/>
    <x v="2"/>
    <n v="71842.055399999997"/>
    <n v="125723.59699999999"/>
    <n v="98118.881599999993"/>
    <n v="171708.0428"/>
    <n v="124313.34849999999"/>
    <n v="217548.35990000001"/>
    <n v="163888.34729999999"/>
    <n v="286804.6078"/>
    <n v="203114.0742"/>
    <n v="355449.6298"/>
    <n v="228876.47870000001"/>
    <n v="400533.83769999997"/>
    <n v="254328.4192"/>
    <n v="445074.73369999998"/>
  </r>
  <r>
    <n v="4"/>
    <s v="Region IV - Southeast"/>
    <x v="27"/>
    <s v="SC"/>
    <x v="182"/>
    <n v="4"/>
    <x v="3"/>
    <n v="78130.837199999994"/>
    <n v="125009.34149999999"/>
    <n v="109383.1721"/>
    <n v="175013.07800000001"/>
    <n v="140635.50700000001"/>
    <n v="225016.81460000001"/>
    <n v="187514.00940000001"/>
    <n v="300022.41950000002"/>
    <n v="234392.5117"/>
    <n v="375028.02429999999"/>
    <n v="265644.84659999999"/>
    <n v="425031.76089999999"/>
    <n v="296897.1814"/>
    <n v="475035.49739999999"/>
  </r>
  <r>
    <n v="4"/>
    <s v="Region IV - Southeast"/>
    <x v="27"/>
    <s v="SC"/>
    <x v="183"/>
    <n v="1"/>
    <x v="0"/>
    <n v="89571.382800000007"/>
    <n v="156749.92000000001"/>
    <n v="115758.44010000001"/>
    <n v="202577.27009999999"/>
    <n v="138413.35800000001"/>
    <n v="242223.37640000001"/>
    <n v="164892.83559999999"/>
    <n v="288562.46230000001"/>
    <n v="194168.4656"/>
    <n v="339794.8149"/>
    <n v="212786.05429999999"/>
    <n v="372375.59499999997"/>
    <n v="230221.61240000001"/>
    <n v="402887.82169999997"/>
  </r>
  <r>
    <n v="4"/>
    <s v="Region IV - Southeast"/>
    <x v="27"/>
    <s v="SC"/>
    <x v="183"/>
    <n v="2"/>
    <x v="1"/>
    <n v="77631.454700000002"/>
    <n v="135855.04569999999"/>
    <n v="101200.6966"/>
    <n v="177101.21909999999"/>
    <n v="122471.03140000001"/>
    <n v="214324.30480000001"/>
    <n v="149188.53140000001"/>
    <n v="261079.92989999999"/>
    <n v="176624.0154"/>
    <n v="309092.027"/>
    <n v="194383.08480000001"/>
    <n v="340170.39840000001"/>
    <n v="210821.06169999999"/>
    <n v="368936.85800000001"/>
  </r>
  <r>
    <n v="4"/>
    <s v="Region IV - Southeast"/>
    <x v="27"/>
    <s v="SC"/>
    <x v="183"/>
    <n v="3"/>
    <x v="2"/>
    <n v="69832.491899999994"/>
    <n v="122206.86079999999"/>
    <n v="95305.492599999998"/>
    <n v="166784.6122"/>
    <n v="120696.1341"/>
    <n v="211218.23480000001"/>
    <n v="159065.39490000001"/>
    <n v="278364.44099999999"/>
    <n v="197085.3835"/>
    <n v="344899.42119999998"/>
    <n v="222043.9627"/>
    <n v="388576.93469999998"/>
    <n v="246692.07769999999"/>
    <n v="431711.1361"/>
  </r>
  <r>
    <n v="4"/>
    <s v="Region IV - Southeast"/>
    <x v="27"/>
    <s v="SC"/>
    <x v="183"/>
    <n v="4"/>
    <x v="3"/>
    <n v="76386.711299999995"/>
    <n v="122218.7398"/>
    <n v="106941.39569999999"/>
    <n v="171106.23569999999"/>
    <n v="137496.0802"/>
    <n v="219993.7317"/>
    <n v="183328.10699999999"/>
    <n v="293324.97560000001"/>
    <n v="229160.13380000001"/>
    <n v="366656.2194"/>
    <n v="259714.81830000001"/>
    <n v="415543.71539999999"/>
    <n v="290269.50270000001"/>
    <n v="464431.21120000002"/>
  </r>
  <r>
    <n v="4"/>
    <s v="Region IV - Southeast"/>
    <x v="27"/>
    <s v="SC"/>
    <x v="167"/>
    <n v="1"/>
    <x v="0"/>
    <n v="91067.486000000004"/>
    <n v="159368.1004"/>
    <n v="117678.24219999999"/>
    <n v="205936.92370000001"/>
    <n v="140699.52859999999"/>
    <n v="246224.17499999999"/>
    <n v="167602.16310000001"/>
    <n v="293303.78529999999"/>
    <n v="197345.41759999999"/>
    <n v="345354.48080000002"/>
    <n v="216260.4804"/>
    <n v="378455.8407"/>
    <n v="233969.22959999999"/>
    <n v="409446.1519"/>
  </r>
  <r>
    <n v="4"/>
    <s v="Region IV - Southeast"/>
    <x v="27"/>
    <s v="SC"/>
    <x v="167"/>
    <n v="2"/>
    <x v="1"/>
    <n v="78991.876900000003"/>
    <n v="138235.78460000001"/>
    <n v="102955.07"/>
    <n v="180171.37239999999"/>
    <n v="124576.03939999999"/>
    <n v="218008.06890000001"/>
    <n v="151719.40100000001"/>
    <n v="265508.95169999998"/>
    <n v="179601.59890000001"/>
    <n v="314302.79790000001"/>
    <n v="197648.38649999999"/>
    <n v="345884.6764"/>
    <n v="214348.21840000001"/>
    <n v="375109.38219999999"/>
  </r>
  <r>
    <n v="4"/>
    <s v="Region IV - Southeast"/>
    <x v="27"/>
    <s v="SC"/>
    <x v="167"/>
    <n v="3"/>
    <x v="2"/>
    <n v="71099.887400000007"/>
    <n v="124424.803"/>
    <n v="97051.891900000002"/>
    <n v="169840.81090000001"/>
    <n v="122920.60129999999"/>
    <n v="215111.05220000001"/>
    <n v="162010.18299999999"/>
    <n v="283517.82020000002"/>
    <n v="200746.52369999999"/>
    <n v="351306.4166"/>
    <n v="226178.26089999999"/>
    <n v="395811.95669999998"/>
    <n v="251296.0061"/>
    <n v="439768.01059999998"/>
  </r>
  <r>
    <n v="4"/>
    <s v="Region IV - Southeast"/>
    <x v="27"/>
    <s v="SC"/>
    <x v="167"/>
    <n v="4"/>
    <x v="3"/>
    <n v="77665.997600000002"/>
    <n v="124265.598"/>
    <n v="108732.39659999999"/>
    <n v="173971.83720000001"/>
    <n v="139798.79569999999"/>
    <n v="223678.07639999999"/>
    <n v="186398.39420000001"/>
    <n v="298237.43520000001"/>
    <n v="232997.99280000001"/>
    <n v="372796.79399999999"/>
    <n v="264064.39179999998"/>
    <n v="422503.0331"/>
    <n v="295130.79080000002"/>
    <n v="472209.27240000002"/>
  </r>
  <r>
    <n v="4"/>
    <s v="Region IV - Southeast"/>
    <x v="27"/>
    <s v="SC"/>
    <x v="184"/>
    <n v="1"/>
    <x v="0"/>
    <n v="91524.407399999996"/>
    <n v="160167.71299999999"/>
    <n v="118313.9794"/>
    <n v="207049.46400000001"/>
    <n v="141490.5618"/>
    <n v="247608.48319999999"/>
    <n v="168591.41769999999"/>
    <n v="295034.98100000003"/>
    <n v="198554.53940000001"/>
    <n v="347470.44400000002"/>
    <n v="217609.12030000001"/>
    <n v="380815.96059999999"/>
    <n v="235466.34409999999"/>
    <n v="412066.10230000003"/>
  </r>
  <r>
    <n v="4"/>
    <s v="Region IV - Southeast"/>
    <x v="27"/>
    <s v="SC"/>
    <x v="184"/>
    <n v="2"/>
    <x v="1"/>
    <n v="79177.435800000007"/>
    <n v="138560.51269999999"/>
    <n v="103259.9488"/>
    <n v="180704.91029999999"/>
    <n v="125004.74619999999"/>
    <n v="218758.30600000001"/>
    <n v="152351.7389"/>
    <n v="266615.54310000001"/>
    <n v="180411.9823"/>
    <n v="315720.96899999998"/>
    <n v="198578.77619999999"/>
    <n v="347512.85840000003"/>
    <n v="215404.41039999999"/>
    <n v="376957.7182"/>
  </r>
  <r>
    <n v="4"/>
    <s v="Region IV - Southeast"/>
    <x v="27"/>
    <s v="SC"/>
    <x v="184"/>
    <n v="3"/>
    <x v="2"/>
    <n v="71122.729399999997"/>
    <n v="124464.77650000001"/>
    <n v="97027.961500000005"/>
    <n v="169798.9326"/>
    <n v="122848.02680000001"/>
    <n v="214984.04680000001"/>
    <n v="161871.0808"/>
    <n v="283274.39150000003"/>
    <n v="200532.95600000001"/>
    <n v="350932.67300000001"/>
    <n v="225906.22940000001"/>
    <n v="395335.90139999997"/>
    <n v="250958.45480000001"/>
    <n v="439177.29580000002"/>
  </r>
  <r>
    <n v="4"/>
    <s v="Region IV - Southeast"/>
    <x v="27"/>
    <s v="SC"/>
    <x v="184"/>
    <n v="4"/>
    <x v="3"/>
    <n v="78044.418399999995"/>
    <n v="124871.07150000001"/>
    <n v="109262.18580000001"/>
    <n v="174819.5"/>
    <n v="140479.95329999999"/>
    <n v="224767.92860000001"/>
    <n v="187306.60440000001"/>
    <n v="299690.57150000002"/>
    <n v="234133.25539999999"/>
    <n v="374613.21429999999"/>
    <n v="265351.02279999998"/>
    <n v="424561.64289999998"/>
    <n v="296568.79029999999"/>
    <n v="474510.07140000002"/>
  </r>
  <r>
    <n v="4"/>
    <s v="Region IV - Southeast"/>
    <x v="27"/>
    <s v="SC"/>
    <x v="185"/>
    <n v="1"/>
    <x v="0"/>
    <n v="91092.555399999997"/>
    <n v="159411.97200000001"/>
    <n v="117680.7625"/>
    <n v="205941.33429999999"/>
    <n v="140682.14550000001"/>
    <n v="246193.75459999999"/>
    <n v="167550.47899999999"/>
    <n v="293213.33840000001"/>
    <n v="197255.33900000001"/>
    <n v="345196.8431"/>
    <n v="216146.18609999999"/>
    <n v="378255.82559999998"/>
    <n v="233820.48920000001"/>
    <n v="409185.85609999998"/>
  </r>
  <r>
    <n v="4"/>
    <s v="Region IV - Southeast"/>
    <x v="27"/>
    <s v="SC"/>
    <x v="185"/>
    <n v="2"/>
    <x v="1"/>
    <n v="79152.627299999993"/>
    <n v="138517.09770000001"/>
    <n v="103123.0191"/>
    <n v="180465.28339999999"/>
    <n v="124739.819"/>
    <n v="218294.68309999999"/>
    <n v="151846.17490000001"/>
    <n v="265730.80599999998"/>
    <n v="179710.88870000001"/>
    <n v="314494.0552"/>
    <n v="197743.21660000001"/>
    <n v="346050.62900000002"/>
    <n v="214419.93849999999"/>
    <n v="375234.89240000001"/>
  </r>
  <r>
    <n v="4"/>
    <s v="Region IV - Southeast"/>
    <x v="27"/>
    <s v="SC"/>
    <x v="185"/>
    <n v="3"/>
    <x v="2"/>
    <n v="71339.662299999996"/>
    <n v="124844.4091"/>
    <n v="97415.531199999998"/>
    <n v="170477.17970000001"/>
    <n v="123409.04090000001"/>
    <n v="215965.82149999999"/>
    <n v="162682.60380000001"/>
    <n v="284694.55670000002"/>
    <n v="201606.89480000001"/>
    <n v="352812.06589999999"/>
    <n v="227168.34210000001"/>
    <n v="397544.59860000003"/>
    <n v="252419.3253"/>
    <n v="441733.81929999997"/>
  </r>
  <r>
    <n v="4"/>
    <s v="Region IV - Southeast"/>
    <x v="27"/>
    <s v="SC"/>
    <x v="185"/>
    <n v="4"/>
    <x v="3"/>
    <n v="77694.803799999994"/>
    <n v="124311.68799999999"/>
    <n v="108772.72530000001"/>
    <n v="174036.36309999999"/>
    <n v="139850.64679999999"/>
    <n v="223761.03829999999"/>
    <n v="186467.52910000001"/>
    <n v="298348.05109999998"/>
    <n v="233084.41140000001"/>
    <n v="372935.0637"/>
    <n v="264162.33289999998"/>
    <n v="422659.7389"/>
    <n v="295240.25439999998"/>
    <n v="472384.41399999999"/>
  </r>
  <r>
    <n v="4"/>
    <s v="Region IV - Southeast"/>
    <x v="28"/>
    <s v="TN"/>
    <x v="186"/>
    <n v="1"/>
    <x v="0"/>
    <n v="86453.826199999996"/>
    <n v="151294.19589999999"/>
    <n v="111906.2304"/>
    <n v="195835.9032"/>
    <n v="133927.92749999999"/>
    <n v="234373.8732"/>
    <n v="159732.5956"/>
    <n v="279532.04239999998"/>
    <n v="188264.94949999999"/>
    <n v="329463.6617"/>
    <n v="206408.66759999999"/>
    <n v="361215.16840000002"/>
    <n v="223470.07380000001"/>
    <n v="391072.62920000002"/>
  </r>
  <r>
    <n v="4"/>
    <s v="Region IV - Southeast"/>
    <x v="28"/>
    <s v="TN"/>
    <x v="186"/>
    <n v="2"/>
    <x v="1"/>
    <n v="74106.854600000006"/>
    <n v="129686.99559999999"/>
    <n v="96852.199800000002"/>
    <n v="169491.34959999999"/>
    <n v="117442.11199999999"/>
    <n v="205523.69589999999"/>
    <n v="143492.91690000001"/>
    <n v="251112.60449999999"/>
    <n v="170122.39240000001"/>
    <n v="297714.18660000002"/>
    <n v="187378.3236"/>
    <n v="327912.06630000001"/>
    <n v="203408.14"/>
    <n v="355964.2451"/>
  </r>
  <r>
    <n v="4"/>
    <s v="Region IV - Southeast"/>
    <x v="28"/>
    <s v="TN"/>
    <x v="186"/>
    <n v="3"/>
    <x v="2"/>
    <n v="66098.822100000005"/>
    <n v="115672.93859999999"/>
    <n v="89994.491200000004"/>
    <n v="157490.3596"/>
    <n v="113804.9935"/>
    <n v="199158.73860000001"/>
    <n v="149813.70319999999"/>
    <n v="262173.98060000001"/>
    <n v="185461.23389999999"/>
    <n v="324557.1594"/>
    <n v="208824.94440000001"/>
    <n v="365443.65269999998"/>
    <n v="231867.60690000001"/>
    <n v="405768.31199999998"/>
  </r>
  <r>
    <n v="4"/>
    <s v="Region IV - Southeast"/>
    <x v="28"/>
    <s v="TN"/>
    <x v="186"/>
    <n v="4"/>
    <x v="3"/>
    <n v="73684.104800000001"/>
    <n v="117894.5695"/>
    <n v="103157.74679999999"/>
    <n v="165052.39730000001"/>
    <n v="132631.38870000001"/>
    <n v="212210.22510000001"/>
    <n v="176841.85159999999"/>
    <n v="282946.96679999999"/>
    <n v="221052.31450000001"/>
    <n v="353683.7084"/>
    <n v="250525.95629999999"/>
    <n v="400841.53619999997"/>
    <n v="279999.59830000001"/>
    <n v="447999.364"/>
  </r>
  <r>
    <n v="4"/>
    <s v="Region IV - Southeast"/>
    <x v="28"/>
    <s v="TN"/>
    <x v="182"/>
    <n v="1"/>
    <x v="0"/>
    <n v="81483.523000000001"/>
    <n v="142596.16529999999"/>
    <n v="105508.56269999999"/>
    <n v="184639.98480000001"/>
    <n v="126295.761"/>
    <n v="221017.58170000001"/>
    <n v="150667.0373"/>
    <n v="263667.31530000002"/>
    <n v="177615.04430000001"/>
    <n v="310826.32740000001"/>
    <n v="194751.03709999999"/>
    <n v="340814.3149"/>
    <n v="210878.84090000001"/>
    <n v="369037.97159999999"/>
  </r>
  <r>
    <n v="4"/>
    <s v="Region IV - Southeast"/>
    <x v="28"/>
    <s v="TN"/>
    <x v="182"/>
    <n v="2"/>
    <x v="1"/>
    <n v="69679.275699999998"/>
    <n v="121938.7326"/>
    <n v="91116.248099999997"/>
    <n v="159453.43410000001"/>
    <n v="110534.59699999999"/>
    <n v="193435.5447"/>
    <n v="135141.19089999999"/>
    <n v="236497.08420000001"/>
    <n v="160269.9626"/>
    <n v="280472.43459999998"/>
    <n v="176557.19209999999"/>
    <n v="308975.08610000001"/>
    <n v="191698.75080000001"/>
    <n v="335472.81390000001"/>
  </r>
  <r>
    <n v="4"/>
    <s v="Region IV - Southeast"/>
    <x v="28"/>
    <s v="TN"/>
    <x v="182"/>
    <n v="3"/>
    <x v="2"/>
    <n v="62034.015599999999"/>
    <n v="108559.52740000001"/>
    <n v="84415.580400000006"/>
    <n v="147727.26560000001"/>
    <n v="106715.72169999999"/>
    <n v="186752.51300000001"/>
    <n v="140446.0128"/>
    <n v="245780.52249999999"/>
    <n v="173831.00109999999"/>
    <n v="304204.25189999997"/>
    <n v="195703.98989999999"/>
    <n v="342481.98229999997"/>
    <n v="217270.04259999999"/>
    <n v="380222.57459999999"/>
  </r>
  <r>
    <n v="4"/>
    <s v="Region IV - Southeast"/>
    <x v="28"/>
    <s v="TN"/>
    <x v="182"/>
    <n v="4"/>
    <x v="3"/>
    <n v="69439.016099999993"/>
    <n v="111102.42750000001"/>
    <n v="97214.622600000002"/>
    <n v="155543.39840000001"/>
    <n v="124990.22900000001"/>
    <n v="199984.3694"/>
    <n v="166653.63870000001"/>
    <n v="266645.8259"/>
    <n v="208317.04829999999"/>
    <n v="333307.28220000002"/>
    <n v="236092.65470000001"/>
    <n v="377748.25319999998"/>
    <n v="263868.26120000001"/>
    <n v="422189.2242"/>
  </r>
  <r>
    <n v="4"/>
    <s v="Region IV - Southeast"/>
    <x v="28"/>
    <s v="TN"/>
    <x v="168"/>
    <n v="1"/>
    <x v="0"/>
    <n v="80926.326499999996"/>
    <n v="141621.07149999999"/>
    <n v="104862.74800000001"/>
    <n v="183509.8089"/>
    <n v="125574.26459999999"/>
    <n v="219754.96290000001"/>
    <n v="149884.52420000001"/>
    <n v="262297.91720000003"/>
    <n v="176766.2439"/>
    <n v="309340.92680000002"/>
    <n v="193859.58180000001"/>
    <n v="339254.26809999999"/>
    <n v="209976.6961"/>
    <n v="367459.2182"/>
  </r>
  <r>
    <n v="4"/>
    <s v="Region IV - Southeast"/>
    <x v="28"/>
    <s v="TN"/>
    <x v="168"/>
    <n v="2"/>
    <x v="1"/>
    <n v="68850.717499999999"/>
    <n v="120488.75569999999"/>
    <n v="90139.575800000006"/>
    <n v="157744.25760000001"/>
    <n v="109450.77529999999"/>
    <n v="191538.85680000001"/>
    <n v="134001.76209999999"/>
    <n v="234503.08360000001"/>
    <n v="159022.42509999999"/>
    <n v="278289.2439"/>
    <n v="175247.48790000001"/>
    <n v="306683.10379999998"/>
    <n v="190355.68479999999"/>
    <n v="333122.4485"/>
  </r>
  <r>
    <n v="4"/>
    <s v="Region IV - Southeast"/>
    <x v="28"/>
    <s v="TN"/>
    <x v="168"/>
    <n v="3"/>
    <x v="2"/>
    <n v="61052.075799999999"/>
    <n v="106841.13250000001"/>
    <n v="82984.955499999996"/>
    <n v="145223.6721"/>
    <n v="104834.5402"/>
    <n v="183460.44529999999"/>
    <n v="137895.43489999999"/>
    <n v="241317.0111"/>
    <n v="170603.08859999999"/>
    <n v="298555.40519999998"/>
    <n v="192015.70110000001"/>
    <n v="336027.47700000001"/>
    <n v="213114.3216"/>
    <n v="372950.06270000001"/>
  </r>
  <r>
    <n v="4"/>
    <s v="Region IV - Southeast"/>
    <x v="28"/>
    <s v="TN"/>
    <x v="168"/>
    <n v="4"/>
    <x v="3"/>
    <n v="68945.372900000002"/>
    <n v="110312.59819999999"/>
    <n v="96523.521999999997"/>
    <n v="154437.63759999999"/>
    <n v="124101.6712"/>
    <n v="198562.67679999999"/>
    <n v="165468.89490000001"/>
    <n v="264750.23580000002"/>
    <n v="206836.11859999999"/>
    <n v="330937.79470000003"/>
    <n v="234414.2677"/>
    <n v="375062.83399999997"/>
    <n v="261992.41690000001"/>
    <n v="419187.87329999998"/>
  </r>
  <r>
    <n v="4"/>
    <s v="Region IV - Southeast"/>
    <x v="28"/>
    <s v="TN"/>
    <x v="187"/>
    <n v="1"/>
    <x v="0"/>
    <n v="80469.407999999996"/>
    <n v="140821.46400000001"/>
    <n v="104227.0145"/>
    <n v="182397.27530000001"/>
    <n v="124783.236"/>
    <n v="218370.66279999999"/>
    <n v="148895.27499999999"/>
    <n v="260566.73130000001"/>
    <n v="175557.12880000001"/>
    <n v="307224.97529999999"/>
    <n v="192510.94930000001"/>
    <n v="336894.16110000003"/>
    <n v="208479.58970000001"/>
    <n v="364839.2819"/>
  </r>
  <r>
    <n v="4"/>
    <s v="Region IV - Southeast"/>
    <x v="28"/>
    <s v="TN"/>
    <x v="187"/>
    <n v="2"/>
    <x v="1"/>
    <n v="68665.160699999993"/>
    <n v="120164.0312"/>
    <n v="89834.699800000002"/>
    <n v="157210.72459999999"/>
    <n v="109022.0719"/>
    <n v="190788.62590000001"/>
    <n v="133369.42860000001"/>
    <n v="233396.50020000001"/>
    <n v="158212.0471"/>
    <n v="276871.08240000001"/>
    <n v="174317.1042"/>
    <n v="305054.93239999999"/>
    <n v="189299.49960000001"/>
    <n v="331274.12420000002"/>
  </r>
  <r>
    <n v="4"/>
    <s v="Region IV - Southeast"/>
    <x v="28"/>
    <s v="TN"/>
    <x v="187"/>
    <n v="3"/>
    <x v="2"/>
    <n v="61029.235399999998"/>
    <n v="106801.16190000001"/>
    <n v="83008.888000000006"/>
    <n v="145265.5539"/>
    <n v="104907.11719999999"/>
    <n v="183587.45509999999"/>
    <n v="138034.54019999999"/>
    <n v="241560.4454"/>
    <n v="170816.66020000001"/>
    <n v="298929.15549999999"/>
    <n v="192287.73689999999"/>
    <n v="336503.53960000002"/>
    <n v="213451.87760000001"/>
    <n v="373540.78570000001"/>
  </r>
  <r>
    <n v="4"/>
    <s v="Region IV - Southeast"/>
    <x v="28"/>
    <s v="TN"/>
    <x v="187"/>
    <n v="4"/>
    <x v="3"/>
    <n v="68566.954500000007"/>
    <n v="109707.12880000001"/>
    <n v="95993.736099999995"/>
    <n v="153589.98019999999"/>
    <n v="123420.51790000001"/>
    <n v="197472.83170000001"/>
    <n v="164560.6906"/>
    <n v="263297.10889999999"/>
    <n v="205700.86319999999"/>
    <n v="329121.386"/>
    <n v="233127.64499999999"/>
    <n v="373004.23759999999"/>
    <n v="260554.42679999999"/>
    <n v="416887.08909999998"/>
  </r>
  <r>
    <n v="4"/>
    <s v="Region IV - Southeast"/>
    <x v="28"/>
    <s v="TN"/>
    <x v="188"/>
    <n v="1"/>
    <x v="0"/>
    <n v="83943.605200000005"/>
    <n v="146901.30910000001"/>
    <n v="108704.8763"/>
    <n v="190233.53339999999"/>
    <n v="130129.22719999999"/>
    <n v="227726.1477"/>
    <n v="155251.50030000001"/>
    <n v="271690.12550000002"/>
    <n v="183030.0753"/>
    <n v="320302.63179999997"/>
    <n v="200694.14629999999"/>
    <n v="351214.7561"/>
    <n v="217323.1974"/>
    <n v="380315.59539999999"/>
  </r>
  <r>
    <n v="4"/>
    <s v="Region IV - Southeast"/>
    <x v="28"/>
    <s v="TN"/>
    <x v="188"/>
    <n v="2"/>
    <x v="1"/>
    <n v="71732.315300000002"/>
    <n v="125531.5518"/>
    <n v="93816.275299999994"/>
    <n v="164178.48190000001"/>
    <n v="113824.5754"/>
    <n v="199193.00690000001"/>
    <n v="139190.28039999999"/>
    <n v="243582.99069999999"/>
    <n v="165086.88800000001"/>
    <n v="288902.0539"/>
    <n v="181872.92800000001"/>
    <n v="318277.62400000001"/>
    <n v="197481.7255"/>
    <n v="345593.0196"/>
  </r>
  <r>
    <n v="4"/>
    <s v="Region IV - Southeast"/>
    <x v="28"/>
    <s v="TN"/>
    <x v="188"/>
    <n v="3"/>
    <x v="2"/>
    <n v="63826.644699999997"/>
    <n v="111696.62820000001"/>
    <n v="86841.397500000006"/>
    <n v="151972.44570000001"/>
    <n v="109771.9195"/>
    <n v="192100.859"/>
    <n v="144457.43919999999"/>
    <n v="252800.51869999999"/>
    <n v="178785.74909999999"/>
    <n v="312875.06089999998"/>
    <n v="201274.38889999999"/>
    <n v="352230.18060000002"/>
    <n v="223445.50880000001"/>
    <n v="391029.64049999998"/>
  </r>
  <r>
    <n v="4"/>
    <s v="Region IV - Southeast"/>
    <x v="28"/>
    <s v="TN"/>
    <x v="188"/>
    <n v="4"/>
    <x v="3"/>
    <n v="71532.754400000005"/>
    <n v="114452.4087"/>
    <n v="100145.8561"/>
    <n v="160233.37220000001"/>
    <n v="128758.95789999999"/>
    <n v="206014.33559999999"/>
    <n v="171678.61050000001"/>
    <n v="274685.78080000001"/>
    <n v="214598.26310000001"/>
    <n v="343357.22600000002"/>
    <n v="243211.36480000001"/>
    <n v="389138.18949999998"/>
    <n v="271824.46659999999"/>
    <n v="434919.15299999999"/>
  </r>
  <r>
    <n v="4"/>
    <s v="Region IV - Southeast"/>
    <x v="28"/>
    <s v="TN"/>
    <x v="189"/>
    <n v="1"/>
    <x v="0"/>
    <n v="85971.835300000006"/>
    <n v="150450.71170000001"/>
    <n v="111267.9728"/>
    <n v="194718.95240000001"/>
    <n v="133154.27729999999"/>
    <n v="233019.98540000001"/>
    <n v="158795.02489999999"/>
    <n v="277891.29359999998"/>
    <n v="187145.90640000001"/>
    <n v="327505.33610000001"/>
    <n v="205174.32199999999"/>
    <n v="359055.0637"/>
    <n v="222121.6997"/>
    <n v="388712.97450000001"/>
  </r>
  <r>
    <n v="4"/>
    <s v="Region IV - Southeast"/>
    <x v="28"/>
    <s v="TN"/>
    <x v="189"/>
    <n v="2"/>
    <x v="1"/>
    <n v="73760.545400000003"/>
    <n v="129080.9544"/>
    <n v="96379.371899999998"/>
    <n v="168663.90090000001"/>
    <n v="116849.62549999999"/>
    <n v="204486.84460000001"/>
    <n v="142733.80499999999"/>
    <n v="249784.1588"/>
    <n v="169202.71900000001"/>
    <n v="296104.75829999999"/>
    <n v="186353.10370000001"/>
    <n v="326117.93150000001"/>
    <n v="202280.2279"/>
    <n v="353990.39880000002"/>
  </r>
  <r>
    <n v="4"/>
    <s v="Region IV - Southeast"/>
    <x v="28"/>
    <s v="TN"/>
    <x v="189"/>
    <n v="3"/>
    <x v="2"/>
    <n v="65836.205199999997"/>
    <n v="115213.3591"/>
    <n v="89654.782300000006"/>
    <n v="156895.86900000001"/>
    <n v="113389.1284"/>
    <n v="198430.97469999999"/>
    <n v="149280.38449999999"/>
    <n v="261240.67290000001"/>
    <n v="184814.4307"/>
    <n v="323425.2537"/>
    <n v="208106.89480000001"/>
    <n v="364187.06589999999"/>
    <n v="231081.8389"/>
    <n v="404393.2181"/>
  </r>
  <r>
    <n v="4"/>
    <s v="Region IV - Southeast"/>
    <x v="28"/>
    <s v="TN"/>
    <x v="189"/>
    <n v="4"/>
    <x v="3"/>
    <n v="73276.877699999997"/>
    <n v="117243.0062"/>
    <n v="102587.62880000001"/>
    <n v="164140.20860000001"/>
    <n v="131898.38"/>
    <n v="211037.41099999999"/>
    <n v="175864.50659999999"/>
    <n v="281383.21470000001"/>
    <n v="219830.63329999999"/>
    <n v="351729.0184"/>
    <n v="249141.38430000001"/>
    <n v="398626.22080000001"/>
    <n v="278452.13549999997"/>
    <n v="445523.42330000002"/>
  </r>
  <r>
    <n v="4"/>
    <s v="Region IV - Southeast"/>
    <x v="28"/>
    <s v="TN"/>
    <x v="190"/>
    <n v="1"/>
    <x v="0"/>
    <n v="87442.874800000005"/>
    <n v="153025.03090000001"/>
    <n v="113185.26210000001"/>
    <n v="198074.20869999999"/>
    <n v="135457.84020000001"/>
    <n v="237051.22029999999"/>
    <n v="161556.0472"/>
    <n v="282723.08260000002"/>
    <n v="190412.94990000001"/>
    <n v="333222.66220000002"/>
    <n v="208763.05650000001"/>
    <n v="365335.34889999998"/>
    <n v="226018.07260000001"/>
    <n v="395531.62709999998"/>
  </r>
  <r>
    <n v="4"/>
    <s v="Region IV - Southeast"/>
    <x v="28"/>
    <s v="TN"/>
    <x v="190"/>
    <n v="2"/>
    <x v="1"/>
    <n v="74960.222299999994"/>
    <n v="131180.3891"/>
    <n v="97965.802800000005"/>
    <n v="171440.15479999999"/>
    <n v="118790.86199999999"/>
    <n v="207884.00839999999"/>
    <n v="145137.9106"/>
    <n v="253991.34349999999"/>
    <n v="172071.02420000001"/>
    <n v="301124.29220000003"/>
    <n v="189523.58799999999"/>
    <n v="331666.27899999998"/>
    <n v="205735.67819999999"/>
    <n v="360037.43699999998"/>
  </r>
  <r>
    <n v="4"/>
    <s v="Region IV - Southeast"/>
    <x v="28"/>
    <s v="TN"/>
    <x v="190"/>
    <n v="3"/>
    <x v="2"/>
    <n v="66863.830400000006"/>
    <n v="117011.70329999999"/>
    <n v="91037.548500000004"/>
    <n v="159315.70980000001"/>
    <n v="115125.16379999999"/>
    <n v="201469.03649999999"/>
    <n v="151552.7622"/>
    <n v="265217.33390000003"/>
    <n v="187615.21280000001"/>
    <n v="328326.62229999999"/>
    <n v="211251.12640000001"/>
    <n v="369689.47110000002"/>
    <n v="234562.46400000001"/>
    <n v="410484.31199999998"/>
  </r>
  <r>
    <n v="4"/>
    <s v="Region IV - Southeast"/>
    <x v="28"/>
    <s v="TN"/>
    <x v="190"/>
    <n v="4"/>
    <x v="3"/>
    <n v="74527.362899999993"/>
    <n v="119243.7824"/>
    <n v="104338.30809999999"/>
    <n v="166941.29550000001"/>
    <n v="134149.25330000001"/>
    <n v="214638.80850000001"/>
    <n v="178865.671"/>
    <n v="286185.07799999998"/>
    <n v="223582.0888"/>
    <n v="357731.34730000002"/>
    <n v="253393.03400000001"/>
    <n v="405428.8603"/>
    <n v="283203.9792"/>
    <n v="453126.37329999998"/>
  </r>
  <r>
    <n v="5"/>
    <s v="Region V - Midwest"/>
    <x v="29"/>
    <s v="IL"/>
    <x v="191"/>
    <n v="1"/>
    <x v="0"/>
    <n v="105279.65919999999"/>
    <n v="184239.40349999999"/>
    <n v="136283.4173"/>
    <n v="238495.9804"/>
    <n v="163108.32399999999"/>
    <n v="285439.56709999999"/>
    <n v="194544.59529999999"/>
    <n v="340453.04190000001"/>
    <n v="229303.9817"/>
    <n v="401281.96799999999"/>
    <n v="251407.40890000001"/>
    <n v="439962.9656"/>
    <n v="272195.80709999998"/>
    <n v="476342.66249999998"/>
  </r>
  <r>
    <n v="5"/>
    <s v="Region V - Midwest"/>
    <x v="29"/>
    <s v="IL"/>
    <x v="191"/>
    <n v="2"/>
    <x v="1"/>
    <n v="90202.453599999993"/>
    <n v="157854.29389999999"/>
    <n v="117900.55220000001"/>
    <n v="206325.96650000001"/>
    <n v="142977.06940000001"/>
    <n v="250209.87150000001"/>
    <n v="174713.90470000001"/>
    <n v="305749.3333"/>
    <n v="207149.6372"/>
    <n v="362511.8652"/>
    <n v="228168.96489999999"/>
    <n v="399295.68859999999"/>
    <n v="247697.6623"/>
    <n v="433470.90909999999"/>
  </r>
  <r>
    <n v="5"/>
    <s v="Region V - Midwest"/>
    <x v="29"/>
    <s v="IL"/>
    <x v="191"/>
    <n v="3"/>
    <x v="2"/>
    <n v="80426.320200000002"/>
    <n v="140746.06039999999"/>
    <n v="109490.4757"/>
    <n v="191608.33240000001"/>
    <n v="138450.6317"/>
    <n v="242288.60550000001"/>
    <n v="182248.60209999999"/>
    <n v="318935.05379999999"/>
    <n v="225605.52770000001"/>
    <n v="394809.67349999998"/>
    <n v="254020.09469999999"/>
    <n v="444535.1655"/>
    <n v="282042.62160000001"/>
    <n v="493574.58779999998"/>
  </r>
  <r>
    <n v="5"/>
    <s v="Region V - Midwest"/>
    <x v="29"/>
    <s v="IL"/>
    <x v="191"/>
    <n v="4"/>
    <x v="3"/>
    <n v="89727.032500000001"/>
    <n v="143563.25409999999"/>
    <n v="125617.84540000001"/>
    <n v="200988.5557"/>
    <n v="161508.65839999999"/>
    <n v="258413.85740000001"/>
    <n v="215344.87789999999"/>
    <n v="344551.80989999999"/>
    <n v="269181.09749999997"/>
    <n v="430689.7623"/>
    <n v="305071.91039999999"/>
    <n v="488115.0638"/>
    <n v="340962.72340000002"/>
    <n v="545540.36549999996"/>
  </r>
  <r>
    <n v="5"/>
    <s v="Region V - Midwest"/>
    <x v="29"/>
    <s v="IL"/>
    <x v="192"/>
    <n v="1"/>
    <x v="0"/>
    <n v="103291.73149999999"/>
    <n v="180760.53020000001"/>
    <n v="133712.33590000001"/>
    <n v="233996.58780000001"/>
    <n v="160032.71909999999"/>
    <n v="280057.2586"/>
    <n v="190878.56890000001"/>
    <n v="334037.49550000002"/>
    <n v="224985.15580000001"/>
    <n v="393724.02260000003"/>
    <n v="246673.454"/>
    <n v="431678.54450000002"/>
    <n v="267072.30619999999"/>
    <n v="467376.53580000001"/>
  </r>
  <r>
    <n v="5"/>
    <s v="Region V - Midwest"/>
    <x v="29"/>
    <s v="IL"/>
    <x v="192"/>
    <n v="2"/>
    <x v="1"/>
    <n v="88488.656700000007"/>
    <n v="154855.14929999999"/>
    <n v="115663.7044"/>
    <n v="202411.48269999999"/>
    <n v="140267.48699999999"/>
    <n v="245468.10219999999"/>
    <n v="171408.43590000001"/>
    <n v="299964.76280000003"/>
    <n v="203233.61720000001"/>
    <n v="355658.83010000002"/>
    <n v="223857.52669999999"/>
    <n v="391750.67180000001"/>
    <n v="243019.58180000001"/>
    <n v="425284.26819999999"/>
  </r>
  <r>
    <n v="5"/>
    <s v="Region V - Midwest"/>
    <x v="29"/>
    <s v="IL"/>
    <x v="192"/>
    <n v="3"/>
    <x v="2"/>
    <n v="78890.949900000007"/>
    <n v="138059.16250000001"/>
    <n v="107397.4368"/>
    <n v="187945.51439999999"/>
    <n v="135801.815"/>
    <n v="237653.17619999999"/>
    <n v="178759.6145"/>
    <n v="312829.32549999998"/>
    <n v="221284.38810000001"/>
    <n v="387247.67910000001"/>
    <n v="249153.09710000001"/>
    <n v="436017.91989999998"/>
    <n v="276636.89409999998"/>
    <n v="484114.56459999998"/>
  </r>
  <r>
    <n v="5"/>
    <s v="Region V - Midwest"/>
    <x v="29"/>
    <s v="IL"/>
    <x v="192"/>
    <n v="4"/>
    <x v="3"/>
    <n v="88032.210800000001"/>
    <n v="140851.53940000001"/>
    <n v="123245.09510000001"/>
    <n v="197192.1551"/>
    <n v="158457.97940000001"/>
    <n v="253532.7708"/>
    <n v="211277.30590000001"/>
    <n v="338043.69439999998"/>
    <n v="264096.6323"/>
    <n v="422554.61790000001"/>
    <n v="299309.51659999997"/>
    <n v="478895.23369999998"/>
    <n v="334522.40090000001"/>
    <n v="535235.84939999995"/>
  </r>
  <r>
    <n v="5"/>
    <s v="Region V - Midwest"/>
    <x v="29"/>
    <s v="IL"/>
    <x v="193"/>
    <n v="1"/>
    <x v="0"/>
    <n v="104812.90399999999"/>
    <n v="183422.5821"/>
    <n v="135634.65830000001"/>
    <n v="237360.652"/>
    <n v="162301.5068"/>
    <n v="284027.63679999998"/>
    <n v="193536.21230000001"/>
    <n v="338688.37150000001"/>
    <n v="228072.02910000001"/>
    <n v="399126.05080000003"/>
    <n v="250033.5858"/>
    <n v="437558.77519999997"/>
    <n v="270671.18290000001"/>
    <n v="473674.57020000002"/>
  </r>
  <r>
    <n v="5"/>
    <s v="Region V - Midwest"/>
    <x v="29"/>
    <s v="IL"/>
    <x v="193"/>
    <n v="2"/>
    <x v="1"/>
    <n v="90009.829299999998"/>
    <n v="157517.20129999999"/>
    <n v="117586.02680000001"/>
    <n v="205775.54689999999"/>
    <n v="142536.2746"/>
    <n v="249438.48050000001"/>
    <n v="174066.07939999999"/>
    <n v="304615.63880000002"/>
    <n v="206320.49050000001"/>
    <n v="361060.85830000002"/>
    <n v="227217.65849999999"/>
    <n v="397630.90250000003"/>
    <n v="246618.45860000001"/>
    <n v="431582.3026"/>
  </r>
  <r>
    <n v="5"/>
    <s v="Region V - Midwest"/>
    <x v="29"/>
    <s v="IL"/>
    <x v="193"/>
    <n v="3"/>
    <x v="2"/>
    <n v="80398.120299999995"/>
    <n v="140696.71059999999"/>
    <n v="109507.47530000001"/>
    <n v="191638.08180000001"/>
    <n v="138514.72169999999"/>
    <n v="242400.76300000001"/>
    <n v="182376.8235"/>
    <n v="319159.4412"/>
    <n v="225805.89929999999"/>
    <n v="395160.32380000001"/>
    <n v="254277.47640000001"/>
    <n v="444985.58380000002"/>
    <n v="282364.14159999997"/>
    <n v="494137.24770000001"/>
  </r>
  <r>
    <n v="5"/>
    <s v="Region V - Midwest"/>
    <x v="29"/>
    <s v="IL"/>
    <x v="193"/>
    <n v="4"/>
    <x v="3"/>
    <n v="89340.303400000004"/>
    <n v="142944.48740000001"/>
    <n v="125076.4246"/>
    <n v="200122.2824"/>
    <n v="160812.5459"/>
    <n v="257300.07740000001"/>
    <n v="214416.728"/>
    <n v="343066.76980000001"/>
    <n v="268020.90990000003"/>
    <n v="428833.46220000001"/>
    <n v="303757.03120000003"/>
    <n v="486011.25719999999"/>
    <n v="339493.15250000003"/>
    <n v="543189.05220000003"/>
  </r>
  <r>
    <n v="5"/>
    <s v="Region V - Midwest"/>
    <x v="29"/>
    <s v="IL"/>
    <x v="194"/>
    <n v="1"/>
    <x v="0"/>
    <n v="106780.6804"/>
    <n v="186866.19080000001"/>
    <n v="138209.7322"/>
    <n v="241867.03140000001"/>
    <n v="165402.389"/>
    <n v="289454.18079999997"/>
    <n v="197263.48980000001"/>
    <n v="345211.10710000002"/>
    <n v="232492.3524"/>
    <n v="406861.61660000001"/>
    <n v="254894.43030000001"/>
    <n v="446065.25300000003"/>
    <n v="275957.18310000002"/>
    <n v="482925.07059999998"/>
  </r>
  <r>
    <n v="5"/>
    <s v="Region V - Midwest"/>
    <x v="29"/>
    <s v="IL"/>
    <x v="194"/>
    <n v="2"/>
    <x v="1"/>
    <n v="91566.409499999994"/>
    <n v="160241.21679999999"/>
    <n v="119659.7504"/>
    <n v="209404.5631"/>
    <n v="145088.1231"/>
    <n v="253904.21549999999"/>
    <n v="177252.5203"/>
    <n v="310191.9105"/>
    <n v="210136.60500000001"/>
    <n v="367739.0588"/>
    <n v="231444.7279"/>
    <n v="405028.27380000002"/>
    <n v="251236.32819999999"/>
    <n v="439663.57439999998"/>
  </r>
  <r>
    <n v="5"/>
    <s v="Region V - Midwest"/>
    <x v="29"/>
    <s v="IL"/>
    <x v="194"/>
    <n v="3"/>
    <x v="2"/>
    <n v="81696.395499999999"/>
    <n v="142968.69209999999"/>
    <n v="111240.3414"/>
    <n v="194670.5974"/>
    <n v="140679.34229999999"/>
    <n v="246188.84899999999"/>
    <n v="185198.83230000001"/>
    <n v="324097.95659999998"/>
    <n v="229273.26790000001"/>
    <n v="401228.21879999997"/>
    <n v="258161.71979999999"/>
    <n v="451783.0098"/>
    <n v="286654.56780000002"/>
    <n v="501645.49369999999"/>
  </r>
  <r>
    <n v="5"/>
    <s v="Region V - Midwest"/>
    <x v="29"/>
    <s v="IL"/>
    <x v="194"/>
    <n v="4"/>
    <x v="3"/>
    <n v="91010.474199999997"/>
    <n v="145616.76079999999"/>
    <n v="127414.66379999999"/>
    <n v="203863.46520000001"/>
    <n v="163818.8535"/>
    <n v="262110.16949999999"/>
    <n v="218425.13800000001"/>
    <n v="349480.22600000002"/>
    <n v="273031.42249999999"/>
    <n v="436850.28240000003"/>
    <n v="309435.61219999997"/>
    <n v="495096.98680000001"/>
    <n v="345839.80180000002"/>
    <n v="553343.69110000005"/>
  </r>
  <r>
    <n v="5"/>
    <s v="Region V - Midwest"/>
    <x v="29"/>
    <s v="IL"/>
    <x v="195"/>
    <n v="1"/>
    <x v="0"/>
    <n v="124712.3492"/>
    <n v="218246.61120000001"/>
    <n v="161341.50339999999"/>
    <n v="282347.63099999999"/>
    <n v="193032.30549999999"/>
    <n v="337806.53460000001"/>
    <n v="230135.25889999999"/>
    <n v="402736.70319999999"/>
    <n v="271158.82860000001"/>
    <n v="474527.95010000002"/>
    <n v="297246.2868"/>
    <n v="520181.00189999997"/>
    <n v="321743.7378"/>
    <n v="563051.54130000004"/>
  </r>
  <r>
    <n v="5"/>
    <s v="Region V - Midwest"/>
    <x v="29"/>
    <s v="IL"/>
    <x v="195"/>
    <n v="2"/>
    <x v="1"/>
    <n v="107305.03079999999"/>
    <n v="187783.80410000001"/>
    <n v="140117.65090000001"/>
    <n v="245205.889"/>
    <n v="169789.8578"/>
    <n v="297132.2512"/>
    <n v="207239.82610000001"/>
    <n v="362669.69569999998"/>
    <n v="245580.63190000001"/>
    <n v="429766.10580000002"/>
    <n v="270416.44790000003"/>
    <n v="473228.78389999998"/>
    <n v="293459.5172"/>
    <n v="513554.15519999998"/>
  </r>
  <r>
    <n v="5"/>
    <s v="Region V - Midwest"/>
    <x v="29"/>
    <s v="IL"/>
    <x v="195"/>
    <n v="3"/>
    <x v="2"/>
    <n v="95988.933399999994"/>
    <n v="167980.63339999999"/>
    <n v="130798.05839999999"/>
    <n v="228896.6023"/>
    <n v="165487.11139999999"/>
    <n v="289602.4449"/>
    <n v="217933.7139"/>
    <n v="381383.99930000002"/>
    <n v="269871.10989999998"/>
    <n v="472274.4423"/>
    <n v="303930.25559999997"/>
    <n v="531877.94720000005"/>
    <n v="337536.7732"/>
    <n v="590689.35309999995"/>
  </r>
  <r>
    <n v="5"/>
    <s v="Region V - Midwest"/>
    <x v="29"/>
    <s v="IL"/>
    <x v="195"/>
    <n v="4"/>
    <x v="3"/>
    <n v="106313.18640000001"/>
    <n v="170101.10079999999"/>
    <n v="148838.46109999999"/>
    <n v="238141.54120000001"/>
    <n v="191363.73560000001"/>
    <n v="306181.9816"/>
    <n v="255151.64749999999"/>
    <n v="408242.6421"/>
    <n v="318939.55930000002"/>
    <n v="510303.3026"/>
    <n v="361464.83380000002"/>
    <n v="578343.74289999995"/>
    <n v="403990.10849999997"/>
    <n v="646384.18330000003"/>
  </r>
  <r>
    <n v="5"/>
    <s v="Region V - Midwest"/>
    <x v="29"/>
    <s v="IL"/>
    <x v="196"/>
    <n v="1"/>
    <x v="0"/>
    <n v="106293.7741"/>
    <n v="186014.1047"/>
    <n v="137564.9656"/>
    <n v="240738.68979999999"/>
    <n v="164620.84909999999"/>
    <n v="288086.48599999998"/>
    <n v="196316.35759999999"/>
    <n v="343553.62589999998"/>
    <n v="231361.89720000001"/>
    <n v="404883.32010000001"/>
    <n v="253647.49669999999"/>
    <n v="443883.11930000002"/>
    <n v="274595.05829999998"/>
    <n v="480541.35200000001"/>
  </r>
  <r>
    <n v="5"/>
    <s v="Region V - Midwest"/>
    <x v="29"/>
    <s v="IL"/>
    <x v="196"/>
    <n v="2"/>
    <x v="1"/>
    <n v="91216.568700000003"/>
    <n v="159628.9952"/>
    <n v="119182.10060000001"/>
    <n v="208568.67600000001"/>
    <n v="144489.59450000001"/>
    <n v="252856.79029999999"/>
    <n v="176485.66699999999"/>
    <n v="308849.91729999997"/>
    <n v="209207.5528"/>
    <n v="366113.21730000002"/>
    <n v="230409.0528"/>
    <n v="403215.84230000002"/>
    <n v="250096.9135"/>
    <n v="437669.59869999997"/>
  </r>
  <r>
    <n v="5"/>
    <s v="Region V - Midwest"/>
    <x v="29"/>
    <s v="IL"/>
    <x v="196"/>
    <n v="3"/>
    <x v="2"/>
    <n v="81431.1005"/>
    <n v="142504.4258"/>
    <n v="110897.1681"/>
    <n v="194070.0442"/>
    <n v="140259.23620000001"/>
    <n v="245453.66329999999"/>
    <n v="184660.0748"/>
    <n v="323155.13099999999"/>
    <n v="228619.86850000001"/>
    <n v="400084.76980000001"/>
    <n v="257436.34760000001"/>
    <n v="450513.60820000002"/>
    <n v="285860.78659999999"/>
    <n v="500256.37650000001"/>
  </r>
  <r>
    <n v="5"/>
    <s v="Region V - Midwest"/>
    <x v="29"/>
    <s v="IL"/>
    <x v="196"/>
    <n v="4"/>
    <x v="3"/>
    <n v="90599.094200000007"/>
    <n v="144958.55290000001"/>
    <n v="126838.73179999999"/>
    <n v="202941.97399999999"/>
    <n v="163078.3695"/>
    <n v="260925.39509999999"/>
    <n v="217437.8259"/>
    <n v="347900.52679999999"/>
    <n v="271797.28249999997"/>
    <n v="434875.65840000001"/>
    <n v="308036.92009999999"/>
    <n v="492859.0796"/>
    <n v="344276.55780000001"/>
    <n v="550842.50069999998"/>
  </r>
  <r>
    <n v="5"/>
    <s v="Region V - Midwest"/>
    <x v="29"/>
    <s v="IL"/>
    <x v="197"/>
    <n v="1"/>
    <x v="0"/>
    <n v="105766.56540000001"/>
    <n v="185091.48939999999"/>
    <n v="136928.1839"/>
    <n v="239624.32190000001"/>
    <n v="163889.8639"/>
    <n v="286807.26199999999"/>
    <n v="195491.72750000001"/>
    <n v="342110.52309999999"/>
    <n v="230434.4369"/>
    <n v="403260.26449999999"/>
    <n v="252654.34239999999"/>
    <n v="442145.0993"/>
    <n v="273557.93190000003"/>
    <n v="478726.38099999999"/>
  </r>
  <r>
    <n v="5"/>
    <s v="Region V - Midwest"/>
    <x v="29"/>
    <s v="IL"/>
    <x v="197"/>
    <n v="2"/>
    <x v="1"/>
    <n v="90552.294599999994"/>
    <n v="158466.51550000001"/>
    <n v="118378.20209999999"/>
    <n v="207161.85370000001"/>
    <n v="143575.5981"/>
    <n v="251257.29670000001"/>
    <n v="175480.758"/>
    <n v="307091.32650000002"/>
    <n v="208078.68950000001"/>
    <n v="364137.70659999998"/>
    <n v="229204.64"/>
    <n v="401108.1201"/>
    <n v="248837.07699999999"/>
    <n v="435464.8848"/>
  </r>
  <r>
    <n v="5"/>
    <s v="Region V - Midwest"/>
    <x v="29"/>
    <s v="IL"/>
    <x v="197"/>
    <n v="3"/>
    <x v="2"/>
    <n v="80691.6152"/>
    <n v="141210.32670000001"/>
    <n v="109833.649"/>
    <n v="192208.88570000001"/>
    <n v="138870.7378"/>
    <n v="243023.7911"/>
    <n v="182787.3596"/>
    <n v="319877.87939999998"/>
    <n v="226258.927"/>
    <n v="395953.12239999999"/>
    <n v="254745.467"/>
    <n v="445804.56709999999"/>
    <n v="282836.40289999999"/>
    <n v="494963.70490000001"/>
  </r>
  <r>
    <n v="5"/>
    <s v="Region V - Midwest"/>
    <x v="29"/>
    <s v="IL"/>
    <x v="197"/>
    <n v="4"/>
    <x v="3"/>
    <n v="90138.412500000006"/>
    <n v="144221.46220000001"/>
    <n v="126193.77740000001"/>
    <n v="201910.04689999999"/>
    <n v="162249.14249999999"/>
    <n v="259598.6318"/>
    <n v="216332.1899"/>
    <n v="346131.50910000002"/>
    <n v="270415.23749999999"/>
    <n v="432664.38630000001"/>
    <n v="306470.60239999997"/>
    <n v="490352.97110000002"/>
    <n v="342525.96740000002"/>
    <n v="548041.55590000004"/>
  </r>
  <r>
    <n v="5"/>
    <s v="Region V - Midwest"/>
    <x v="29"/>
    <s v="IL"/>
    <x v="198"/>
    <n v="1"/>
    <x v="0"/>
    <n v="105299.8103"/>
    <n v="184274.66810000001"/>
    <n v="136279.42490000001"/>
    <n v="238488.99359999999"/>
    <n v="163083.04670000001"/>
    <n v="285395.33169999998"/>
    <n v="194483.3444"/>
    <n v="340345.85269999999"/>
    <n v="229202.48430000001"/>
    <n v="401104.34740000003"/>
    <n v="251280.51930000001"/>
    <n v="439740.90879999998"/>
    <n v="272033.30780000001"/>
    <n v="476058.28869999998"/>
  </r>
  <r>
    <n v="5"/>
    <s v="Region V - Midwest"/>
    <x v="29"/>
    <s v="IL"/>
    <x v="198"/>
    <n v="2"/>
    <x v="1"/>
    <n v="90359.670199999993"/>
    <n v="158129.42290000001"/>
    <n v="118063.67660000001"/>
    <n v="206611.43410000001"/>
    <n v="143134.8033"/>
    <n v="250485.9057"/>
    <n v="174832.9326"/>
    <n v="305957.63209999999"/>
    <n v="207249.54269999999"/>
    <n v="362686.6998"/>
    <n v="228253.33369999999"/>
    <n v="399443.33399999997"/>
    <n v="247757.87330000001"/>
    <n v="433576.2782"/>
  </r>
  <r>
    <n v="5"/>
    <s v="Region V - Midwest"/>
    <x v="29"/>
    <s v="IL"/>
    <x v="198"/>
    <n v="3"/>
    <x v="2"/>
    <n v="80663.415299999993"/>
    <n v="141160.97690000001"/>
    <n v="109850.6486"/>
    <n v="192238.63510000001"/>
    <n v="138934.8279"/>
    <n v="243135.94870000001"/>
    <n v="182915.58100000001"/>
    <n v="320102.26679999998"/>
    <n v="226459.29870000001"/>
    <n v="396303.77269999997"/>
    <n v="255002.84880000001"/>
    <n v="446254.9853"/>
    <n v="283157.9228"/>
    <n v="495526.36499999999"/>
  </r>
  <r>
    <n v="5"/>
    <s v="Region V - Midwest"/>
    <x v="29"/>
    <s v="IL"/>
    <x v="198"/>
    <n v="4"/>
    <x v="3"/>
    <n v="89751.683399999994"/>
    <n v="143602.6954"/>
    <n v="125652.3566"/>
    <n v="201043.77359999999"/>
    <n v="161553.02989999999"/>
    <n v="258484.8518"/>
    <n v="215404.04"/>
    <n v="344646.46909999999"/>
    <n v="269255.04989999998"/>
    <n v="430808.08630000002"/>
    <n v="305155.72320000001"/>
    <n v="488249.16440000001"/>
    <n v="341056.39659999998"/>
    <n v="545690.24269999994"/>
  </r>
  <r>
    <n v="5"/>
    <s v="Region V - Midwest"/>
    <x v="29"/>
    <s v="IL"/>
    <x v="199"/>
    <n v="1"/>
    <x v="0"/>
    <n v="121730.45789999999"/>
    <n v="213028.30129999999"/>
    <n v="157484.8812"/>
    <n v="275598.54210000002"/>
    <n v="188418.8982"/>
    <n v="329733.07179999998"/>
    <n v="224636.21919999999"/>
    <n v="393113.3836"/>
    <n v="264680.58980000002"/>
    <n v="463191.03210000001"/>
    <n v="290145.35440000001"/>
    <n v="507754.37030000001"/>
    <n v="314058.4865"/>
    <n v="549602.35140000004"/>
  </r>
  <r>
    <n v="5"/>
    <s v="Region V - Midwest"/>
    <x v="29"/>
    <s v="IL"/>
    <x v="199"/>
    <n v="2"/>
    <x v="1"/>
    <n v="104734.33560000001"/>
    <n v="183285.08730000001"/>
    <n v="136762.37899999999"/>
    <n v="239334.16329999999"/>
    <n v="165725.48420000001"/>
    <n v="290019.59730000002"/>
    <n v="202281.62280000001"/>
    <n v="353992.83990000002"/>
    <n v="239706.60190000001"/>
    <n v="419486.55320000002"/>
    <n v="263949.29060000001"/>
    <n v="461911.25870000001"/>
    <n v="286442.39640000003"/>
    <n v="501274.1937"/>
  </r>
  <r>
    <n v="5"/>
    <s v="Region V - Midwest"/>
    <x v="29"/>
    <s v="IL"/>
    <x v="199"/>
    <n v="3"/>
    <x v="2"/>
    <n v="93685.877900000007"/>
    <n v="163950.28640000001"/>
    <n v="127658.5001"/>
    <n v="223402.3751"/>
    <n v="161513.88630000001"/>
    <n v="282649.30119999999"/>
    <n v="212700.23240000001"/>
    <n v="372225.4068"/>
    <n v="263389.40049999999"/>
    <n v="460931.4509"/>
    <n v="296629.75919999997"/>
    <n v="519102.07860000001"/>
    <n v="329428.18190000003"/>
    <n v="576499.31830000004"/>
  </r>
  <r>
    <n v="5"/>
    <s v="Region V - Midwest"/>
    <x v="29"/>
    <s v="IL"/>
    <x v="199"/>
    <n v="4"/>
    <x v="3"/>
    <n v="103770.95389999999"/>
    <n v="166033.5287"/>
    <n v="145279.33549999999"/>
    <n v="232446.94020000001"/>
    <n v="186787.71710000001"/>
    <n v="298860.3517"/>
    <n v="249050.28940000001"/>
    <n v="398480.46899999998"/>
    <n v="311312.86170000001"/>
    <n v="498100.58610000001"/>
    <n v="352821.24320000003"/>
    <n v="564513.9976"/>
    <n v="394329.62479999999"/>
    <n v="630927.40910000005"/>
  </r>
  <r>
    <n v="5"/>
    <s v="Region V - Midwest"/>
    <x v="29"/>
    <s v="IL"/>
    <x v="200"/>
    <n v="1"/>
    <x v="0"/>
    <n v="120635.7319"/>
    <n v="211112.53080000001"/>
    <n v="156219.29509999999"/>
    <n v="273383.76640000002"/>
    <n v="187007.4736"/>
    <n v="327263.07880000002"/>
    <n v="223109.45009999999"/>
    <n v="390441.53769999999"/>
    <n v="263028.65169999999"/>
    <n v="460300.14049999998"/>
    <n v="288412.81160000002"/>
    <n v="504722.4203"/>
    <n v="312309.2181"/>
    <n v="546541.13159999996"/>
  </r>
  <r>
    <n v="5"/>
    <s v="Region V - Midwest"/>
    <x v="29"/>
    <s v="IL"/>
    <x v="200"/>
    <n v="2"/>
    <x v="1"/>
    <n v="103091.34819999999"/>
    <n v="180409.85920000001"/>
    <n v="134828.32569999999"/>
    <n v="235949.57019999999"/>
    <n v="163582.0148"/>
    <n v="286268.5258"/>
    <n v="200033.7384"/>
    <n v="350059.04220000003"/>
    <n v="237249.052"/>
    <n v="415185.84100000001"/>
    <n v="261371.71429999999"/>
    <n v="457400.5001"/>
    <n v="283802.28720000002"/>
    <n v="496654.00260000001"/>
  </r>
  <r>
    <n v="5"/>
    <s v="Region V - Midwest"/>
    <x v="29"/>
    <s v="IL"/>
    <x v="200"/>
    <n v="3"/>
    <x v="2"/>
    <n v="91732.711200000005"/>
    <n v="160532.2445"/>
    <n v="124811.10769999999"/>
    <n v="218419.43840000001"/>
    <n v="157768.4865"/>
    <n v="276094.85139999999"/>
    <n v="207620.83"/>
    <n v="363336.45260000002"/>
    <n v="256959.95759999999"/>
    <n v="449679.92580000003"/>
    <n v="289282.4693"/>
    <n v="506244.32130000001"/>
    <n v="321148.78899999999"/>
    <n v="562010.38080000004"/>
  </r>
  <r>
    <n v="5"/>
    <s v="Region V - Midwest"/>
    <x v="29"/>
    <s v="IL"/>
    <x v="200"/>
    <n v="4"/>
    <x v="3"/>
    <n v="102800.2836"/>
    <n v="164480.45629999999"/>
    <n v="143920.3971"/>
    <n v="230272.63879999999"/>
    <n v="185040.51060000001"/>
    <n v="296064.82130000001"/>
    <n v="246720.6807"/>
    <n v="394753.09509999998"/>
    <n v="308400.85090000002"/>
    <n v="493441.3689"/>
    <n v="349520.9644"/>
    <n v="559233.55130000005"/>
    <n v="390641.07780000003"/>
    <n v="625025.73380000005"/>
  </r>
  <r>
    <n v="5"/>
    <s v="Region V - Midwest"/>
    <x v="29"/>
    <s v="IL"/>
    <x v="201"/>
    <n v="1"/>
    <x v="0"/>
    <n v="107287.73789999999"/>
    <n v="187753.54139999999"/>
    <n v="138850.50640000001"/>
    <n v="242988.3861"/>
    <n v="166158.65160000001"/>
    <n v="290777.64020000002"/>
    <n v="198149.37090000001"/>
    <n v="346761.39919999999"/>
    <n v="233521.31020000001"/>
    <n v="408662.2928"/>
    <n v="256014.4742"/>
    <n v="448025.32990000001"/>
    <n v="277156.8088"/>
    <n v="485024.4154"/>
  </r>
  <r>
    <n v="5"/>
    <s v="Region V - Midwest"/>
    <x v="29"/>
    <s v="IL"/>
    <x v="201"/>
    <n v="2"/>
    <x v="1"/>
    <n v="92073.467099999994"/>
    <n v="161128.5675"/>
    <n v="120300.5245"/>
    <n v="210525.9178"/>
    <n v="145844.38570000001"/>
    <n v="255227.67490000001"/>
    <n v="178138.40150000001"/>
    <n v="311742.20260000002"/>
    <n v="211165.56280000001"/>
    <n v="369539.73489999998"/>
    <n v="232564.77179999999"/>
    <n v="406988.35070000001"/>
    <n v="252435.95379999999"/>
    <n v="441762.9192"/>
  </r>
  <r>
    <n v="5"/>
    <s v="Region V - Midwest"/>
    <x v="29"/>
    <s v="IL"/>
    <x v="201"/>
    <n v="3"/>
    <x v="2"/>
    <n v="82198.785699999993"/>
    <n v="143847.87479999999"/>
    <n v="111943.6876"/>
    <n v="195901.45319999999"/>
    <n v="141583.64449999999"/>
    <n v="247771.37789999999"/>
    <n v="186404.5687"/>
    <n v="326207.9951"/>
    <n v="230780.43830000001"/>
    <n v="403865.76699999999"/>
    <n v="259869.8463"/>
    <n v="454772.23109999998"/>
    <n v="288563.65039999998"/>
    <n v="504986.38819999999"/>
  </r>
  <r>
    <n v="5"/>
    <s v="Region V - Midwest"/>
    <x v="29"/>
    <s v="IL"/>
    <x v="201"/>
    <n v="4"/>
    <x v="3"/>
    <n v="91446.505099999995"/>
    <n v="146314.41020000001"/>
    <n v="128025.107"/>
    <n v="204840.17430000001"/>
    <n v="164603.709"/>
    <n v="263365.93839999998"/>
    <n v="219471.61199999999"/>
    <n v="351154.5845"/>
    <n v="274339.51500000001"/>
    <n v="438943.23050000001"/>
    <n v="310918.11709999997"/>
    <n v="497468.99469999998"/>
    <n v="347496.71899999998"/>
    <n v="555994.75870000001"/>
  </r>
  <r>
    <n v="5"/>
    <s v="Region V - Midwest"/>
    <x v="29"/>
    <s v="IL"/>
    <x v="202"/>
    <n v="1"/>
    <x v="0"/>
    <n v="107227.2843"/>
    <n v="187647.7475"/>
    <n v="138862.48370000001"/>
    <n v="243009.34650000001"/>
    <n v="166234.48370000001"/>
    <n v="290910.34649999999"/>
    <n v="198333.1238"/>
    <n v="347082.96669999999"/>
    <n v="233825.80239999999"/>
    <n v="409195.15419999999"/>
    <n v="256395.14300000001"/>
    <n v="448691.50020000001"/>
    <n v="277644.30650000001"/>
    <n v="485877.53649999999"/>
  </r>
  <r>
    <n v="5"/>
    <s v="Region V - Midwest"/>
    <x v="29"/>
    <s v="IL"/>
    <x v="202"/>
    <n v="2"/>
    <x v="1"/>
    <n v="91601.817299999995"/>
    <n v="160303.18030000001"/>
    <n v="119811.15150000001"/>
    <n v="209669.51509999999"/>
    <n v="145371.18410000001"/>
    <n v="254399.5723"/>
    <n v="177781.31779999999"/>
    <n v="311117.3063"/>
    <n v="210865.8463"/>
    <n v="369015.23090000002"/>
    <n v="232311.6655"/>
    <n v="406545.41460000002"/>
    <n v="252255.321"/>
    <n v="441446.81180000002"/>
  </r>
  <r>
    <n v="5"/>
    <s v="Region V - Midwest"/>
    <x v="29"/>
    <s v="IL"/>
    <x v="202"/>
    <n v="3"/>
    <x v="2"/>
    <n v="81487.500199999995"/>
    <n v="142603.12539999999"/>
    <n v="110863.1689"/>
    <n v="194010.5454"/>
    <n v="140131.05609999999"/>
    <n v="245229.34820000001"/>
    <n v="184403.63209999999"/>
    <n v="322706.35629999998"/>
    <n v="228219.12520000001"/>
    <n v="399383.46909999999"/>
    <n v="256921.5839"/>
    <n v="449612.77179999999"/>
    <n v="285217.74660000001"/>
    <n v="499131.05650000001"/>
  </r>
  <r>
    <n v="5"/>
    <s v="Region V - Midwest"/>
    <x v="29"/>
    <s v="IL"/>
    <x v="202"/>
    <n v="4"/>
    <x v="3"/>
    <n v="91372.552500000005"/>
    <n v="146196.08619999999"/>
    <n v="127921.57339999999"/>
    <n v="204674.52059999999"/>
    <n v="164470.59450000001"/>
    <n v="263152.95510000002"/>
    <n v="219294.12590000001"/>
    <n v="350870.60680000001"/>
    <n v="274117.65740000003"/>
    <n v="438588.2585"/>
    <n v="310666.67839999998"/>
    <n v="497066.69280000002"/>
    <n v="347215.69949999999"/>
    <n v="555545.12730000005"/>
  </r>
  <r>
    <n v="5"/>
    <s v="Region V - Midwest"/>
    <x v="29"/>
    <s v="IL"/>
    <x v="203"/>
    <n v="1"/>
    <x v="0"/>
    <n v="101750.4047"/>
    <n v="178063.20819999999"/>
    <n v="131794.00210000001"/>
    <n v="230639.5037"/>
    <n v="157789.20449999999"/>
    <n v="276131.1078"/>
    <n v="188282.17110000001"/>
    <n v="329493.79930000001"/>
    <n v="221999.77369999999"/>
    <n v="388499.6041"/>
    <n v="243440.20509999999"/>
    <n v="426020.359"/>
    <n v="263635.9215"/>
    <n v="461362.86259999999"/>
  </r>
  <r>
    <n v="5"/>
    <s v="Region V - Midwest"/>
    <x v="29"/>
    <s v="IL"/>
    <x v="203"/>
    <n v="2"/>
    <x v="1"/>
    <n v="86810.264599999995"/>
    <n v="151917.96299999999"/>
    <n v="113578.25380000001"/>
    <n v="198761.9442"/>
    <n v="137840.96109999999"/>
    <n v="241221.68179999999"/>
    <n v="168631.75930000001"/>
    <n v="295105.57870000001"/>
    <n v="200046.83230000001"/>
    <n v="350081.95640000002"/>
    <n v="220413.01949999999"/>
    <n v="385722.78419999999"/>
    <n v="239360.48689999999"/>
    <n v="418880.85200000001"/>
  </r>
  <r>
    <n v="5"/>
    <s v="Region V - Midwest"/>
    <x v="29"/>
    <s v="IL"/>
    <x v="203"/>
    <n v="3"/>
    <x v="2"/>
    <n v="77146.681400000001"/>
    <n v="135006.6925"/>
    <n v="104927.2211"/>
    <n v="183622.63690000001"/>
    <n v="132604.70680000001"/>
    <n v="232058.23680000001"/>
    <n v="174475.41949999999"/>
    <n v="305331.98420000001"/>
    <n v="215909.0969"/>
    <n v="377840.91940000001"/>
    <n v="243045.95329999999"/>
    <n v="425330.41830000002"/>
    <n v="269794.33380000002"/>
    <n v="472140.08419999998"/>
  </r>
  <r>
    <n v="5"/>
    <s v="Region V - Midwest"/>
    <x v="29"/>
    <s v="IL"/>
    <x v="203"/>
    <n v="4"/>
    <x v="3"/>
    <n v="86699.464800000002"/>
    <n v="138719.14569999999"/>
    <n v="121379.2507"/>
    <n v="194206.80410000001"/>
    <n v="156059.03659999999"/>
    <n v="249694.46230000001"/>
    <n v="208078.71549999999"/>
    <n v="332925.9498"/>
    <n v="260098.39430000001"/>
    <n v="416157.43719999999"/>
    <n v="294778.1802"/>
    <n v="471645.09539999999"/>
    <n v="329457.96620000002"/>
    <n v="527132.75379999995"/>
  </r>
  <r>
    <n v="5"/>
    <s v="Region V - Midwest"/>
    <x v="29"/>
    <s v="IL"/>
    <x v="204"/>
    <n v="1"/>
    <x v="0"/>
    <n v="112744.4693"/>
    <n v="197302.82130000001"/>
    <n v="145922.98420000001"/>
    <n v="255365.2224"/>
    <n v="174629.2127"/>
    <n v="305601.12219999998"/>
    <n v="208261.57990000001"/>
    <n v="364457.7648"/>
    <n v="245448.84229999999"/>
    <n v="429535.47409999999"/>
    <n v="269096.30839999998"/>
    <n v="470918.53960000002"/>
    <n v="291327.70030000003"/>
    <n v="509823.4755"/>
  </r>
  <r>
    <n v="5"/>
    <s v="Region V - Midwest"/>
    <x v="29"/>
    <s v="IL"/>
    <x v="204"/>
    <n v="2"/>
    <x v="1"/>
    <n v="96707.806200000006"/>
    <n v="169238.66089999999"/>
    <n v="126370.30160000001"/>
    <n v="221148.02780000001"/>
    <n v="153216.87950000001"/>
    <n v="268129.53899999999"/>
    <n v="187168.9374"/>
    <n v="327545.64059999998"/>
    <n v="221884.67739999999"/>
    <n v="388298.18530000001"/>
    <n v="244379.0557"/>
    <n v="427663.34759999998"/>
    <n v="265270.58419999998"/>
    <n v="464223.52230000001"/>
  </r>
  <r>
    <n v="5"/>
    <s v="Region V - Midwest"/>
    <x v="29"/>
    <s v="IL"/>
    <x v="204"/>
    <n v="3"/>
    <x v="2"/>
    <n v="86302.512300000002"/>
    <n v="151029.3965"/>
    <n v="117519.46649999999"/>
    <n v="205659.06649999999"/>
    <n v="148625.80309999999"/>
    <n v="260095.15549999999"/>
    <n v="195665.80960000001"/>
    <n v="342415.1667"/>
    <n v="242236.7046"/>
    <n v="423914.23300000001"/>
    <n v="272762.7329"/>
    <n v="477334.78259999998"/>
    <n v="302871.7733"/>
    <n v="530025.60309999995"/>
  </r>
  <r>
    <n v="5"/>
    <s v="Region V - Midwest"/>
    <x v="29"/>
    <s v="IL"/>
    <x v="204"/>
    <n v="4"/>
    <x v="3"/>
    <n v="96094.944399999993"/>
    <n v="153751.91339999999"/>
    <n v="134532.9222"/>
    <n v="215252.67879999999"/>
    <n v="172970.9"/>
    <n v="276753.44420000003"/>
    <n v="230627.86670000001"/>
    <n v="369004.59220000001"/>
    <n v="288284.8333"/>
    <n v="461255.7402"/>
    <n v="326722.8112"/>
    <n v="522756.50559999997"/>
    <n v="365160.78899999999"/>
    <n v="584257.27099999995"/>
  </r>
  <r>
    <n v="5"/>
    <s v="Region V - Midwest"/>
    <x v="29"/>
    <s v="IL"/>
    <x v="18"/>
    <n v="1"/>
    <x v="0"/>
    <n v="106780.6804"/>
    <n v="186866.19080000001"/>
    <n v="138209.7322"/>
    <n v="241867.03140000001"/>
    <n v="165402.389"/>
    <n v="289454.18079999997"/>
    <n v="197263.48980000001"/>
    <n v="345211.10710000002"/>
    <n v="232492.3524"/>
    <n v="406861.61660000001"/>
    <n v="254894.43030000001"/>
    <n v="446065.25300000003"/>
    <n v="275957.18310000002"/>
    <n v="482925.07059999998"/>
  </r>
  <r>
    <n v="5"/>
    <s v="Region V - Midwest"/>
    <x v="29"/>
    <s v="IL"/>
    <x v="18"/>
    <n v="2"/>
    <x v="1"/>
    <n v="91566.409499999994"/>
    <n v="160241.21679999999"/>
    <n v="119659.7504"/>
    <n v="209404.5631"/>
    <n v="145088.1231"/>
    <n v="253904.21549999999"/>
    <n v="177252.5203"/>
    <n v="310191.9105"/>
    <n v="210136.60500000001"/>
    <n v="367739.0588"/>
    <n v="231444.7279"/>
    <n v="405028.27380000002"/>
    <n v="251236.32819999999"/>
    <n v="439663.57439999998"/>
  </r>
  <r>
    <n v="5"/>
    <s v="Region V - Midwest"/>
    <x v="29"/>
    <s v="IL"/>
    <x v="18"/>
    <n v="3"/>
    <x v="2"/>
    <n v="81696.395499999999"/>
    <n v="142968.69209999999"/>
    <n v="111240.3414"/>
    <n v="194670.5974"/>
    <n v="140679.34229999999"/>
    <n v="246188.84899999999"/>
    <n v="185198.83230000001"/>
    <n v="324097.95659999998"/>
    <n v="229273.26790000001"/>
    <n v="401228.21879999997"/>
    <n v="258161.71979999999"/>
    <n v="451783.0098"/>
    <n v="286654.56780000002"/>
    <n v="501645.49369999999"/>
  </r>
  <r>
    <n v="5"/>
    <s v="Region V - Midwest"/>
    <x v="29"/>
    <s v="IL"/>
    <x v="18"/>
    <n v="4"/>
    <x v="3"/>
    <n v="91010.474199999997"/>
    <n v="145616.76079999999"/>
    <n v="127414.66379999999"/>
    <n v="203863.46520000001"/>
    <n v="163818.8535"/>
    <n v="262110.16949999999"/>
    <n v="218425.13800000001"/>
    <n v="349480.22600000002"/>
    <n v="273031.42249999999"/>
    <n v="436850.28240000003"/>
    <n v="309435.61219999997"/>
    <n v="495096.98680000001"/>
    <n v="345839.80180000002"/>
    <n v="553343.69110000005"/>
  </r>
  <r>
    <n v="5"/>
    <s v="Region V - Midwest"/>
    <x v="30"/>
    <s v="IN"/>
    <x v="205"/>
    <n v="1"/>
    <x v="0"/>
    <n v="92358.117800000007"/>
    <n v="161626.70619999999"/>
    <n v="119571.3726"/>
    <n v="209249.902"/>
    <n v="143116.87400000001"/>
    <n v="250454.52960000001"/>
    <n v="170715.40109999999"/>
    <n v="298751.95199999999"/>
    <n v="201231.5876"/>
    <n v="352155.27830000001"/>
    <n v="220636.67379999999"/>
    <n v="386114.17910000001"/>
    <n v="238893.02050000001"/>
    <n v="418062.78580000001"/>
  </r>
  <r>
    <n v="5"/>
    <s v="Region V - Midwest"/>
    <x v="30"/>
    <s v="IN"/>
    <x v="205"/>
    <n v="2"/>
    <x v="1"/>
    <n v="79062.763800000001"/>
    <n v="138359.83660000001"/>
    <n v="103361.02770000001"/>
    <n v="180881.79860000001"/>
    <n v="125364.7675"/>
    <n v="219388.3432"/>
    <n v="153228.33739999999"/>
    <n v="268149.5906"/>
    <n v="181695.48370000001"/>
    <n v="317967.09649999999"/>
    <n v="200144.5912"/>
    <n v="350253.03460000001"/>
    <n v="217290.11079999999"/>
    <n v="380257.69400000002"/>
  </r>
  <r>
    <n v="5"/>
    <s v="Region V - Midwest"/>
    <x v="30"/>
    <s v="IN"/>
    <x v="205"/>
    <n v="3"/>
    <x v="2"/>
    <n v="70446.404299999995"/>
    <n v="123281.20759999999"/>
    <n v="95885.710099999997"/>
    <n v="167799.99280000001"/>
    <n v="121233.30740000001"/>
    <n v="212158.28779999999"/>
    <n v="159570.1617"/>
    <n v="279247.7831"/>
    <n v="197518.09469999999"/>
    <n v="345656.66560000001"/>
    <n v="222384.5815"/>
    <n v="389173.01760000002"/>
    <n v="246905.36040000001"/>
    <n v="432084.38059999997"/>
  </r>
  <r>
    <n v="5"/>
    <s v="Region V - Midwest"/>
    <x v="30"/>
    <s v="IN"/>
    <x v="205"/>
    <n v="4"/>
    <x v="3"/>
    <n v="78710.681299999997"/>
    <n v="125937.092"/>
    <n v="110194.95389999999"/>
    <n v="176311.92869999999"/>
    <n v="141679.22640000001"/>
    <n v="226686.76560000001"/>
    <n v="188905.63510000001"/>
    <n v="302249.0208"/>
    <n v="236132.04389999999"/>
    <n v="377811.27590000001"/>
    <n v="267616.31640000001"/>
    <n v="428186.1127"/>
    <n v="299100.58899999998"/>
    <n v="478560.94959999999"/>
  </r>
  <r>
    <n v="5"/>
    <s v="Region V - Midwest"/>
    <x v="30"/>
    <s v="IN"/>
    <x v="191"/>
    <n v="1"/>
    <x v="0"/>
    <n v="95847.069699999993"/>
    <n v="167732.37210000001"/>
    <n v="124068.7726"/>
    <n v="217120.35219999999"/>
    <n v="148486.54829999999"/>
    <n v="259851.4596"/>
    <n v="177100.32740000001"/>
    <n v="309925.57290000003"/>
    <n v="208738.79029999999"/>
    <n v="365292.88309999998"/>
    <n v="228857.65669999999"/>
    <n v="400500.89939999999"/>
    <n v="247777.90470000001"/>
    <n v="433611.33319999999"/>
  </r>
  <r>
    <n v="5"/>
    <s v="Region V - Midwest"/>
    <x v="30"/>
    <s v="IN"/>
    <x v="191"/>
    <n v="2"/>
    <x v="1"/>
    <n v="82140.5196"/>
    <n v="143745.9094"/>
    <n v="107357.0775"/>
    <n v="187874.88570000001"/>
    <n v="130185.40820000001"/>
    <n v="227824.46429999999"/>
    <n v="159072.42720000001"/>
    <n v="278376.7476"/>
    <n v="188598.47760000001"/>
    <n v="330047.33590000001"/>
    <n v="207731.7991"/>
    <n v="363530.6483"/>
    <n v="225506.86439999999"/>
    <n v="394637.01270000002"/>
  </r>
  <r>
    <n v="5"/>
    <s v="Region V - Midwest"/>
    <x v="30"/>
    <s v="IN"/>
    <x v="191"/>
    <n v="3"/>
    <x v="2"/>
    <n v="73251.852799999993"/>
    <n v="128190.74249999999"/>
    <n v="99728.619000000006"/>
    <n v="174525.08319999999"/>
    <n v="126110.84"/>
    <n v="220693.97010000001"/>
    <n v="166009.3867"/>
    <n v="290516.42670000001"/>
    <n v="205506.9834"/>
    <n v="359637.22090000001"/>
    <n v="231393.2145"/>
    <n v="404938.12530000001"/>
    <n v="256923.04560000001"/>
    <n v="449615.3297"/>
  </r>
  <r>
    <n v="5"/>
    <s v="Region V - Midwest"/>
    <x v="30"/>
    <s v="IN"/>
    <x v="191"/>
    <n v="4"/>
    <x v="3"/>
    <n v="81688.947400000005"/>
    <n v="130702.31759999999"/>
    <n v="114364.52619999999"/>
    <n v="182983.24470000001"/>
    <n v="147040.10509999999"/>
    <n v="235264.17180000001"/>
    <n v="196053.47349999999"/>
    <n v="313685.5624"/>
    <n v="245066.842"/>
    <n v="392106.95289999997"/>
    <n v="277742.42080000002"/>
    <n v="444387.8799"/>
    <n v="310417.99979999999"/>
    <n v="496668.80699999997"/>
  </r>
  <r>
    <n v="5"/>
    <s v="Region V - Midwest"/>
    <x v="30"/>
    <s v="IN"/>
    <x v="154"/>
    <n v="1"/>
    <x v="0"/>
    <n v="93859.142099999997"/>
    <n v="164253.4987"/>
    <n v="121497.69130000001"/>
    <n v="212620.95970000001"/>
    <n v="145410.94349999999"/>
    <n v="254469.15100000001"/>
    <n v="173434.3008"/>
    <n v="303510.02649999998"/>
    <n v="204419.9644"/>
    <n v="357734.93770000001"/>
    <n v="224123.70189999999"/>
    <n v="392216.47820000001"/>
    <n v="242654.4037"/>
    <n v="424645.20649999997"/>
  </r>
  <r>
    <n v="5"/>
    <s v="Region V - Midwest"/>
    <x v="30"/>
    <s v="IN"/>
    <x v="154"/>
    <n v="2"/>
    <x v="1"/>
    <n v="80426.722800000003"/>
    <n v="140746.7648"/>
    <n v="105120.22960000001"/>
    <n v="183960.4019"/>
    <n v="127475.82580000001"/>
    <n v="223082.69510000001"/>
    <n v="155766.9584"/>
    <n v="272592.17709999997"/>
    <n v="184682.45759999999"/>
    <n v="323194.30080000003"/>
    <n v="203420.3609"/>
    <n v="355985.63160000002"/>
    <n v="220828.78390000001"/>
    <n v="386450.37180000002"/>
  </r>
  <r>
    <n v="5"/>
    <s v="Region V - Midwest"/>
    <x v="30"/>
    <s v="IN"/>
    <x v="154"/>
    <n v="3"/>
    <x v="2"/>
    <n v="71716.482600000003"/>
    <n v="125503.84450000001"/>
    <n v="97635.580100000006"/>
    <n v="170862.26500000001"/>
    <n v="123462.02340000001"/>
    <n v="216058.54079999999"/>
    <n v="162520.39910000001"/>
    <n v="284410.69839999999"/>
    <n v="201185.8438"/>
    <n v="352075.2267"/>
    <n v="226526.2169"/>
    <n v="396420.87959999999"/>
    <n v="251517.318"/>
    <n v="440155.30650000001"/>
  </r>
  <r>
    <n v="5"/>
    <s v="Region V - Midwest"/>
    <x v="30"/>
    <s v="IN"/>
    <x v="154"/>
    <n v="4"/>
    <x v="3"/>
    <n v="79994.125700000004"/>
    <n v="127990.6029"/>
    <n v="111991.77589999999"/>
    <n v="179186.84409999999"/>
    <n v="143989.42610000001"/>
    <n v="230383.0852"/>
    <n v="191985.90150000001"/>
    <n v="307177.44699999999"/>
    <n v="239982.3768"/>
    <n v="383971.80859999999"/>
    <n v="271980.027"/>
    <n v="435168.04979999998"/>
    <n v="303977.67729999998"/>
    <n v="486364.29090000002"/>
  </r>
  <r>
    <n v="5"/>
    <s v="Region V - Midwest"/>
    <x v="30"/>
    <s v="IN"/>
    <x v="206"/>
    <n v="1"/>
    <x v="0"/>
    <n v="94305.742899999997"/>
    <n v="165035.0502"/>
    <n v="122150.43889999999"/>
    <n v="213763.26809999999"/>
    <n v="146243.0336"/>
    <n v="255925.3089"/>
    <n v="174503.9296"/>
    <n v="305381.87670000002"/>
    <n v="205753.40830000001"/>
    <n v="360068.46460000001"/>
    <n v="225624.40789999999"/>
    <n v="394842.71380000003"/>
    <n v="244341.51990000001"/>
    <n v="427597.65990000003"/>
  </r>
  <r>
    <n v="5"/>
    <s v="Region V - Midwest"/>
    <x v="30"/>
    <s v="IN"/>
    <x v="206"/>
    <n v="2"/>
    <x v="1"/>
    <n v="80462.127399999998"/>
    <n v="140808.7231"/>
    <n v="105271.62699999999"/>
    <n v="184225.34719999999"/>
    <n v="127758.88219999999"/>
    <n v="223578.04389999999"/>
    <n v="156295.75049999999"/>
    <n v="273517.56349999999"/>
    <n v="185411.69270000001"/>
    <n v="324470.46220000001"/>
    <n v="204287.29190000001"/>
    <n v="357502.76069999998"/>
    <n v="221847.76949999999"/>
    <n v="388233.59669999999"/>
  </r>
  <r>
    <n v="5"/>
    <s v="Region V - Midwest"/>
    <x v="30"/>
    <s v="IN"/>
    <x v="206"/>
    <n v="3"/>
    <x v="2"/>
    <n v="71507.584300000002"/>
    <n v="125138.27250000001"/>
    <n v="97258.403300000005"/>
    <n v="170202.20569999999"/>
    <n v="122913.73179999999"/>
    <n v="215099.0306"/>
    <n v="161725.1917"/>
    <n v="283019.08549999999"/>
    <n v="200131.69209999999"/>
    <n v="350230.46120000002"/>
    <n v="225286.07079999999"/>
    <n v="394250.6238"/>
    <n v="250080.48540000001"/>
    <n v="437640.84940000001"/>
  </r>
  <r>
    <n v="5"/>
    <s v="Region V - Midwest"/>
    <x v="30"/>
    <s v="IN"/>
    <x v="206"/>
    <n v="4"/>
    <x v="3"/>
    <n v="80356.201400000005"/>
    <n v="128569.9241"/>
    <n v="112498.68180000001"/>
    <n v="179997.89369999999"/>
    <n v="144641.1624"/>
    <n v="231425.8633"/>
    <n v="192854.88320000001"/>
    <n v="308567.81770000001"/>
    <n v="241068.60399999999"/>
    <n v="385709.7721"/>
    <n v="273211.0845"/>
    <n v="437137.74170000001"/>
    <n v="305353.565"/>
    <n v="488565.71130000002"/>
  </r>
  <r>
    <n v="5"/>
    <s v="Region V - Midwest"/>
    <x v="30"/>
    <s v="IN"/>
    <x v="207"/>
    <n v="1"/>
    <x v="0"/>
    <n v="92824.872799999997"/>
    <n v="162443.5275"/>
    <n v="120220.13159999999"/>
    <n v="210385.2303"/>
    <n v="143923.69130000001"/>
    <n v="251866.45980000001"/>
    <n v="171723.78419999999"/>
    <n v="300516.62239999999"/>
    <n v="202463.54019999999"/>
    <n v="354311.19530000002"/>
    <n v="222010.497"/>
    <n v="388518.36959999998"/>
    <n v="240417.6446"/>
    <n v="420730.87809999997"/>
  </r>
  <r>
    <n v="5"/>
    <s v="Region V - Midwest"/>
    <x v="30"/>
    <s v="IN"/>
    <x v="207"/>
    <n v="2"/>
    <x v="1"/>
    <n v="79255.388000000006"/>
    <n v="138696.92920000001"/>
    <n v="103675.55319999999"/>
    <n v="181432.2182"/>
    <n v="125805.56230000001"/>
    <n v="220159.7341"/>
    <n v="153876.16279999999"/>
    <n v="269283.28499999997"/>
    <n v="182524.63039999999"/>
    <n v="319418.10320000001"/>
    <n v="201095.8976"/>
    <n v="351917.82079999999"/>
    <n v="218369.31460000001"/>
    <n v="382146.30050000001"/>
  </r>
  <r>
    <n v="5"/>
    <s v="Region V - Midwest"/>
    <x v="30"/>
    <s v="IN"/>
    <x v="207"/>
    <n v="3"/>
    <x v="2"/>
    <n v="70474.604099999997"/>
    <n v="123330.5573"/>
    <n v="95868.710600000006"/>
    <n v="167770.24340000001"/>
    <n v="121169.21739999999"/>
    <n v="212046.13029999999"/>
    <n v="159441.94039999999"/>
    <n v="279023.39569999999"/>
    <n v="197317.723"/>
    <n v="345306.01520000002"/>
    <n v="222127.1997"/>
    <n v="388722.59940000001"/>
    <n v="246583.84039999999"/>
    <n v="431521.7206"/>
  </r>
  <r>
    <n v="5"/>
    <s v="Region V - Midwest"/>
    <x v="30"/>
    <s v="IN"/>
    <x v="207"/>
    <n v="4"/>
    <x v="3"/>
    <n v="79097.410499999998"/>
    <n v="126555.85860000001"/>
    <n v="110736.3746"/>
    <n v="177178.20209999999"/>
    <n v="142375.3389"/>
    <n v="227800.54560000001"/>
    <n v="189833.78520000001"/>
    <n v="303734.06079999998"/>
    <n v="237292.23139999999"/>
    <n v="379667.5759"/>
    <n v="268931.19559999998"/>
    <n v="430289.91930000001"/>
    <n v="300570.15980000002"/>
    <n v="480912.26280000003"/>
  </r>
  <r>
    <n v="5"/>
    <s v="Region V - Midwest"/>
    <x v="30"/>
    <s v="IN"/>
    <x v="208"/>
    <n v="1"/>
    <x v="0"/>
    <n v="112603.4105"/>
    <n v="197055.96840000001"/>
    <n v="145950.93150000001"/>
    <n v="255414.13"/>
    <n v="174806.15470000001"/>
    <n v="305910.77069999999"/>
    <n v="208690.33730000001"/>
    <n v="365208.09029999998"/>
    <n v="246159.32550000001"/>
    <n v="430778.81959999999"/>
    <n v="269984.53700000001"/>
    <n v="472472.93979999999"/>
    <n v="292465.19709999999"/>
    <n v="511814.09480000002"/>
  </r>
  <r>
    <n v="5"/>
    <s v="Region V - Midwest"/>
    <x v="30"/>
    <s v="IN"/>
    <x v="208"/>
    <n v="2"/>
    <x v="1"/>
    <n v="95607.288199999995"/>
    <n v="167312.75440000001"/>
    <n v="125228.4293"/>
    <n v="219149.7513"/>
    <n v="152112.74069999999"/>
    <n v="266197.29619999998"/>
    <n v="186335.7409"/>
    <n v="326087.5466"/>
    <n v="221185.33749999999"/>
    <n v="387074.3407"/>
    <n v="243788.47330000001"/>
    <n v="426629.82819999999"/>
    <n v="264849.10690000001"/>
    <n v="463485.93719999999"/>
  </r>
  <r>
    <n v="5"/>
    <s v="Region V - Midwest"/>
    <x v="30"/>
    <s v="IN"/>
    <x v="208"/>
    <n v="3"/>
    <x v="2"/>
    <n v="84642.843500000003"/>
    <n v="148124.9762"/>
    <n v="114998.2519"/>
    <n v="201246.94080000001"/>
    <n v="145236.42439999999"/>
    <n v="254163.7427"/>
    <n v="190996.9498"/>
    <n v="334244.66210000002"/>
    <n v="236260.29730000001"/>
    <n v="413455.52010000002"/>
    <n v="265883.44219999999"/>
    <n v="465296.02380000002"/>
    <n v="295064.65100000001"/>
    <n v="516363.13939999999"/>
  </r>
  <r>
    <n v="5"/>
    <s v="Region V - Midwest"/>
    <x v="30"/>
    <s v="IN"/>
    <x v="208"/>
    <n v="4"/>
    <x v="3"/>
    <n v="95922.388300000006"/>
    <n v="153475.8236"/>
    <n v="134291.34359999999"/>
    <n v="214866.15289999999"/>
    <n v="172660.29889999999"/>
    <n v="276256.48239999998"/>
    <n v="230213.73190000001"/>
    <n v="368341.97649999999"/>
    <n v="287767.16480000003"/>
    <n v="460427.4706"/>
    <n v="326136.1201"/>
    <n v="521817.8"/>
    <n v="364505.07549999998"/>
    <n v="583208.12939999998"/>
  </r>
  <r>
    <n v="5"/>
    <s v="Region V - Midwest"/>
    <x v="30"/>
    <s v="IN"/>
    <x v="209"/>
    <n v="1"/>
    <x v="0"/>
    <n v="96820.882299999997"/>
    <n v="169436.5441"/>
    <n v="125358.30590000001"/>
    <n v="219377.03529999999"/>
    <n v="150049.62820000001"/>
    <n v="262586.8493"/>
    <n v="178994.59160000001"/>
    <n v="313240.53529999999"/>
    <n v="210999.70069999999"/>
    <n v="369249.47629999998"/>
    <n v="231351.5238"/>
    <n v="404865.1667"/>
    <n v="250502.1544"/>
    <n v="438378.77010000002"/>
  </r>
  <r>
    <n v="5"/>
    <s v="Region V - Midwest"/>
    <x v="30"/>
    <s v="IN"/>
    <x v="209"/>
    <n v="2"/>
    <x v="1"/>
    <n v="82840.201400000005"/>
    <n v="144970.35260000001"/>
    <n v="108312.3771"/>
    <n v="189546.66"/>
    <n v="131382.46549999999"/>
    <n v="229919.31469999999"/>
    <n v="160606.13380000001"/>
    <n v="281060.7341"/>
    <n v="190456.5822"/>
    <n v="333299.01870000002"/>
    <n v="209803.14929999999"/>
    <n v="367155.51140000002"/>
    <n v="227785.69380000001"/>
    <n v="398624.96419999999"/>
  </r>
  <r>
    <n v="5"/>
    <s v="Region V - Midwest"/>
    <x v="30"/>
    <s v="IN"/>
    <x v="209"/>
    <n v="3"/>
    <x v="2"/>
    <n v="73782.442899999995"/>
    <n v="129119.27499999999"/>
    <n v="100414.96550000001"/>
    <n v="175726.18960000001"/>
    <n v="126951.05220000001"/>
    <n v="222164.3414"/>
    <n v="167086.90169999999"/>
    <n v="292402.07799999998"/>
    <n v="206813.78219999999"/>
    <n v="361924.1188"/>
    <n v="232843.95920000001"/>
    <n v="407476.92849999998"/>
    <n v="258510.60810000001"/>
    <n v="452393.56410000002"/>
  </r>
  <r>
    <n v="5"/>
    <s v="Region V - Midwest"/>
    <x v="30"/>
    <s v="IN"/>
    <x v="209"/>
    <n v="4"/>
    <x v="3"/>
    <n v="82511.707299999995"/>
    <n v="132018.73370000001"/>
    <n v="115516.39019999999"/>
    <n v="184826.22709999999"/>
    <n v="148521.07320000001"/>
    <n v="237633.72070000001"/>
    <n v="198028.09760000001"/>
    <n v="316844.9608"/>
    <n v="247535.122"/>
    <n v="396056.201"/>
    <n v="280539.80489999999"/>
    <n v="448863.69449999998"/>
    <n v="313544.4878"/>
    <n v="501671.18790000002"/>
  </r>
  <r>
    <n v="5"/>
    <s v="Region V - Midwest"/>
    <x v="30"/>
    <s v="IN"/>
    <x v="210"/>
    <n v="1"/>
    <x v="0"/>
    <n v="94325.894100000005"/>
    <n v="165070.31479999999"/>
    <n v="122146.44650000001"/>
    <n v="213756.28140000001"/>
    <n v="146217.75630000001"/>
    <n v="255881.07339999999"/>
    <n v="174442.67860000001"/>
    <n v="305274.6876"/>
    <n v="205651.91089999999"/>
    <n v="359890.84409999999"/>
    <n v="225497.5183"/>
    <n v="394620.65700000001"/>
    <n v="244179.02059999999"/>
    <n v="427313.28619999997"/>
  </r>
  <r>
    <n v="5"/>
    <s v="Region V - Midwest"/>
    <x v="30"/>
    <s v="IN"/>
    <x v="210"/>
    <n v="2"/>
    <x v="1"/>
    <n v="80619.343999999997"/>
    <n v="141083.85209999999"/>
    <n v="105434.7513"/>
    <n v="184510.81479999999"/>
    <n v="127916.6161"/>
    <n v="223854.07810000001"/>
    <n v="156414.77849999999"/>
    <n v="273725.86229999998"/>
    <n v="185511.59820000001"/>
    <n v="324645.29690000002"/>
    <n v="204371.6606"/>
    <n v="357650.40600000002"/>
    <n v="221907.98050000001"/>
    <n v="388338.96580000001"/>
  </r>
  <r>
    <n v="5"/>
    <s v="Region V - Midwest"/>
    <x v="30"/>
    <s v="IN"/>
    <x v="210"/>
    <n v="3"/>
    <x v="2"/>
    <n v="71744.679399999994"/>
    <n v="125553.1891"/>
    <n v="97618.576199999996"/>
    <n v="170832.50829999999"/>
    <n v="123397.9279"/>
    <n v="215946.37390000001"/>
    <n v="162392.17050000001"/>
    <n v="284186.29849999998"/>
    <n v="200985.4632"/>
    <n v="351724.56050000002"/>
    <n v="226268.82490000001"/>
    <n v="395970.4436"/>
    <n v="251195.78659999999"/>
    <n v="439592.62660000002"/>
  </r>
  <r>
    <n v="5"/>
    <s v="Region V - Midwest"/>
    <x v="30"/>
    <s v="IN"/>
    <x v="210"/>
    <n v="4"/>
    <x v="3"/>
    <n v="80380.852199999994"/>
    <n v="128609.3654"/>
    <n v="112533.1931"/>
    <n v="180053.1116"/>
    <n v="144685.53390000001"/>
    <n v="231496.85769999999"/>
    <n v="192914.04519999999"/>
    <n v="308662.47690000001"/>
    <n v="241142.55660000001"/>
    <n v="385828.09610000002"/>
    <n v="273294.89730000001"/>
    <n v="437271.84230000002"/>
    <n v="305447.23820000002"/>
    <n v="488715.58840000001"/>
  </r>
  <r>
    <n v="5"/>
    <s v="Region V - Midwest"/>
    <x v="30"/>
    <s v="IN"/>
    <x v="211"/>
    <n v="1"/>
    <x v="0"/>
    <n v="94325.894100000005"/>
    <n v="165070.31479999999"/>
    <n v="122146.44650000001"/>
    <n v="213756.28140000001"/>
    <n v="146217.75630000001"/>
    <n v="255881.07339999999"/>
    <n v="174442.67860000001"/>
    <n v="305274.6876"/>
    <n v="205651.91089999999"/>
    <n v="359890.84409999999"/>
    <n v="225497.5183"/>
    <n v="394620.65700000001"/>
    <n v="244179.02059999999"/>
    <n v="427313.28619999997"/>
  </r>
  <r>
    <n v="5"/>
    <s v="Region V - Midwest"/>
    <x v="30"/>
    <s v="IN"/>
    <x v="211"/>
    <n v="2"/>
    <x v="1"/>
    <n v="80619.343999999997"/>
    <n v="141083.85209999999"/>
    <n v="105434.7513"/>
    <n v="184510.81479999999"/>
    <n v="127916.6161"/>
    <n v="223854.07810000001"/>
    <n v="156414.77849999999"/>
    <n v="273725.86229999998"/>
    <n v="185511.59820000001"/>
    <n v="324645.29690000002"/>
    <n v="204371.6606"/>
    <n v="357650.40600000002"/>
    <n v="221907.98050000001"/>
    <n v="388338.96580000001"/>
  </r>
  <r>
    <n v="5"/>
    <s v="Region V - Midwest"/>
    <x v="30"/>
    <s v="IN"/>
    <x v="211"/>
    <n v="3"/>
    <x v="2"/>
    <n v="71744.679399999994"/>
    <n v="125553.1891"/>
    <n v="97618.576199999996"/>
    <n v="170832.50829999999"/>
    <n v="123397.9279"/>
    <n v="215946.37390000001"/>
    <n v="162392.17050000001"/>
    <n v="284186.29849999998"/>
    <n v="200985.4632"/>
    <n v="351724.56050000002"/>
    <n v="226268.82490000001"/>
    <n v="395970.4436"/>
    <n v="251195.78659999999"/>
    <n v="439592.62660000002"/>
  </r>
  <r>
    <n v="5"/>
    <s v="Region V - Midwest"/>
    <x v="30"/>
    <s v="IN"/>
    <x v="211"/>
    <n v="4"/>
    <x v="3"/>
    <n v="80380.852199999994"/>
    <n v="128609.3654"/>
    <n v="112533.1931"/>
    <n v="180053.1116"/>
    <n v="144685.53390000001"/>
    <n v="231496.85769999999"/>
    <n v="192914.04519999999"/>
    <n v="308662.47690000001"/>
    <n v="241142.55660000001"/>
    <n v="385828.09610000002"/>
    <n v="273294.89730000001"/>
    <n v="437271.84230000002"/>
    <n v="305447.23820000002"/>
    <n v="488715.58840000001"/>
  </r>
  <r>
    <n v="5"/>
    <s v="Region V - Midwest"/>
    <x v="30"/>
    <s v="IN"/>
    <x v="212"/>
    <n v="1"/>
    <x v="0"/>
    <n v="92845.024099999995"/>
    <n v="162478.79209999999"/>
    <n v="120216.13920000001"/>
    <n v="210378.24350000001"/>
    <n v="143898.41390000001"/>
    <n v="251822.22440000001"/>
    <n v="171662.53330000001"/>
    <n v="300409.43320000003"/>
    <n v="202362.04269999999"/>
    <n v="354133.5748"/>
    <n v="221883.60740000001"/>
    <n v="388296.31280000001"/>
    <n v="240255.14540000001"/>
    <n v="420446.50439999998"/>
  </r>
  <r>
    <n v="5"/>
    <s v="Region V - Midwest"/>
    <x v="30"/>
    <s v="IN"/>
    <x v="212"/>
    <n v="2"/>
    <x v="1"/>
    <n v="79412.604699999996"/>
    <n v="138972.0582"/>
    <n v="103838.67750000001"/>
    <n v="181717.68580000001"/>
    <n v="125963.2962"/>
    <n v="220435.7683"/>
    <n v="153995.19080000001"/>
    <n v="269491.58380000002"/>
    <n v="182624.53589999999"/>
    <n v="319592.93790000002"/>
    <n v="201180.26639999999"/>
    <n v="352065.46610000002"/>
    <n v="218429.52549999999"/>
    <n v="382251.66960000002"/>
  </r>
  <r>
    <n v="5"/>
    <s v="Region V - Midwest"/>
    <x v="30"/>
    <s v="IN"/>
    <x v="212"/>
    <n v="3"/>
    <x v="2"/>
    <n v="70711.699299999993"/>
    <n v="123745.47380000001"/>
    <n v="96228.883400000006"/>
    <n v="168400.546"/>
    <n v="121653.4134"/>
    <n v="212893.47349999999"/>
    <n v="160108.91930000001"/>
    <n v="280190.60869999998"/>
    <n v="198171.49400000001"/>
    <n v="346800.11450000003"/>
    <n v="223109.95379999999"/>
    <n v="390442.4191"/>
    <n v="247699.1416"/>
    <n v="433473.49780000001"/>
  </r>
  <r>
    <n v="5"/>
    <s v="Region V - Midwest"/>
    <x v="30"/>
    <s v="IN"/>
    <x v="212"/>
    <n v="4"/>
    <x v="3"/>
    <n v="79122.061400000006"/>
    <n v="126595.30009999999"/>
    <n v="110770.88589999999"/>
    <n v="177233.42"/>
    <n v="142419.71040000001"/>
    <n v="227871.54"/>
    <n v="189892.9472"/>
    <n v="303828.72009999998"/>
    <n v="237366.18400000001"/>
    <n v="379785.89990000002"/>
    <n v="269015.0085"/>
    <n v="430424.01990000001"/>
    <n v="300663.83299999998"/>
    <n v="481062.14"/>
  </r>
  <r>
    <n v="5"/>
    <s v="Region V - Midwest"/>
    <x v="30"/>
    <s v="IN"/>
    <x v="213"/>
    <n v="1"/>
    <x v="0"/>
    <n v="95299.706699999995"/>
    <n v="166774.48680000001"/>
    <n v="123435.97960000001"/>
    <n v="216012.9644"/>
    <n v="147780.83609999999"/>
    <n v="258616.46309999999"/>
    <n v="176336.94279999999"/>
    <n v="308589.64990000002"/>
    <n v="207912.82130000001"/>
    <n v="363847.43729999999"/>
    <n v="227991.38529999999"/>
    <n v="398984.92430000001"/>
    <n v="246903.27040000001"/>
    <n v="432080.72320000001"/>
  </r>
  <r>
    <n v="5"/>
    <s v="Region V - Midwest"/>
    <x v="30"/>
    <s v="IN"/>
    <x v="213"/>
    <n v="2"/>
    <x v="1"/>
    <n v="81319.025899999993"/>
    <n v="142308.2953"/>
    <n v="106390.0509"/>
    <n v="186182.58910000001"/>
    <n v="129113.6735"/>
    <n v="225948.92860000001"/>
    <n v="157948.48499999999"/>
    <n v="276409.84879999998"/>
    <n v="187369.70269999999"/>
    <n v="327896.97970000003"/>
    <n v="206443.01089999999"/>
    <n v="361275.26909999998"/>
    <n v="224186.80979999999"/>
    <n v="392326.91720000003"/>
  </r>
  <r>
    <n v="5"/>
    <s v="Region V - Midwest"/>
    <x v="30"/>
    <s v="IN"/>
    <x v="213"/>
    <n v="3"/>
    <x v="2"/>
    <n v="72275.269499999995"/>
    <n v="126481.7216"/>
    <n v="98304.922699999996"/>
    <n v="172033.61480000001"/>
    <n v="124238.1401"/>
    <n v="217416.7452"/>
    <n v="163469.68549999999"/>
    <n v="286071.9497"/>
    <n v="202292.26190000001"/>
    <n v="354011.4584"/>
    <n v="227719.56950000001"/>
    <n v="398509.24670000002"/>
    <n v="252783.34909999999"/>
    <n v="442370.86099999998"/>
  </r>
  <r>
    <n v="5"/>
    <s v="Region V - Midwest"/>
    <x v="30"/>
    <s v="IN"/>
    <x v="213"/>
    <n v="4"/>
    <x v="3"/>
    <n v="81203.612200000003"/>
    <n v="129925.78140000001"/>
    <n v="113685.05710000001"/>
    <n v="181896.09400000001"/>
    <n v="146166.50200000001"/>
    <n v="233866.40659999999"/>
    <n v="194888.6692"/>
    <n v="311821.87540000002"/>
    <n v="243610.83660000001"/>
    <n v="389777.3443"/>
    <n v="276092.28139999998"/>
    <n v="441747.6568"/>
    <n v="308573.72629999998"/>
    <n v="493717.9694"/>
  </r>
  <r>
    <n v="5"/>
    <s v="Region V - Midwest"/>
    <x v="30"/>
    <s v="IN"/>
    <x v="214"/>
    <n v="1"/>
    <x v="0"/>
    <n v="93311.7791"/>
    <n v="163295.61350000001"/>
    <n v="120864.89810000001"/>
    <n v="211513.57190000001"/>
    <n v="144705.23120000001"/>
    <n v="253234.15460000001"/>
    <n v="172670.91630000001"/>
    <n v="302174.10350000003"/>
    <n v="203593.99540000001"/>
    <n v="356289.49190000002"/>
    <n v="223257.43049999999"/>
    <n v="390700.50329999998"/>
    <n v="241779.76939999999"/>
    <n v="423114.59659999999"/>
  </r>
  <r>
    <n v="5"/>
    <s v="Region V - Midwest"/>
    <x v="30"/>
    <s v="IN"/>
    <x v="214"/>
    <n v="2"/>
    <x v="1"/>
    <n v="79605.229000000007"/>
    <n v="139309.1508"/>
    <n v="104153.20299999999"/>
    <n v="182268.1053"/>
    <n v="126404.09110000001"/>
    <n v="221207.1593"/>
    <n v="154643.01620000001"/>
    <n v="270625.2782"/>
    <n v="183453.6827"/>
    <n v="321043.94469999999"/>
    <n v="202131.57269999999"/>
    <n v="353730.25229999999"/>
    <n v="219508.72930000001"/>
    <n v="384140.27620000002"/>
  </r>
  <r>
    <n v="5"/>
    <s v="Region V - Midwest"/>
    <x v="30"/>
    <s v="IN"/>
    <x v="214"/>
    <n v="3"/>
    <x v="2"/>
    <n v="70739.899099999995"/>
    <n v="123794.8236"/>
    <n v="96211.883799999996"/>
    <n v="168370.79670000001"/>
    <n v="121589.32339999999"/>
    <n v="212781.31599999999"/>
    <n v="159980.69779999999"/>
    <n v="279966.22129999998"/>
    <n v="197971.12239999999"/>
    <n v="346449.46419999999"/>
    <n v="222852.57199999999"/>
    <n v="389992.00099999999"/>
    <n v="247377.62160000001"/>
    <n v="432910.83779999998"/>
  </r>
  <r>
    <n v="5"/>
    <s v="Region V - Midwest"/>
    <x v="30"/>
    <s v="IN"/>
    <x v="214"/>
    <n v="4"/>
    <x v="3"/>
    <n v="79508.790500000003"/>
    <n v="127214.06660000001"/>
    <n v="111312.3066"/>
    <n v="178099.69330000001"/>
    <n v="143115.82279999999"/>
    <n v="228985.32"/>
    <n v="190821.09710000001"/>
    <n v="305313.76"/>
    <n v="238526.37150000001"/>
    <n v="381642.19990000001"/>
    <n v="270329.88760000002"/>
    <n v="432527.82659999997"/>
    <n v="302133.40379999997"/>
    <n v="483413.45329999999"/>
  </r>
  <r>
    <n v="5"/>
    <s v="Region V - Midwest"/>
    <x v="31"/>
    <s v="MI"/>
    <x v="215"/>
    <n v="1"/>
    <x v="0"/>
    <n v="103738.33530000001"/>
    <n v="181542.08679999999"/>
    <n v="134365.08739999999"/>
    <n v="235138.90289999999"/>
    <n v="160864.81390000001"/>
    <n v="281513.42420000001"/>
    <n v="191948.2029"/>
    <n v="335909.35499999998"/>
    <n v="226318.60579999999"/>
    <n v="396057.5601"/>
    <n v="248174.1667"/>
    <n v="434304.7917"/>
    <n v="268759.42959999997"/>
    <n v="470329.00170000002"/>
  </r>
  <r>
    <n v="5"/>
    <s v="Region V - Midwest"/>
    <x v="31"/>
    <s v="MI"/>
    <x v="215"/>
    <n v="2"/>
    <x v="1"/>
    <n v="88524.064499999993"/>
    <n v="154917.11290000001"/>
    <n v="115815.10550000001"/>
    <n v="202676.43470000001"/>
    <n v="140550.54800000001"/>
    <n v="245963.459"/>
    <n v="171937.2334"/>
    <n v="300890.15840000001"/>
    <n v="203962.8584"/>
    <n v="356935.00219999999"/>
    <n v="224724.46429999999"/>
    <n v="393267.8126"/>
    <n v="244038.57459999999"/>
    <n v="427067.50559999997"/>
  </r>
  <r>
    <n v="5"/>
    <s v="Region V - Midwest"/>
    <x v="31"/>
    <s v="MI"/>
    <x v="215"/>
    <n v="3"/>
    <x v="2"/>
    <n v="78682.054699999993"/>
    <n v="137693.59570000001"/>
    <n v="107020.26420000001"/>
    <n v="187285.46239999999"/>
    <n v="135253.5288"/>
    <n v="236693.67540000001"/>
    <n v="177964.41440000001"/>
    <n v="311437.72509999998"/>
    <n v="220230.24540000001"/>
    <n v="385402.92940000002"/>
    <n v="247912.96109999999"/>
    <n v="433847.68190000003"/>
    <n v="275200.07270000002"/>
    <n v="481600.12729999999"/>
  </r>
  <r>
    <n v="5"/>
    <s v="Region V - Midwest"/>
    <x v="31"/>
    <s v="MI"/>
    <x v="215"/>
    <n v="4"/>
    <x v="3"/>
    <n v="88394.289099999995"/>
    <n v="141430.86470000001"/>
    <n v="123752.0047"/>
    <n v="198003.21049999999"/>
    <n v="159109.72029999999"/>
    <n v="254575.5564"/>
    <n v="212146.29380000001"/>
    <n v="339434.07520000002"/>
    <n v="265182.86729999998"/>
    <n v="424292.59389999998"/>
    <n v="300540.58289999998"/>
    <n v="480864.93979999999"/>
    <n v="335898.29849999998"/>
    <n v="537437.28559999994"/>
  </r>
  <r>
    <n v="5"/>
    <s v="Region V - Midwest"/>
    <x v="31"/>
    <s v="MI"/>
    <x v="216"/>
    <n v="1"/>
    <x v="0"/>
    <n v="93271.476699999999"/>
    <n v="163225.08429999999"/>
    <n v="120872.88310000001"/>
    <n v="211527.5454"/>
    <n v="144755.78599999999"/>
    <n v="253322.62539999999"/>
    <n v="172793.41819999999"/>
    <n v="302388.48180000001"/>
    <n v="203796.9902"/>
    <n v="356644.7328"/>
    <n v="223511.20970000001"/>
    <n v="391144.61680000002"/>
    <n v="242104.76800000001"/>
    <n v="423683.34399999998"/>
  </r>
  <r>
    <n v="5"/>
    <s v="Region V - Midwest"/>
    <x v="31"/>
    <s v="MI"/>
    <x v="216"/>
    <n v="2"/>
    <x v="1"/>
    <n v="79290.795800000007"/>
    <n v="138758.8927"/>
    <n v="103826.9543"/>
    <n v="181697.17009999999"/>
    <n v="126088.62330000001"/>
    <n v="220655.09090000001"/>
    <n v="154404.96040000001"/>
    <n v="270208.68060000002"/>
    <n v="183253.87160000001"/>
    <n v="320694.27539999998"/>
    <n v="201962.8352"/>
    <n v="353434.96159999998"/>
    <n v="219388.30739999999"/>
    <n v="383929.538"/>
  </r>
  <r>
    <n v="5"/>
    <s v="Region V - Midwest"/>
    <x v="31"/>
    <s v="MI"/>
    <x v="216"/>
    <n v="3"/>
    <x v="2"/>
    <n v="70265.708899999998"/>
    <n v="122964.9906"/>
    <n v="95491.538"/>
    <n v="167110.19149999999"/>
    <n v="120620.93120000001"/>
    <n v="211086.62950000001"/>
    <n v="158646.7402"/>
    <n v="277631.7954"/>
    <n v="196263.5803"/>
    <n v="343461.26559999998"/>
    <n v="220887.0637"/>
    <n v="386552.3615"/>
    <n v="245147.0191"/>
    <n v="429007.28330000001"/>
  </r>
  <r>
    <n v="5"/>
    <s v="Region V - Midwest"/>
    <x v="31"/>
    <s v="MI"/>
    <x v="216"/>
    <n v="4"/>
    <x v="3"/>
    <n v="79459.488800000006"/>
    <n v="127135.18399999999"/>
    <n v="111243.2843"/>
    <n v="177989.25760000001"/>
    <n v="143027.07990000001"/>
    <n v="228843.33119999999"/>
    <n v="190702.77309999999"/>
    <n v="305124.44150000002"/>
    <n v="238378.4664"/>
    <n v="381405.55180000002"/>
    <n v="270162.26189999998"/>
    <n v="432259.62540000002"/>
    <n v="301946.0575"/>
    <n v="483113.69910000003"/>
  </r>
  <r>
    <n v="5"/>
    <s v="Region V - Midwest"/>
    <x v="31"/>
    <s v="MI"/>
    <x v="217"/>
    <n v="1"/>
    <x v="0"/>
    <n v="95766.461899999995"/>
    <n v="167591.3082"/>
    <n v="124084.7387"/>
    <n v="217148.29269999999"/>
    <n v="148587.65340000001"/>
    <n v="260028.39350000001"/>
    <n v="177345.3259"/>
    <n v="310354.32030000002"/>
    <n v="209144.7738"/>
    <n v="366003.35430000001"/>
    <n v="229365.20850000001"/>
    <n v="401389.11479999998"/>
    <n v="248427.89449999999"/>
    <n v="434748.81540000002"/>
  </r>
  <r>
    <n v="5"/>
    <s v="Region V - Midwest"/>
    <x v="31"/>
    <s v="MI"/>
    <x v="217"/>
    <n v="2"/>
    <x v="1"/>
    <n v="81511.650200000004"/>
    <n v="142645.3879"/>
    <n v="106704.57640000001"/>
    <n v="186733.00870000001"/>
    <n v="129554.46829999999"/>
    <n v="226720.31950000001"/>
    <n v="158596.31039999999"/>
    <n v="277543.54320000001"/>
    <n v="188198.84950000001"/>
    <n v="329347.9865"/>
    <n v="207394.3173"/>
    <n v="362940.0552"/>
    <n v="225266.01360000001"/>
    <n v="394215.52370000002"/>
  </r>
  <r>
    <n v="5"/>
    <s v="Region V - Midwest"/>
    <x v="31"/>
    <s v="MI"/>
    <x v="217"/>
    <n v="3"/>
    <x v="2"/>
    <n v="72303.469299999997"/>
    <n v="126531.0713"/>
    <n v="98287.9231"/>
    <n v="172003.86540000001"/>
    <n v="124174.05009999999"/>
    <n v="217304.5877"/>
    <n v="163341.46419999999"/>
    <n v="285847.56229999999"/>
    <n v="202091.8903"/>
    <n v="353660.80800000002"/>
    <n v="227462.18770000001"/>
    <n v="398058.8285"/>
    <n v="252461.8291"/>
    <n v="441808.201"/>
  </r>
  <r>
    <n v="5"/>
    <s v="Region V - Midwest"/>
    <x v="31"/>
    <s v="MI"/>
    <x v="217"/>
    <n v="4"/>
    <x v="3"/>
    <n v="81590.341400000005"/>
    <n v="130544.5482"/>
    <n v="114226.4779"/>
    <n v="182762.36730000001"/>
    <n v="146862.61439999999"/>
    <n v="234980.18659999999"/>
    <n v="195816.8193"/>
    <n v="313306.9155"/>
    <n v="244771.02410000001"/>
    <n v="391633.64429999999"/>
    <n v="277407.1605"/>
    <n v="443851.46340000001"/>
    <n v="310043.29710000003"/>
    <n v="496069.28279999999"/>
  </r>
  <r>
    <n v="5"/>
    <s v="Region V - Midwest"/>
    <x v="31"/>
    <s v="MI"/>
    <x v="218"/>
    <n v="1"/>
    <x v="0"/>
    <n v="106253.47169999999"/>
    <n v="185943.57550000001"/>
    <n v="137572.95050000001"/>
    <n v="240752.66339999999"/>
    <n v="164671.4039"/>
    <n v="288174.95679999999"/>
    <n v="196438.85949999999"/>
    <n v="343768.00429999997"/>
    <n v="231564.89199999999"/>
    <n v="405238.56109999999"/>
    <n v="253901.27600000001"/>
    <n v="444327.2329"/>
    <n v="274920.05680000002"/>
    <n v="481110.09940000001"/>
  </r>
  <r>
    <n v="5"/>
    <s v="Region V - Midwest"/>
    <x v="31"/>
    <s v="MI"/>
    <x v="218"/>
    <n v="2"/>
    <x v="1"/>
    <n v="90902.135500000004"/>
    <n v="159078.7371"/>
    <n v="118855.85189999999"/>
    <n v="207997.7408"/>
    <n v="144174.1268"/>
    <n v="252304.7219"/>
    <n v="176247.61129999999"/>
    <n v="308433.3198"/>
    <n v="209007.74170000001"/>
    <n v="365763.54800000001"/>
    <n v="230240.31520000001"/>
    <n v="402920.55160000001"/>
    <n v="249976.49170000001"/>
    <n v="437458.86040000001"/>
  </r>
  <r>
    <n v="5"/>
    <s v="Region V - Midwest"/>
    <x v="31"/>
    <s v="MI"/>
    <x v="218"/>
    <n v="3"/>
    <x v="2"/>
    <n v="80956.910199999998"/>
    <n v="141674.59289999999"/>
    <n v="110176.8223"/>
    <n v="192809.43900000001"/>
    <n v="139290.84390000001"/>
    <n v="243758.9768"/>
    <n v="183326.11720000001"/>
    <n v="320820.70500000002"/>
    <n v="226912.32639999999"/>
    <n v="397096.57130000001"/>
    <n v="255470.83929999999"/>
    <n v="447073.96860000002"/>
    <n v="283630.18410000001"/>
    <n v="496352.82209999999"/>
  </r>
  <r>
    <n v="5"/>
    <s v="Region V - Midwest"/>
    <x v="31"/>
    <s v="MI"/>
    <x v="218"/>
    <n v="4"/>
    <x v="3"/>
    <n v="90549.792499999996"/>
    <n v="144879.67009999999"/>
    <n v="126769.70940000001"/>
    <n v="202831.53820000001"/>
    <n v="162989.62650000001"/>
    <n v="260783.4062"/>
    <n v="217319.50200000001"/>
    <n v="347711.2083"/>
    <n v="271649.3775"/>
    <n v="434639.01030000002"/>
    <n v="307869.29440000001"/>
    <n v="492590.87839999999"/>
    <n v="344089.21149999998"/>
    <n v="550542.74639999995"/>
  </r>
  <r>
    <n v="5"/>
    <s v="Region V - Midwest"/>
    <x v="31"/>
    <s v="MI"/>
    <x v="219"/>
    <n v="1"/>
    <x v="0"/>
    <n v="97267.486099999995"/>
    <n v="170218.10079999999"/>
    <n v="126011.05740000001"/>
    <n v="220519.3504"/>
    <n v="150881.72279999999"/>
    <n v="264043.01500000001"/>
    <n v="180064.22560000001"/>
    <n v="315112.3947"/>
    <n v="212333.1507"/>
    <n v="371583.01370000001"/>
    <n v="232852.2365"/>
    <n v="407491.41399999999"/>
    <n v="252189.27780000001"/>
    <n v="441331.23609999998"/>
  </r>
  <r>
    <n v="5"/>
    <s v="Region V - Midwest"/>
    <x v="31"/>
    <s v="MI"/>
    <x v="219"/>
    <n v="2"/>
    <x v="1"/>
    <n v="82875.609200000006"/>
    <n v="145032.3161"/>
    <n v="108463.77830000001"/>
    <n v="189811.61189999999"/>
    <n v="131665.52660000001"/>
    <n v="230414.67139999999"/>
    <n v="161134.93119999999"/>
    <n v="281986.12969999999"/>
    <n v="191185.82329999999"/>
    <n v="334575.19089999999"/>
    <n v="210670.08689999999"/>
    <n v="368672.65210000001"/>
    <n v="228804.68659999999"/>
    <n v="400408.20150000002"/>
  </r>
  <r>
    <n v="5"/>
    <s v="Region V - Midwest"/>
    <x v="31"/>
    <s v="MI"/>
    <x v="219"/>
    <n v="3"/>
    <x v="2"/>
    <n v="73573.547600000005"/>
    <n v="128753.70819999999"/>
    <n v="100037.79300000001"/>
    <n v="175066.13759999999"/>
    <n v="126402.76609999999"/>
    <n v="221204.8406"/>
    <n v="166291.7015"/>
    <n v="291010.47769999999"/>
    <n v="205759.63949999999"/>
    <n v="360079.36910000001"/>
    <n v="231603.82310000001"/>
    <n v="405306.69050000003"/>
    <n v="257073.7867"/>
    <n v="449879.12689999997"/>
  </r>
  <r>
    <n v="5"/>
    <s v="Region V - Midwest"/>
    <x v="31"/>
    <s v="MI"/>
    <x v="219"/>
    <n v="4"/>
    <x v="3"/>
    <n v="82873.785699999993"/>
    <n v="132598.05900000001"/>
    <n v="116023.2999"/>
    <n v="185637.28260000001"/>
    <n v="149172.81409999999"/>
    <n v="238676.5062"/>
    <n v="198897.08549999999"/>
    <n v="318235.34159999999"/>
    <n v="248621.35690000001"/>
    <n v="397794.17690000002"/>
    <n v="281770.87119999999"/>
    <n v="450833.40059999999"/>
    <n v="314920.38549999997"/>
    <n v="503872.62410000002"/>
  </r>
  <r>
    <n v="5"/>
    <s v="Region V - Midwest"/>
    <x v="31"/>
    <s v="MI"/>
    <x v="220"/>
    <n v="1"/>
    <x v="0"/>
    <n v="92317.815400000007"/>
    <n v="161556.17679999999"/>
    <n v="119579.3575"/>
    <n v="209263.87549999999"/>
    <n v="143167.42879999999"/>
    <n v="250543.00030000001"/>
    <n v="170837.90299999999"/>
    <n v="298966.33039999998"/>
    <n v="201434.58240000001"/>
    <n v="352510.51929999999"/>
    <n v="220890.45300000001"/>
    <n v="386558.2928"/>
    <n v="239218.019"/>
    <n v="418631.53330000001"/>
  </r>
  <r>
    <n v="5"/>
    <s v="Region V - Midwest"/>
    <x v="31"/>
    <s v="MI"/>
    <x v="220"/>
    <n v="2"/>
    <x v="1"/>
    <n v="78748.330499999996"/>
    <n v="137809.57860000001"/>
    <n v="103034.7791"/>
    <n v="180310.8634"/>
    <n v="125049.29979999999"/>
    <n v="218836.27470000001"/>
    <n v="152990.28169999999"/>
    <n v="267732.99300000002"/>
    <n v="181495.67259999999"/>
    <n v="317617.42719999998"/>
    <n v="199975.85370000001"/>
    <n v="349957.7439"/>
    <n v="217169.68900000001"/>
    <n v="380046.9558"/>
  </r>
  <r>
    <n v="5"/>
    <s v="Region V - Midwest"/>
    <x v="31"/>
    <s v="MI"/>
    <x v="220"/>
    <n v="3"/>
    <x v="2"/>
    <n v="69972.214000000007"/>
    <n v="122451.37450000001"/>
    <n v="95165.364400000006"/>
    <n v="166539.38759999999"/>
    <n v="120264.9151"/>
    <n v="210463.60140000001"/>
    <n v="158236.2041"/>
    <n v="276913.35710000002"/>
    <n v="195810.55249999999"/>
    <n v="342668.467"/>
    <n v="220419.07320000001"/>
    <n v="385733.37809999997"/>
    <n v="244674.75779999999"/>
    <n v="428180.82620000001"/>
  </r>
  <r>
    <n v="5"/>
    <s v="Region V - Midwest"/>
    <x v="31"/>
    <s v="MI"/>
    <x v="220"/>
    <n v="4"/>
    <x v="3"/>
    <n v="78661.379700000005"/>
    <n v="125858.2093"/>
    <n v="110125.93150000001"/>
    <n v="176201.49299999999"/>
    <n v="141590.48329999999"/>
    <n v="226544.77669999999"/>
    <n v="188787.31109999999"/>
    <n v="302059.7023"/>
    <n v="235984.13889999999"/>
    <n v="377574.62780000002"/>
    <n v="267448.69079999998"/>
    <n v="427917.91159999999"/>
    <n v="298913.2426"/>
    <n v="478261.19520000002"/>
  </r>
  <r>
    <n v="5"/>
    <s v="Region V - Midwest"/>
    <x v="31"/>
    <s v="MI"/>
    <x v="168"/>
    <n v="1"/>
    <x v="0"/>
    <n v="96253.368100000007"/>
    <n v="168443.39420000001"/>
    <n v="124729.5053"/>
    <n v="218276.63430000001"/>
    <n v="149369.19330000001"/>
    <n v="261396.0883"/>
    <n v="178292.45800000001"/>
    <n v="312011.8015"/>
    <n v="210275.22899999999"/>
    <n v="367981.6508"/>
    <n v="230612.14199999999"/>
    <n v="403571.24849999999"/>
    <n v="249790.01939999999"/>
    <n v="437132.53399999999"/>
  </r>
  <r>
    <n v="5"/>
    <s v="Region V - Midwest"/>
    <x v="31"/>
    <s v="MI"/>
    <x v="168"/>
    <n v="2"/>
    <x v="1"/>
    <n v="81861.491200000004"/>
    <n v="143257.60949999999"/>
    <n v="107182.2262"/>
    <n v="187568.8958"/>
    <n v="130152.997"/>
    <n v="227767.74479999999"/>
    <n v="159363.1637"/>
    <n v="278885.53639999998"/>
    <n v="189127.90169999999"/>
    <n v="330973.82799999998"/>
    <n v="208429.99239999999"/>
    <n v="364752.48670000001"/>
    <n v="226405.42819999999"/>
    <n v="396209.49939999997"/>
  </r>
  <r>
    <n v="5"/>
    <s v="Region V - Midwest"/>
    <x v="31"/>
    <s v="MI"/>
    <x v="168"/>
    <n v="3"/>
    <x v="2"/>
    <n v="72568.764299999995"/>
    <n v="126995.33749999999"/>
    <n v="98631.096399999995"/>
    <n v="172604.41870000001"/>
    <n v="124594.15609999999"/>
    <n v="218039.7733"/>
    <n v="163880.22169999999"/>
    <n v="286790.38789999997"/>
    <n v="202745.28969999999"/>
    <n v="354804.25699999998"/>
    <n v="228187.56"/>
    <n v="399328.23009999999"/>
    <n v="253255.61040000001"/>
    <n v="443197.31819999998"/>
  </r>
  <r>
    <n v="5"/>
    <s v="Region V - Midwest"/>
    <x v="31"/>
    <s v="MI"/>
    <x v="168"/>
    <n v="4"/>
    <x v="3"/>
    <n v="82001.721399999995"/>
    <n v="131202.7562"/>
    <n v="114802.4099"/>
    <n v="183683.85860000001"/>
    <n v="147603.09839999999"/>
    <n v="236164.96100000001"/>
    <n v="196804.13130000001"/>
    <n v="314886.61469999998"/>
    <n v="246005.16399999999"/>
    <n v="393608.2683"/>
    <n v="278805.85259999998"/>
    <n v="446089.37070000003"/>
    <n v="311606.54119999998"/>
    <n v="498570.47320000001"/>
  </r>
  <r>
    <n v="5"/>
    <s v="Region V - Midwest"/>
    <x v="31"/>
    <s v="MI"/>
    <x v="221"/>
    <n v="1"/>
    <x v="0"/>
    <n v="94245.289300000004"/>
    <n v="164929.25630000001"/>
    <n v="122162.4163"/>
    <n v="213784.2285"/>
    <n v="146318.8658"/>
    <n v="256058.01509999999"/>
    <n v="174687.68239999999"/>
    <n v="305703.44429999997"/>
    <n v="206057.90049999999"/>
    <n v="360601.326"/>
    <n v="226005.07670000001"/>
    <n v="395508.88410000002"/>
    <n v="244829.0177"/>
    <n v="428450.78100000002"/>
  </r>
  <r>
    <n v="5"/>
    <s v="Region V - Midwest"/>
    <x v="31"/>
    <s v="MI"/>
    <x v="221"/>
    <n v="2"/>
    <x v="1"/>
    <n v="79990.477700000003"/>
    <n v="139983.33600000001"/>
    <n v="104782.2539"/>
    <n v="183368.94440000001"/>
    <n v="127285.6807"/>
    <n v="222749.94130000001"/>
    <n v="155938.66699999999"/>
    <n v="272892.66710000002"/>
    <n v="185111.9762"/>
    <n v="323945.9583"/>
    <n v="204034.18549999999"/>
    <n v="357059.82459999999"/>
    <n v="221667.13680000001"/>
    <n v="387917.48930000002"/>
  </r>
  <r>
    <n v="5"/>
    <s v="Region V - Midwest"/>
    <x v="31"/>
    <s v="MI"/>
    <x v="221"/>
    <n v="3"/>
    <x v="2"/>
    <n v="70796.298899999994"/>
    <n v="123893.52310000001"/>
    <n v="96177.884600000005"/>
    <n v="168311.29790000001"/>
    <n v="121461.1433"/>
    <n v="212557.00090000001"/>
    <n v="159724.25520000001"/>
    <n v="279517.44660000002"/>
    <n v="197570.37899999999"/>
    <n v="345748.16340000002"/>
    <n v="222337.8083"/>
    <n v="389091.16450000001"/>
    <n v="246734.5816"/>
    <n v="431785.51770000003"/>
  </r>
  <r>
    <n v="5"/>
    <s v="Region V - Midwest"/>
    <x v="31"/>
    <s v="MI"/>
    <x v="221"/>
    <n v="4"/>
    <x v="3"/>
    <n v="80282.248800000001"/>
    <n v="128451.6"/>
    <n v="112395.14840000001"/>
    <n v="179832.24"/>
    <n v="144508.04790000001"/>
    <n v="231212.88010000001"/>
    <n v="192677.39720000001"/>
    <n v="308283.84000000003"/>
    <n v="240846.7464"/>
    <n v="385354.8"/>
    <n v="272959.6459"/>
    <n v="436735.44"/>
    <n v="305072.5454"/>
    <n v="488116.08"/>
  </r>
  <r>
    <n v="5"/>
    <s v="Region V - Midwest"/>
    <x v="31"/>
    <s v="MI"/>
    <x v="222"/>
    <n v="1"/>
    <x v="0"/>
    <n v="94792.649300000005"/>
    <n v="165887.13620000001"/>
    <n v="122795.2055"/>
    <n v="214891.6096"/>
    <n v="147024.5736"/>
    <n v="257293.00380000001"/>
    <n v="175451.06159999999"/>
    <n v="307039.3579"/>
    <n v="206883.86350000001"/>
    <n v="362046.7611"/>
    <n v="226871.34150000001"/>
    <n v="397024.84749999997"/>
    <n v="245703.64480000001"/>
    <n v="429981.37839999999"/>
  </r>
  <r>
    <n v="5"/>
    <s v="Region V - Midwest"/>
    <x v="31"/>
    <s v="MI"/>
    <x v="222"/>
    <n v="2"/>
    <x v="1"/>
    <n v="80811.968399999998"/>
    <n v="141420.94459999999"/>
    <n v="105749.27680000001"/>
    <n v="185061.23439999999"/>
    <n v="128357.41099999999"/>
    <n v="224625.46909999999"/>
    <n v="157062.60389999999"/>
    <n v="274859.55670000002"/>
    <n v="186340.74489999999"/>
    <n v="326096.30369999999"/>
    <n v="205322.967"/>
    <n v="359315.19219999999"/>
    <n v="222987.18419999999"/>
    <n v="390227.5724"/>
  </r>
  <r>
    <n v="5"/>
    <s v="Region V - Midwest"/>
    <x v="31"/>
    <s v="MI"/>
    <x v="222"/>
    <n v="3"/>
    <x v="2"/>
    <n v="71772.879300000001"/>
    <n v="125602.53879999999"/>
    <n v="97601.576499999996"/>
    <n v="170802.75889999999"/>
    <n v="123333.83779999999"/>
    <n v="215834.2162"/>
    <n v="162263.9492"/>
    <n v="283961.91110000003"/>
    <n v="200785.09160000001"/>
    <n v="351373.91019999998"/>
    <n v="226011.4431"/>
    <n v="395520.02539999998"/>
    <n v="250874.2666"/>
    <n v="439029.96659999999"/>
  </r>
  <r>
    <n v="5"/>
    <s v="Region V - Midwest"/>
    <x v="31"/>
    <s v="MI"/>
    <x v="222"/>
    <n v="4"/>
    <x v="3"/>
    <n v="80767.581300000005"/>
    <n v="129228.1321"/>
    <n v="113074.61380000001"/>
    <n v="180919.3849"/>
    <n v="145381.6465"/>
    <n v="232610.63769999999"/>
    <n v="193842.19519999999"/>
    <n v="310147.51699999999"/>
    <n v="242302.74400000001"/>
    <n v="387684.39610000001"/>
    <n v="274609.77659999998"/>
    <n v="439375.64899999998"/>
    <n v="306916.80910000001"/>
    <n v="491066.9019"/>
  </r>
  <r>
    <n v="5"/>
    <s v="Region V - Midwest"/>
    <x v="31"/>
    <s v="MI"/>
    <x v="223"/>
    <n v="1"/>
    <x v="0"/>
    <n v="92277.512799999997"/>
    <n v="161485.6476"/>
    <n v="119587.34239999999"/>
    <n v="209277.84909999999"/>
    <n v="143217.98360000001"/>
    <n v="250631.4712"/>
    <n v="170960.40489999999"/>
    <n v="299180.70870000002"/>
    <n v="201637.5773"/>
    <n v="352865.76020000002"/>
    <n v="221144.23209999999"/>
    <n v="387002.40629999997"/>
    <n v="239543.01749999999"/>
    <n v="419200.2807"/>
  </r>
  <r>
    <n v="5"/>
    <s v="Region V - Midwest"/>
    <x v="31"/>
    <s v="MI"/>
    <x v="223"/>
    <n v="2"/>
    <x v="1"/>
    <n v="78433.897299999997"/>
    <n v="137259.3204"/>
    <n v="102708.5304"/>
    <n v="179739.92819999999"/>
    <n v="124733.8322"/>
    <n v="218284.20619999999"/>
    <n v="152752.22589999999"/>
    <n v="267316.39549999998"/>
    <n v="181295.86170000001"/>
    <n v="317267.75780000002"/>
    <n v="199807.11610000001"/>
    <n v="349662.45319999999"/>
    <n v="217049.2671"/>
    <n v="379836.21750000003"/>
  </r>
  <r>
    <n v="5"/>
    <s v="Region V - Midwest"/>
    <x v="31"/>
    <s v="MI"/>
    <x v="223"/>
    <n v="3"/>
    <x v="2"/>
    <n v="69498.023700000005"/>
    <n v="121621.5416"/>
    <n v="94445.018500000006"/>
    <n v="165278.78229999999"/>
    <n v="119296.52280000001"/>
    <n v="208768.9149"/>
    <n v="156902.2464"/>
    <n v="274578.93119999999"/>
    <n v="194103.0105"/>
    <n v="339680.2684"/>
    <n v="218453.5649"/>
    <n v="382293.73859999998"/>
    <n v="242444.15530000001"/>
    <n v="424277.27179999999"/>
  </r>
  <r>
    <n v="5"/>
    <s v="Region V - Midwest"/>
    <x v="31"/>
    <s v="MI"/>
    <x v="223"/>
    <n v="4"/>
    <x v="3"/>
    <n v="78612.077999999994"/>
    <n v="125779.3266"/>
    <n v="110056.9091"/>
    <n v="176091.05720000001"/>
    <n v="141501.7403"/>
    <n v="226402.7879"/>
    <n v="188668.98699999999"/>
    <n v="301870.38380000001"/>
    <n v="235836.23379999999"/>
    <n v="377337.97970000003"/>
    <n v="267281.065"/>
    <n v="427649.71039999998"/>
    <n v="298725.89620000002"/>
    <n v="477961.44099999999"/>
  </r>
  <r>
    <n v="5"/>
    <s v="Region V - Midwest"/>
    <x v="31"/>
    <s v="MI"/>
    <x v="224"/>
    <n v="1"/>
    <x v="0"/>
    <n v="94285.591700000004"/>
    <n v="164999.7856"/>
    <n v="122154.4313"/>
    <n v="213770.2549"/>
    <n v="146268.31099999999"/>
    <n v="255969.54430000001"/>
    <n v="174565.18049999999"/>
    <n v="305489.06589999999"/>
    <n v="205854.90580000001"/>
    <n v="360246.08500000002"/>
    <n v="225751.29749999999"/>
    <n v="395064.77059999999"/>
    <n v="244504.01920000001"/>
    <n v="427882.03360000002"/>
  </r>
  <r>
    <n v="5"/>
    <s v="Region V - Midwest"/>
    <x v="31"/>
    <s v="MI"/>
    <x v="224"/>
    <n v="2"/>
    <x v="1"/>
    <n v="80304.910900000003"/>
    <n v="140533.59400000001"/>
    <n v="105108.50260000001"/>
    <n v="183939.87959999999"/>
    <n v="127601.14840000001"/>
    <n v="223302.0097"/>
    <n v="156176.72270000001"/>
    <n v="273309.2647"/>
    <n v="185311.78719999999"/>
    <n v="324295.6275"/>
    <n v="204202.92310000001"/>
    <n v="357355.1153"/>
    <n v="221787.55859999999"/>
    <n v="388128.22759999998"/>
  </r>
  <r>
    <n v="5"/>
    <s v="Region V - Midwest"/>
    <x v="31"/>
    <s v="MI"/>
    <x v="224"/>
    <n v="3"/>
    <x v="2"/>
    <n v="71270.489100000006"/>
    <n v="124723.3561"/>
    <n v="96898.2304"/>
    <n v="169571.9031"/>
    <n v="122429.53569999999"/>
    <n v="214251.68729999999"/>
    <n v="161058.21290000001"/>
    <n v="281851.8725"/>
    <n v="199277.92120000001"/>
    <n v="348736.36200000002"/>
    <n v="224303.31659999999"/>
    <n v="392530.80410000001"/>
    <n v="248965.18410000001"/>
    <n v="435689.0722"/>
  </r>
  <r>
    <n v="5"/>
    <s v="Region V - Midwest"/>
    <x v="31"/>
    <s v="MI"/>
    <x v="224"/>
    <n v="4"/>
    <x v="3"/>
    <n v="80331.550499999998"/>
    <n v="128530.48269999999"/>
    <n v="112464.1707"/>
    <n v="179942.6758"/>
    <n v="144596.79089999999"/>
    <n v="231354.8688"/>
    <n v="192795.7211"/>
    <n v="308473.15850000002"/>
    <n v="240994.65150000001"/>
    <n v="385591.44809999998"/>
    <n v="273127.27169999998"/>
    <n v="437003.64110000001"/>
    <n v="305259.89189999999"/>
    <n v="488415.83429999999"/>
  </r>
  <r>
    <n v="5"/>
    <s v="Region V - Midwest"/>
    <x v="31"/>
    <s v="MI"/>
    <x v="225"/>
    <n v="1"/>
    <x v="0"/>
    <n v="90269.430999999997"/>
    <n v="157971.5043"/>
    <n v="117020.24950000001"/>
    <n v="204785.43669999999"/>
    <n v="140167.65160000001"/>
    <n v="245293.39019999999"/>
    <n v="167355.62409999999"/>
    <n v="292872.34220000001"/>
    <n v="197420.2427"/>
    <n v="345485.42460000003"/>
    <n v="216537.16020000001"/>
    <n v="378940.03039999999"/>
    <n v="234582.00870000001"/>
    <n v="410518.51520000002"/>
  </r>
  <r>
    <n v="5"/>
    <s v="Region V - Midwest"/>
    <x v="31"/>
    <s v="MI"/>
    <x v="225"/>
    <n v="2"/>
    <x v="1"/>
    <n v="76562.880900000004"/>
    <n v="133985.0416"/>
    <n v="100308.55439999999"/>
    <n v="175539.97020000001"/>
    <n v="121866.5114"/>
    <n v="213266.39490000001"/>
    <n v="149327.72399999999"/>
    <n v="261323.51689999999"/>
    <n v="177279.92989999999"/>
    <n v="310239.8774"/>
    <n v="195411.30249999999"/>
    <n v="341969.7794"/>
    <n v="212310.96849999999"/>
    <n v="371544.1949"/>
  </r>
  <r>
    <n v="5"/>
    <s v="Region V - Midwest"/>
    <x v="31"/>
    <s v="MI"/>
    <x v="225"/>
    <n v="3"/>
    <x v="2"/>
    <n v="67725.555300000007"/>
    <n v="118519.7219"/>
    <n v="91991.802500000005"/>
    <n v="160985.65429999999"/>
    <n v="116163.5045"/>
    <n v="203286.133"/>
    <n v="152746.2727"/>
    <n v="267305.97730000003"/>
    <n v="188928.09099999999"/>
    <n v="330624.15909999999"/>
    <n v="212603.80300000001"/>
    <n v="372056.65529999998"/>
    <n v="235923.1151"/>
    <n v="412865.45140000002"/>
  </r>
  <r>
    <n v="5"/>
    <s v="Region V - Midwest"/>
    <x v="31"/>
    <s v="MI"/>
    <x v="225"/>
    <n v="4"/>
    <x v="3"/>
    <n v="76892.602799999993"/>
    <n v="123028.1663"/>
    <n v="107649.6439"/>
    <n v="172239.43290000001"/>
    <n v="138406.6851"/>
    <n v="221450.69940000001"/>
    <n v="184542.24669999999"/>
    <n v="295267.5992"/>
    <n v="230677.80850000001"/>
    <n v="369084.49890000001"/>
    <n v="261434.84950000001"/>
    <n v="418295.76549999998"/>
    <n v="292191.89069999999"/>
    <n v="467507.03200000001"/>
  </r>
  <r>
    <n v="5"/>
    <s v="Region V - Midwest"/>
    <x v="32"/>
    <s v="MN"/>
    <x v="226"/>
    <n v="1"/>
    <x v="0"/>
    <n v="98281.601200000005"/>
    <n v="171992.8021"/>
    <n v="127292.6056"/>
    <n v="222762.05989999999"/>
    <n v="152394.24789999999"/>
    <n v="266689.9338"/>
    <n v="181835.98790000001"/>
    <n v="318212.97879999998"/>
    <n v="214391.06630000001"/>
    <n v="375184.36599999998"/>
    <n v="235092.32440000001"/>
    <n v="411411.56770000001"/>
    <n v="254588.52900000001"/>
    <n v="445529.92570000002"/>
  </r>
  <r>
    <n v="5"/>
    <s v="Region V - Midwest"/>
    <x v="32"/>
    <s v="MN"/>
    <x v="226"/>
    <n v="2"/>
    <x v="1"/>
    <n v="83889.724199999997"/>
    <n v="146807.01740000001"/>
    <n v="109745.3265"/>
    <n v="192054.32139999999"/>
    <n v="133178.05160000001"/>
    <n v="233061.59030000001"/>
    <n v="162906.69349999999"/>
    <n v="285086.71370000002"/>
    <n v="193243.7389"/>
    <n v="338176.54300000001"/>
    <n v="212910.17480000001"/>
    <n v="372592.80589999998"/>
    <n v="231203.93780000001"/>
    <n v="404606.89110000001"/>
  </r>
  <r>
    <n v="5"/>
    <s v="Region V - Midwest"/>
    <x v="32"/>
    <s v="MN"/>
    <x v="226"/>
    <n v="3"/>
    <x v="2"/>
    <n v="74578.327900000004"/>
    <n v="130512.07369999999"/>
    <n v="101444.4853"/>
    <n v="177527.84940000001"/>
    <n v="128211.37059999999"/>
    <n v="224369.89850000001"/>
    <n v="168703.17420000001"/>
    <n v="295230.55479999998"/>
    <n v="208773.9803"/>
    <n v="365354.46549999999"/>
    <n v="235020.07610000001"/>
    <n v="411285.13309999998"/>
    <n v="260891.95180000001"/>
    <n v="456560.91570000001"/>
  </r>
  <r>
    <n v="5"/>
    <s v="Region V - Midwest"/>
    <x v="32"/>
    <s v="MN"/>
    <x v="226"/>
    <n v="4"/>
    <x v="3"/>
    <n v="83745.847299999994"/>
    <n v="133993.35769999999"/>
    <n v="117244.1862"/>
    <n v="187590.70079999999"/>
    <n v="150742.5252"/>
    <n v="241188.04389999999"/>
    <n v="200990.0336"/>
    <n v="321584.05859999999"/>
    <n v="251237.54199999999"/>
    <n v="401980.07319999998"/>
    <n v="284735.88089999999"/>
    <n v="455577.41619999998"/>
    <n v="318234.21980000002"/>
    <n v="509174.75929999998"/>
  </r>
  <r>
    <n v="5"/>
    <s v="Region V - Midwest"/>
    <x v="32"/>
    <s v="MN"/>
    <x v="227"/>
    <n v="1"/>
    <x v="0"/>
    <n v="102277.6165"/>
    <n v="178985.82879999999"/>
    <n v="132430.78769999999"/>
    <n v="231753.87830000001"/>
    <n v="158520.19409999999"/>
    <n v="277410.33970000001"/>
    <n v="189106.80660000001"/>
    <n v="330936.91149999999"/>
    <n v="222927.2403"/>
    <n v="390122.6704"/>
    <n v="244433.36610000001"/>
    <n v="427758.39079999999"/>
    <n v="264673.05499999999"/>
    <n v="463177.84620000003"/>
  </r>
  <r>
    <n v="5"/>
    <s v="Region V - Midwest"/>
    <x v="32"/>
    <s v="MN"/>
    <x v="227"/>
    <n v="2"/>
    <x v="1"/>
    <n v="87474.541700000002"/>
    <n v="153080.44810000001"/>
    <n v="114382.15609999999"/>
    <n v="200168.7732"/>
    <n v="138754.96189999999"/>
    <n v="242821.18340000001"/>
    <n v="169636.67360000001"/>
    <n v="296864.17879999999"/>
    <n v="201175.70170000001"/>
    <n v="352057.4779"/>
    <n v="221617.43890000001"/>
    <n v="387830.51809999999"/>
    <n v="240620.33059999999"/>
    <n v="421085.5785"/>
  </r>
  <r>
    <n v="5"/>
    <s v="Region V - Midwest"/>
    <x v="32"/>
    <s v="MN"/>
    <x v="227"/>
    <n v="3"/>
    <x v="2"/>
    <n v="77886.169699999999"/>
    <n v="136300.79689999999"/>
    <n v="105990.7444"/>
    <n v="185483.8027"/>
    <n v="133993.21049999999"/>
    <n v="234488.11840000001"/>
    <n v="176348.14189999999"/>
    <n v="308609.24829999998"/>
    <n v="218270.04730000001"/>
    <n v="381972.58270000003"/>
    <n v="245736.84409999999"/>
    <n v="430039.47720000002"/>
    <n v="272818.72899999999"/>
    <n v="477432.7757"/>
  </r>
  <r>
    <n v="5"/>
    <s v="Region V - Midwest"/>
    <x v="32"/>
    <s v="MN"/>
    <x v="227"/>
    <n v="4"/>
    <x v="3"/>
    <n v="87160.149099999995"/>
    <n v="139456.24059999999"/>
    <n v="122024.2087"/>
    <n v="195238.73680000001"/>
    <n v="156888.2683"/>
    <n v="251021.23310000001"/>
    <n v="209184.3578"/>
    <n v="334694.97749999998"/>
    <n v="261480.4472"/>
    <n v="418368.7218"/>
    <n v="296344.50689999998"/>
    <n v="474151.21799999999"/>
    <n v="331208.56640000001"/>
    <n v="529933.71429999999"/>
  </r>
  <r>
    <n v="5"/>
    <s v="Region V - Midwest"/>
    <x v="32"/>
    <s v="MN"/>
    <x v="228"/>
    <n v="1"/>
    <x v="0"/>
    <n v="100309.8342"/>
    <n v="175542.21"/>
    <n v="129855.70600000001"/>
    <n v="227247.48560000001"/>
    <n v="155419.30249999999"/>
    <n v="271983.7794"/>
    <n v="185379.5178"/>
    <n v="324414.15610000002"/>
    <n v="218506.90349999999"/>
    <n v="382387.08100000001"/>
    <n v="239572.5068"/>
    <n v="419251.88689999998"/>
    <n v="259387.0385"/>
    <n v="453927.3174"/>
  </r>
  <r>
    <n v="5"/>
    <s v="Region V - Midwest"/>
    <x v="32"/>
    <s v="MN"/>
    <x v="228"/>
    <n v="2"/>
    <x v="1"/>
    <n v="85917.957299999995"/>
    <n v="150356.4253"/>
    <n v="112308.42690000001"/>
    <n v="196539.74710000001"/>
    <n v="136203.10620000001"/>
    <n v="238355.43590000001"/>
    <n v="166450.22339999999"/>
    <n v="291287.891"/>
    <n v="197359.57610000001"/>
    <n v="345379.25819999998"/>
    <n v="217390.3572"/>
    <n v="380433.125"/>
    <n v="236002.4474"/>
    <n v="413004.28289999999"/>
  </r>
  <r>
    <n v="5"/>
    <s v="Region V - Midwest"/>
    <x v="32"/>
    <s v="MN"/>
    <x v="228"/>
    <n v="3"/>
    <x v="2"/>
    <n v="76587.891399999993"/>
    <n v="134028.80989999999"/>
    <n v="104257.8743"/>
    <n v="182451.28"/>
    <n v="131828.58489999999"/>
    <n v="230700.02359999999"/>
    <n v="173526.12659999999"/>
    <n v="303670.72169999999"/>
    <n v="214802.6709"/>
    <n v="375904.6741"/>
    <n v="241852.59210000001"/>
    <n v="423242.03610000003"/>
    <n v="268528.29320000001"/>
    <n v="469924.51329999999"/>
  </r>
  <r>
    <n v="5"/>
    <s v="Region V - Midwest"/>
    <x v="32"/>
    <s v="MN"/>
    <x v="228"/>
    <n v="4"/>
    <x v="3"/>
    <n v="85489.973299999998"/>
    <n v="136783.95929999999"/>
    <n v="119685.9627"/>
    <n v="191497.54310000001"/>
    <n v="153881.95199999999"/>
    <n v="246211.1269"/>
    <n v="205175.93599999999"/>
    <n v="328281.5025"/>
    <n v="256469.92"/>
    <n v="410351.87790000002"/>
    <n v="290665.90919999999"/>
    <n v="465065.46169999999"/>
    <n v="324861.89860000001"/>
    <n v="519779.0454"/>
  </r>
  <r>
    <n v="5"/>
    <s v="Region V - Midwest"/>
    <x v="32"/>
    <s v="MN"/>
    <x v="229"/>
    <n v="1"/>
    <x v="0"/>
    <n v="110249.48420000001"/>
    <n v="192936.59729999999"/>
    <n v="142711.1286"/>
    <n v="249744.47510000001"/>
    <n v="170797.34529999999"/>
    <n v="298895.3542"/>
    <n v="203709.67230000001"/>
    <n v="356491.9264"/>
    <n v="240101.05869999999"/>
    <n v="420176.85269999999"/>
    <n v="263242.30949999997"/>
    <n v="460674.0417"/>
    <n v="285004.57370000001"/>
    <n v="498758.00400000002"/>
  </r>
  <r>
    <n v="5"/>
    <s v="Region V - Midwest"/>
    <x v="32"/>
    <s v="MN"/>
    <x v="229"/>
    <n v="2"/>
    <x v="1"/>
    <n v="94486.951799999995"/>
    <n v="165352.16579999999"/>
    <n v="123492.6796"/>
    <n v="216112.1893"/>
    <n v="149751.03450000001"/>
    <n v="262064.31039999999"/>
    <n v="182977.58739999999"/>
    <n v="320210.7781"/>
    <n v="216939.69959999999"/>
    <n v="379644.4743"/>
    <n v="238947.57370000001"/>
    <n v="418158.25390000001"/>
    <n v="259392.878"/>
    <n v="453937.53659999999"/>
  </r>
  <r>
    <n v="5"/>
    <s v="Region V - Midwest"/>
    <x v="32"/>
    <s v="MN"/>
    <x v="229"/>
    <n v="3"/>
    <x v="2"/>
    <n v="84264.751900000003"/>
    <n v="147463.31580000001"/>
    <n v="114723.0814"/>
    <n v="200765.39249999999"/>
    <n v="145072.68419999999"/>
    <n v="253877.1974"/>
    <n v="190971.08559999999"/>
    <n v="334199.39980000001"/>
    <n v="236408.3946"/>
    <n v="413714.69050000003"/>
    <n v="266187.60889999999"/>
    <n v="465828.31550000003"/>
    <n v="295556.9632"/>
    <n v="517224.68550000002"/>
  </r>
  <r>
    <n v="5"/>
    <s v="Region V - Midwest"/>
    <x v="32"/>
    <s v="MN"/>
    <x v="229"/>
    <n v="4"/>
    <x v="3"/>
    <n v="93964.091899999999"/>
    <n v="150342.54930000001"/>
    <n v="131549.72870000001"/>
    <n v="210479.56899999999"/>
    <n v="169135.36550000001"/>
    <n v="270616.58880000003"/>
    <n v="225513.82060000001"/>
    <n v="360822.11839999998"/>
    <n v="281892.2757"/>
    <n v="451027.64789999998"/>
    <n v="319477.91249999998"/>
    <n v="511164.66759999999"/>
    <n v="357063.54930000001"/>
    <n v="571301.68740000005"/>
  </r>
  <r>
    <n v="5"/>
    <s v="Region V - Midwest"/>
    <x v="32"/>
    <s v="MN"/>
    <x v="79"/>
    <n v="1"/>
    <x v="0"/>
    <n v="101283.65270000001"/>
    <n v="177246.3922"/>
    <n v="131145.2469"/>
    <n v="229504.18210000001"/>
    <n v="156982.39170000001"/>
    <n v="274719.18540000002"/>
    <n v="187273.79329999999"/>
    <n v="327729.13829999999"/>
    <n v="220767.8273"/>
    <n v="386343.69780000002"/>
    <n v="242066.38870000001"/>
    <n v="423616.1801"/>
    <n v="262111.3045"/>
    <n v="458694.78289999999"/>
  </r>
  <r>
    <n v="5"/>
    <s v="Region V - Midwest"/>
    <x v="32"/>
    <s v="MN"/>
    <x v="79"/>
    <n v="2"/>
    <x v="1"/>
    <n v="86617.643299999996"/>
    <n v="151580.87580000001"/>
    <n v="113263.7322"/>
    <n v="198211.53140000001"/>
    <n v="137400.17069999999"/>
    <n v="240450.29879999999"/>
    <n v="167983.93909999999"/>
    <n v="293971.89350000001"/>
    <n v="199217.69159999999"/>
    <n v="348630.96039999998"/>
    <n v="219461.71979999999"/>
    <n v="384058.0097"/>
    <n v="238281.29029999999"/>
    <n v="416992.25809999998"/>
  </r>
  <r>
    <n v="5"/>
    <s v="Region V - Midwest"/>
    <x v="32"/>
    <s v="MN"/>
    <x v="79"/>
    <n v="3"/>
    <x v="2"/>
    <n v="77118.484500000006"/>
    <n v="134957.348"/>
    <n v="104944.22500000001"/>
    <n v="183652.39360000001"/>
    <n v="132668.80220000001"/>
    <n v="232170.4037"/>
    <n v="174603.64799999999"/>
    <n v="305556.38410000002"/>
    <n v="216109.47750000001"/>
    <n v="378191.58559999999"/>
    <n v="243303.34529999999"/>
    <n v="425780.85430000001"/>
    <n v="270115.8652"/>
    <n v="472702.76419999998"/>
  </r>
  <r>
    <n v="5"/>
    <s v="Region V - Midwest"/>
    <x v="32"/>
    <s v="MN"/>
    <x v="79"/>
    <n v="4"/>
    <x v="3"/>
    <n v="86312.738200000007"/>
    <n v="138100.38329999999"/>
    <n v="120837.83349999999"/>
    <n v="193340.53649999999"/>
    <n v="155362.92879999999"/>
    <n v="248580.68979999999"/>
    <n v="207150.57180000001"/>
    <n v="331440.91979999997"/>
    <n v="258938.21470000001"/>
    <n v="414301.1496"/>
    <n v="293463.30989999999"/>
    <n v="469541.30290000001"/>
    <n v="327988.40529999998"/>
    <n v="524781.45620000002"/>
  </r>
  <r>
    <n v="5"/>
    <s v="Region V - Midwest"/>
    <x v="32"/>
    <s v="MN"/>
    <x v="230"/>
    <n v="1"/>
    <x v="0"/>
    <n v="110249.48420000001"/>
    <n v="192936.59729999999"/>
    <n v="142711.1286"/>
    <n v="249744.47510000001"/>
    <n v="170797.34529999999"/>
    <n v="298895.3542"/>
    <n v="203709.67230000001"/>
    <n v="356491.9264"/>
    <n v="240101.05869999999"/>
    <n v="420176.85269999999"/>
    <n v="263242.30949999997"/>
    <n v="460674.0417"/>
    <n v="285004.57370000001"/>
    <n v="498758.00400000002"/>
  </r>
  <r>
    <n v="5"/>
    <s v="Region V - Midwest"/>
    <x v="32"/>
    <s v="MN"/>
    <x v="230"/>
    <n v="2"/>
    <x v="1"/>
    <n v="94486.951799999995"/>
    <n v="165352.16579999999"/>
    <n v="123492.6796"/>
    <n v="216112.1893"/>
    <n v="149751.03450000001"/>
    <n v="262064.31039999999"/>
    <n v="182977.58739999999"/>
    <n v="320210.7781"/>
    <n v="216939.69959999999"/>
    <n v="379644.4743"/>
    <n v="238947.57370000001"/>
    <n v="418158.25390000001"/>
    <n v="259392.878"/>
    <n v="453937.53659999999"/>
  </r>
  <r>
    <n v="5"/>
    <s v="Region V - Midwest"/>
    <x v="32"/>
    <s v="MN"/>
    <x v="230"/>
    <n v="3"/>
    <x v="2"/>
    <n v="84264.751900000003"/>
    <n v="147463.31580000001"/>
    <n v="114723.0814"/>
    <n v="200765.39249999999"/>
    <n v="145072.68419999999"/>
    <n v="253877.1974"/>
    <n v="190971.08559999999"/>
    <n v="334199.39980000001"/>
    <n v="236408.3946"/>
    <n v="413714.69050000003"/>
    <n v="266187.60889999999"/>
    <n v="465828.31550000003"/>
    <n v="295556.9632"/>
    <n v="517224.68550000002"/>
  </r>
  <r>
    <n v="5"/>
    <s v="Region V - Midwest"/>
    <x v="32"/>
    <s v="MN"/>
    <x v="230"/>
    <n v="4"/>
    <x v="3"/>
    <n v="93964.091899999999"/>
    <n v="150342.54930000001"/>
    <n v="131549.72870000001"/>
    <n v="210479.56899999999"/>
    <n v="169135.36550000001"/>
    <n v="270616.58880000003"/>
    <n v="225513.82060000001"/>
    <n v="360822.11839999998"/>
    <n v="281892.2757"/>
    <n v="451027.64789999998"/>
    <n v="319477.91249999998"/>
    <n v="511164.66759999999"/>
    <n v="357063.54930000001"/>
    <n v="571301.68740000005"/>
  </r>
  <r>
    <n v="5"/>
    <s v="Region V - Midwest"/>
    <x v="32"/>
    <s v="MN"/>
    <x v="231"/>
    <n v="1"/>
    <x v="0"/>
    <n v="104792.75290000001"/>
    <n v="183387.3175"/>
    <n v="135638.6508"/>
    <n v="237367.63879999999"/>
    <n v="162326.78409999999"/>
    <n v="284071.87229999999"/>
    <n v="193597.4633"/>
    <n v="338795.56069999997"/>
    <n v="228173.52650000001"/>
    <n v="399303.67139999999"/>
    <n v="250160.47529999999"/>
    <n v="437780.83189999999"/>
    <n v="270833.68229999999"/>
    <n v="473958.94390000001"/>
  </r>
  <r>
    <n v="5"/>
    <s v="Region V - Midwest"/>
    <x v="32"/>
    <s v="MN"/>
    <x v="231"/>
    <n v="2"/>
    <x v="1"/>
    <n v="89852.612800000003"/>
    <n v="157242.0722"/>
    <n v="117422.90240000001"/>
    <n v="205490.07939999999"/>
    <n v="142378.54070000001"/>
    <n v="249162.44630000001"/>
    <n v="173947.0514"/>
    <n v="304407.34009999997"/>
    <n v="206220.58499999999"/>
    <n v="360886.02370000002"/>
    <n v="227133.28969999999"/>
    <n v="397483.25709999999"/>
    <n v="246558.24770000001"/>
    <n v="431476.93339999998"/>
  </r>
  <r>
    <n v="5"/>
    <s v="Region V - Midwest"/>
    <x v="32"/>
    <s v="MN"/>
    <x v="231"/>
    <n v="3"/>
    <x v="2"/>
    <n v="80161.025200000004"/>
    <n v="140281.7942"/>
    <n v="109147.30250000001"/>
    <n v="191007.77919999999"/>
    <n v="138030.52559999999"/>
    <n v="241553.4198"/>
    <n v="181709.84469999999"/>
    <n v="317992.22820000001"/>
    <n v="224952.12830000001"/>
    <n v="393666.22450000001"/>
    <n v="253294.72229999999"/>
    <n v="443265.76400000002"/>
    <n v="281248.84039999999"/>
    <n v="492185.4706"/>
  </r>
  <r>
    <n v="5"/>
    <s v="Region V - Midwest"/>
    <x v="32"/>
    <s v="MN"/>
    <x v="231"/>
    <n v="4"/>
    <x v="3"/>
    <n v="89315.652499999997"/>
    <n v="142905.04610000001"/>
    <n v="125041.9134"/>
    <n v="200067.06450000001"/>
    <n v="160768.17439999999"/>
    <n v="257229.08300000001"/>
    <n v="214357.56589999999"/>
    <n v="342972.11060000001"/>
    <n v="267946.95740000001"/>
    <n v="428715.13819999999"/>
    <n v="303673.21830000001"/>
    <n v="485877.15659999999"/>
    <n v="339399.47940000001"/>
    <n v="543039.17500000005"/>
  </r>
  <r>
    <n v="5"/>
    <s v="Region V - Midwest"/>
    <x v="33"/>
    <s v="OH"/>
    <x v="232"/>
    <n v="1"/>
    <x v="0"/>
    <n v="98321.903600000005"/>
    <n v="172063.3314"/>
    <n v="127284.6208"/>
    <n v="222748.0863"/>
    <n v="152343.69320000001"/>
    <n v="266601.46299999999"/>
    <n v="181713.486"/>
    <n v="317998.6005"/>
    <n v="214188.07139999999"/>
    <n v="374829.125"/>
    <n v="234838.54519999999"/>
    <n v="410967.45409999997"/>
    <n v="254263.53039999999"/>
    <n v="444961.17830000003"/>
  </r>
  <r>
    <n v="5"/>
    <s v="Region V - Midwest"/>
    <x v="33"/>
    <s v="OH"/>
    <x v="232"/>
    <n v="2"/>
    <x v="1"/>
    <n v="84204.157399999996"/>
    <n v="147357.27540000001"/>
    <n v="110071.57520000001"/>
    <n v="192625.25659999999"/>
    <n v="133493.51930000001"/>
    <n v="233613.6588"/>
    <n v="163144.7493"/>
    <n v="285503.3113"/>
    <n v="193443.54990000001"/>
    <n v="338526.21230000001"/>
    <n v="213078.9124"/>
    <n v="372888.09669999999"/>
    <n v="231324.3596"/>
    <n v="404817.62939999998"/>
  </r>
  <r>
    <n v="5"/>
    <s v="Region V - Midwest"/>
    <x v="33"/>
    <s v="OH"/>
    <x v="232"/>
    <n v="3"/>
    <x v="2"/>
    <n v="75052.518100000001"/>
    <n v="131341.90669999999"/>
    <n v="102164.8311"/>
    <n v="178788.45449999999"/>
    <n v="129179.7628"/>
    <n v="226064.58489999999"/>
    <n v="170037.13190000001"/>
    <n v="297564.98070000001"/>
    <n v="210481.52239999999"/>
    <n v="368342.66409999999"/>
    <n v="236985.58429999999"/>
    <n v="414724.77260000003"/>
    <n v="263122.55430000002"/>
    <n v="460464.47009999998"/>
  </r>
  <r>
    <n v="5"/>
    <s v="Region V - Midwest"/>
    <x v="33"/>
    <s v="OH"/>
    <x v="232"/>
    <n v="4"/>
    <x v="3"/>
    <n v="83795.149000000005"/>
    <n v="134072.24040000001"/>
    <n v="117313.2086"/>
    <n v="187701.1366"/>
    <n v="150831.26819999999"/>
    <n v="241330.03279999999"/>
    <n v="201108.35759999999"/>
    <n v="321773.37709999998"/>
    <n v="251385.44699999999"/>
    <n v="402216.72120000003"/>
    <n v="284903.50660000002"/>
    <n v="455845.61739999999"/>
    <n v="318421.5662"/>
    <n v="509474.51360000001"/>
  </r>
  <r>
    <n v="5"/>
    <s v="Region V - Midwest"/>
    <x v="33"/>
    <s v="OH"/>
    <x v="233"/>
    <n v="1"/>
    <x v="0"/>
    <n v="94853.105899999995"/>
    <n v="165992.93539999999"/>
    <n v="122783.232"/>
    <n v="214870.65590000001"/>
    <n v="146948.74600000001"/>
    <n v="257160.30540000001"/>
    <n v="175267.31409999999"/>
    <n v="306717.79969999997"/>
    <n v="206579.3774"/>
    <n v="361513.9105"/>
    <n v="226490.67929999999"/>
    <n v="396358.6888"/>
    <n v="245216.15419999999"/>
    <n v="429128.26980000001"/>
  </r>
  <r>
    <n v="5"/>
    <s v="Region V - Midwest"/>
    <x v="33"/>
    <s v="OH"/>
    <x v="233"/>
    <n v="2"/>
    <x v="1"/>
    <n v="81283.621199999994"/>
    <n v="142246.3371"/>
    <n v="106238.65360000001"/>
    <n v="185917.64379999999"/>
    <n v="128830.617"/>
    <n v="225453.5797"/>
    <n v="157419.69270000001"/>
    <n v="275484.46230000001"/>
    <n v="186640.46770000001"/>
    <n v="326620.81839999999"/>
    <n v="205576.08"/>
    <n v="359758.13990000001"/>
    <n v="223167.8242"/>
    <n v="390543.6923"/>
  </r>
  <r>
    <n v="5"/>
    <s v="Region V - Midwest"/>
    <x v="33"/>
    <s v="OH"/>
    <x v="233"/>
    <n v="3"/>
    <x v="2"/>
    <n v="72484.167700000005"/>
    <n v="126847.2935"/>
    <n v="98682.099499999997"/>
    <n v="172693.6741"/>
    <n v="124786.4317"/>
    <n v="218376.2555"/>
    <n v="164264.89290000001"/>
    <n v="287463.5625"/>
    <n v="203346.4136"/>
    <n v="355856.22379999998"/>
    <n v="228959.7157"/>
    <n v="400679.5025"/>
    <n v="254220.18179999999"/>
    <n v="444885.31819999998"/>
  </r>
  <r>
    <n v="5"/>
    <s v="Region V - Midwest"/>
    <x v="33"/>
    <s v="OH"/>
    <x v="233"/>
    <n v="4"/>
    <x v="3"/>
    <n v="80841.536500000002"/>
    <n v="129346.46030000001"/>
    <n v="113178.1511"/>
    <n v="181085.04440000001"/>
    <n v="145514.76560000001"/>
    <n v="232823.62849999999"/>
    <n v="194019.6875"/>
    <n v="310431.50469999999"/>
    <n v="242524.60939999999"/>
    <n v="388039.38079999998"/>
    <n v="274861.22399999999"/>
    <n v="439777.96480000002"/>
    <n v="307197.83850000001"/>
    <n v="491516.549"/>
  </r>
  <r>
    <n v="5"/>
    <s v="Region V - Midwest"/>
    <x v="33"/>
    <s v="OH"/>
    <x v="234"/>
    <n v="1"/>
    <x v="0"/>
    <n v="94346.048500000004"/>
    <n v="165105.58480000001"/>
    <n v="122142.45789999999"/>
    <n v="213749.30119999999"/>
    <n v="146192.4834"/>
    <n v="255836.84589999999"/>
    <n v="174381.43290000001"/>
    <n v="305167.50760000001"/>
    <n v="205550.41959999999"/>
    <n v="359713.23430000001"/>
    <n v="225370.6354"/>
    <n v="394398.61190000002"/>
    <n v="244016.52849999999"/>
    <n v="427028.92509999999"/>
  </r>
  <r>
    <n v="5"/>
    <s v="Region V - Midwest"/>
    <x v="33"/>
    <s v="OH"/>
    <x v="234"/>
    <n v="2"/>
    <x v="1"/>
    <n v="80776.563599999994"/>
    <n v="141358.98639999999"/>
    <n v="105597.87940000001"/>
    <n v="184796.28899999999"/>
    <n v="128074.3544"/>
    <n v="224130.12030000001"/>
    <n v="156533.81159999999"/>
    <n v="273934.1703"/>
    <n v="185611.5099"/>
    <n v="324820.1422"/>
    <n v="204456.03599999999"/>
    <n v="357798.06310000003"/>
    <n v="221968.1985"/>
    <n v="388444.34749999997"/>
  </r>
  <r>
    <n v="5"/>
    <s v="Region V - Midwest"/>
    <x v="33"/>
    <s v="OH"/>
    <x v="234"/>
    <n v="3"/>
    <x v="2"/>
    <n v="71981.777600000001"/>
    <n v="125968.11079999999"/>
    <n v="97978.753299999997"/>
    <n v="171462.81830000001"/>
    <n v="123882.12940000001"/>
    <n v="216793.72649999999"/>
    <n v="163059.15659999999"/>
    <n v="285353.52399999998"/>
    <n v="201839.2432"/>
    <n v="353218.67560000002"/>
    <n v="227251.58919999999"/>
    <n v="397690.28110000002"/>
    <n v="252311.0992"/>
    <n v="441544.42379999999"/>
  </r>
  <r>
    <n v="5"/>
    <s v="Region V - Midwest"/>
    <x v="33"/>
    <s v="OH"/>
    <x v="234"/>
    <n v="4"/>
    <x v="3"/>
    <n v="80405.505699999994"/>
    <n v="128648.8109"/>
    <n v="112567.70789999999"/>
    <n v="180108.33530000001"/>
    <n v="144729.91010000001"/>
    <n v="231567.8596"/>
    <n v="192973.21350000001"/>
    <n v="308757.14620000002"/>
    <n v="241216.51689999999"/>
    <n v="385946.4326"/>
    <n v="273378.71909999999"/>
    <n v="437405.9571"/>
    <n v="305540.92139999999"/>
    <n v="488865.48139999999"/>
  </r>
  <r>
    <n v="5"/>
    <s v="Region V - Midwest"/>
    <x v="33"/>
    <s v="OH"/>
    <x v="235"/>
    <n v="1"/>
    <x v="0"/>
    <n v="100796.7406"/>
    <n v="176394.296"/>
    <n v="130500.47259999999"/>
    <n v="228375.82709999999"/>
    <n v="156200.84239999999"/>
    <n v="273351.4743"/>
    <n v="186326.64989999999"/>
    <n v="326071.6373"/>
    <n v="219637.35870000001"/>
    <n v="384365.37760000001"/>
    <n v="240819.44029999999"/>
    <n v="421434.02049999998"/>
    <n v="260749.16339999999"/>
    <n v="456311.03590000002"/>
  </r>
  <r>
    <n v="5"/>
    <s v="Region V - Midwest"/>
    <x v="33"/>
    <s v="OH"/>
    <x v="235"/>
    <n v="2"/>
    <x v="1"/>
    <n v="86267.798200000005"/>
    <n v="150968.64689999999"/>
    <n v="112786.07670000001"/>
    <n v="197375.63430000001"/>
    <n v="136801.6349"/>
    <n v="239402.86110000001"/>
    <n v="167217.07680000001"/>
    <n v="292629.88429999998"/>
    <n v="198288.62839999999"/>
    <n v="347005.09960000002"/>
    <n v="218426.03229999999"/>
    <n v="382245.55650000001"/>
    <n v="237141.86199999999"/>
    <n v="414998.2586"/>
  </r>
  <r>
    <n v="5"/>
    <s v="Region V - Midwest"/>
    <x v="33"/>
    <s v="OH"/>
    <x v="235"/>
    <n v="3"/>
    <x v="2"/>
    <n v="76853.186400000006"/>
    <n v="134493.07620000001"/>
    <n v="104601.04760000001"/>
    <n v="183051.83319999999"/>
    <n v="132248.69099999999"/>
    <n v="231435.20929999999"/>
    <n v="174064.8841"/>
    <n v="304613.54729999998"/>
    <n v="215456.07029999999"/>
    <n v="377048.12300000002"/>
    <n v="242577.9644"/>
    <n v="424511.43770000001"/>
    <n v="269322.07449999999"/>
    <n v="471313.63040000002"/>
  </r>
  <r>
    <n v="5"/>
    <s v="Region V - Midwest"/>
    <x v="33"/>
    <s v="OH"/>
    <x v="235"/>
    <n v="4"/>
    <x v="3"/>
    <n v="85901.353300000002"/>
    <n v="137442.16740000001"/>
    <n v="120261.8947"/>
    <n v="192419.0343"/>
    <n v="154622.43599999999"/>
    <n v="247395.9013"/>
    <n v="206163.24789999999"/>
    <n v="329861.20169999998"/>
    <n v="257704.05989999999"/>
    <n v="412326.50199999998"/>
    <n v="292064.60129999998"/>
    <n v="467303.36900000001"/>
    <n v="326425.14260000002"/>
    <n v="522280.23599999998"/>
  </r>
  <r>
    <n v="5"/>
    <s v="Region V - Midwest"/>
    <x v="33"/>
    <s v="OH"/>
    <x v="154"/>
    <n v="1"/>
    <x v="0"/>
    <n v="96293.673599999995"/>
    <n v="168513.92879999999"/>
    <n v="124721.5242"/>
    <n v="218262.66740000001"/>
    <n v="149318.64309999999"/>
    <n v="261307.62530000001"/>
    <n v="178169.9614"/>
    <n v="311797.43239999999"/>
    <n v="210072.24040000001"/>
    <n v="367626.42060000001"/>
    <n v="230358.3694"/>
    <n v="403127.14659999998"/>
    <n v="249465.02799999999"/>
    <n v="436563.7991"/>
  </r>
  <r>
    <n v="5"/>
    <s v="Region V - Midwest"/>
    <x v="33"/>
    <s v="OH"/>
    <x v="154"/>
    <n v="2"/>
    <x v="1"/>
    <n v="82175.927299999996"/>
    <n v="143807.87289999999"/>
    <n v="107508.47870000001"/>
    <n v="188139.8377"/>
    <n v="130468.46920000001"/>
    <n v="228319.821"/>
    <n v="159601.22469999999"/>
    <n v="279302.1433"/>
    <n v="189327.71890000001"/>
    <n v="331323.50799999997"/>
    <n v="208598.73670000001"/>
    <n v="365047.7892"/>
    <n v="226525.8572"/>
    <n v="396420.25020000001"/>
  </r>
  <r>
    <n v="5"/>
    <s v="Region V - Midwest"/>
    <x v="33"/>
    <s v="OH"/>
    <x v="154"/>
    <n v="3"/>
    <x v="2"/>
    <n v="73042.957599999994"/>
    <n v="127825.17570000001"/>
    <n v="99351.446400000001"/>
    <n v="173865.0312"/>
    <n v="125562.55379999999"/>
    <n v="219734.46919999999"/>
    <n v="165214.18650000001"/>
    <n v="289124.82640000002"/>
    <n v="204452.84080000001"/>
    <n v="357792.47129999998"/>
    <n v="230153.0785"/>
    <n v="402767.88740000001"/>
    <n v="255486.2242"/>
    <n v="447100.89250000002"/>
  </r>
  <r>
    <n v="5"/>
    <s v="Region V - Midwest"/>
    <x v="33"/>
    <s v="OH"/>
    <x v="154"/>
    <n v="4"/>
    <x v="3"/>
    <n v="82051.025599999994"/>
    <n v="131281.64300000001"/>
    <n v="114871.43580000001"/>
    <n v="183794.30009999999"/>
    <n v="147691.8461"/>
    <n v="236306.95740000001"/>
    <n v="196922.46160000001"/>
    <n v="315075.94319999998"/>
    <n v="246153.07689999999"/>
    <n v="393844.9289"/>
    <n v="278973.48719999997"/>
    <n v="446357.58600000001"/>
    <n v="311793.89740000002"/>
    <n v="498870.24320000003"/>
  </r>
  <r>
    <n v="5"/>
    <s v="Region V - Midwest"/>
    <x v="33"/>
    <s v="OH"/>
    <x v="236"/>
    <n v="1"/>
    <x v="0"/>
    <n v="94832.954700000002"/>
    <n v="165957.67069999999"/>
    <n v="122787.22440000001"/>
    <n v="214877.6427"/>
    <n v="146974.0233"/>
    <n v="257204.54070000001"/>
    <n v="175328.56510000001"/>
    <n v="306824.9889"/>
    <n v="206680.87479999999"/>
    <n v="361691.53090000001"/>
    <n v="226617.56890000001"/>
    <n v="396580.74560000002"/>
    <n v="245378.65340000001"/>
    <n v="429412.64350000001"/>
  </r>
  <r>
    <n v="5"/>
    <s v="Region V - Midwest"/>
    <x v="33"/>
    <s v="OH"/>
    <x v="236"/>
    <n v="2"/>
    <x v="1"/>
    <n v="81126.404599999994"/>
    <n v="141971.20800000001"/>
    <n v="106075.52929999999"/>
    <n v="185632.17619999999"/>
    <n v="128672.88310000001"/>
    <n v="225177.54550000001"/>
    <n v="157300.6649"/>
    <n v="275276.16350000002"/>
    <n v="186540.56210000001"/>
    <n v="326445.98369999998"/>
    <n v="205491.71119999999"/>
    <n v="359610.49459999998"/>
    <n v="223107.61319999999"/>
    <n v="390438.32319999998"/>
  </r>
  <r>
    <n v="5"/>
    <s v="Region V - Midwest"/>
    <x v="33"/>
    <s v="OH"/>
    <x v="236"/>
    <n v="3"/>
    <x v="2"/>
    <n v="72247.0726"/>
    <n v="126432.37699999999"/>
    <n v="98321.926600000006"/>
    <n v="172063.37150000001"/>
    <n v="124302.2355"/>
    <n v="217528.91219999999"/>
    <n v="163597.91399999999"/>
    <n v="286296.34960000002"/>
    <n v="202492.64259999999"/>
    <n v="354362.12449999998"/>
    <n v="227976.96160000001"/>
    <n v="398959.6827"/>
    <n v="253104.8805"/>
    <n v="442933.54090000002"/>
  </r>
  <r>
    <n v="5"/>
    <s v="Region V - Midwest"/>
    <x v="33"/>
    <s v="OH"/>
    <x v="236"/>
    <n v="4"/>
    <x v="3"/>
    <n v="80816.885599999994"/>
    <n v="129307.0189"/>
    <n v="113143.63989999999"/>
    <n v="181029.8265"/>
    <n v="145470.3941"/>
    <n v="232752.63399999999"/>
    <n v="193960.52549999999"/>
    <n v="310336.84539999999"/>
    <n v="242450.6568"/>
    <n v="387921.05670000002"/>
    <n v="274777.41110000003"/>
    <n v="439643.86430000002"/>
    <n v="307104.1654"/>
    <n v="491366.67180000001"/>
  </r>
  <r>
    <n v="5"/>
    <s v="Region V - Midwest"/>
    <x v="33"/>
    <s v="OH"/>
    <x v="237"/>
    <n v="1"/>
    <x v="0"/>
    <n v="92885.326700000005"/>
    <n v="162549.3216"/>
    <n v="120208.1542"/>
    <n v="210364.26990000001"/>
    <n v="143847.859"/>
    <n v="251733.75330000001"/>
    <n v="171540.03099999999"/>
    <n v="300195.05420000001"/>
    <n v="202159.04730000001"/>
    <n v="353778.33289999998"/>
    <n v="221629.82740000001"/>
    <n v="387852.19799999997"/>
    <n v="239930.1459"/>
    <n v="419877.75530000002"/>
  </r>
  <r>
    <n v="5"/>
    <s v="Region V - Midwest"/>
    <x v="33"/>
    <s v="OH"/>
    <x v="237"/>
    <n v="2"/>
    <x v="1"/>
    <n v="79727.038799999995"/>
    <n v="139522.31789999999"/>
    <n v="104164.92720000001"/>
    <n v="182288.62270000001"/>
    <n v="126278.7648"/>
    <n v="220987.83840000001"/>
    <n v="154233.24720000001"/>
    <n v="269908.1826"/>
    <n v="182824.34760000001"/>
    <n v="319942.60820000002"/>
    <n v="201349.00450000001"/>
    <n v="352360.75780000002"/>
    <n v="218549.94769999999"/>
    <n v="382462.40850000002"/>
  </r>
  <r>
    <n v="5"/>
    <s v="Region V - Midwest"/>
    <x v="33"/>
    <s v="OH"/>
    <x v="237"/>
    <n v="3"/>
    <x v="2"/>
    <n v="71185.891099999993"/>
    <n v="124575.30929999999"/>
    <n v="96949.231499999994"/>
    <n v="169661.15489999999"/>
    <n v="122621.80869999999"/>
    <n v="214588.16510000001"/>
    <n v="161442.88080000001"/>
    <n v="282525.0416"/>
    <n v="199879.04120000001"/>
    <n v="349788.32199999999"/>
    <n v="225075.46789999999"/>
    <n v="393882.06890000001"/>
    <n v="249929.75080000001"/>
    <n v="437377.06390000001"/>
  </r>
  <r>
    <n v="5"/>
    <s v="Region V - Midwest"/>
    <x v="33"/>
    <s v="OH"/>
    <x v="237"/>
    <n v="4"/>
    <x v="3"/>
    <n v="79171.363200000007"/>
    <n v="126674.183"/>
    <n v="110839.9084"/>
    <n v="177343.8561"/>
    <n v="142508.45370000001"/>
    <n v="228013.52929999999"/>
    <n v="190011.27160000001"/>
    <n v="304018.03909999999"/>
    <n v="237514.0894"/>
    <n v="380022.54879999999"/>
    <n v="269182.6347"/>
    <n v="430692.2219"/>
    <n v="300851.18"/>
    <n v="481361.89510000002"/>
  </r>
  <r>
    <n v="5"/>
    <s v="Region V - Midwest"/>
    <x v="33"/>
    <s v="OH"/>
    <x v="238"/>
    <n v="1"/>
    <x v="0"/>
    <n v="91871.208599999998"/>
    <n v="160774.61499999999"/>
    <n v="118926.6021"/>
    <n v="208121.55369999999"/>
    <n v="142335.32939999999"/>
    <n v="249086.8265"/>
    <n v="169768.2634"/>
    <n v="297094.46090000001"/>
    <n v="200101.1257"/>
    <n v="350176.96990000003"/>
    <n v="219389.7329"/>
    <n v="383932.03249999997"/>
    <n v="237530.88750000001"/>
    <n v="415679.05310000002"/>
  </r>
  <r>
    <n v="5"/>
    <s v="Region V - Midwest"/>
    <x v="33"/>
    <s v="OH"/>
    <x v="238"/>
    <n v="2"/>
    <x v="1"/>
    <n v="78712.920800000007"/>
    <n v="137747.61129999999"/>
    <n v="102883.3751"/>
    <n v="180045.90650000001"/>
    <n v="124766.2352"/>
    <n v="218340.9117"/>
    <n v="152461.47959999999"/>
    <n v="266807.58929999999"/>
    <n v="180766.4259"/>
    <n v="316341.24530000001"/>
    <n v="199108.91"/>
    <n v="348440.59230000002"/>
    <n v="216150.6894"/>
    <n v="378263.70640000002"/>
  </r>
  <r>
    <n v="5"/>
    <s v="Region V - Midwest"/>
    <x v="33"/>
    <s v="OH"/>
    <x v="238"/>
    <n v="3"/>
    <x v="2"/>
    <n v="70181.107699999993"/>
    <n v="122816.93859999999"/>
    <n v="95542.534799999994"/>
    <n v="167199.43599999999"/>
    <n v="120813.19869999999"/>
    <n v="211423.09779999999"/>
    <n v="159031.40100000001"/>
    <n v="278304.95179999998"/>
    <n v="196864.69140000001"/>
    <n v="344513.20980000001"/>
    <n v="221659.20490000001"/>
    <n v="387903.60849999997"/>
    <n v="246111.57440000001"/>
    <n v="430695.25510000001"/>
  </r>
  <r>
    <n v="5"/>
    <s v="Region V - Midwest"/>
    <x v="33"/>
    <s v="OH"/>
    <x v="238"/>
    <n v="4"/>
    <x v="3"/>
    <n v="78299.298899999994"/>
    <n v="125278.88009999999"/>
    <n v="109619.0184"/>
    <n v="175390.43210000001"/>
    <n v="140938.73800000001"/>
    <n v="225501.9841"/>
    <n v="187918.3173"/>
    <n v="300669.31219999999"/>
    <n v="234897.89660000001"/>
    <n v="375836.64010000002"/>
    <n v="266217.61609999998"/>
    <n v="425948.19209999999"/>
    <n v="297537.3357"/>
    <n v="476059.74410000001"/>
  </r>
  <r>
    <n v="5"/>
    <s v="Region V - Midwest"/>
    <x v="33"/>
    <s v="OH"/>
    <x v="239"/>
    <n v="1"/>
    <x v="0"/>
    <n v="98281.601200000005"/>
    <n v="171992.8021"/>
    <n v="127292.6056"/>
    <n v="222762.05989999999"/>
    <n v="152394.24789999999"/>
    <n v="266689.9338"/>
    <n v="181835.98790000001"/>
    <n v="318212.97879999998"/>
    <n v="214391.06630000001"/>
    <n v="375184.36599999998"/>
    <n v="235092.32440000001"/>
    <n v="411411.56770000001"/>
    <n v="254588.52900000001"/>
    <n v="445529.92570000002"/>
  </r>
  <r>
    <n v="5"/>
    <s v="Region V - Midwest"/>
    <x v="33"/>
    <s v="OH"/>
    <x v="239"/>
    <n v="2"/>
    <x v="1"/>
    <n v="83889.724199999997"/>
    <n v="146807.01740000001"/>
    <n v="109745.3265"/>
    <n v="192054.32139999999"/>
    <n v="133178.05160000001"/>
    <n v="233061.59030000001"/>
    <n v="162906.69349999999"/>
    <n v="285086.71370000002"/>
    <n v="193243.7389"/>
    <n v="338176.54300000001"/>
    <n v="212910.17480000001"/>
    <n v="372592.80589999998"/>
    <n v="231203.93780000001"/>
    <n v="404606.89110000001"/>
  </r>
  <r>
    <n v="5"/>
    <s v="Region V - Midwest"/>
    <x v="33"/>
    <s v="OH"/>
    <x v="239"/>
    <n v="3"/>
    <x v="2"/>
    <n v="74578.327900000004"/>
    <n v="130512.07369999999"/>
    <n v="101444.4853"/>
    <n v="177527.84940000001"/>
    <n v="128211.37059999999"/>
    <n v="224369.89850000001"/>
    <n v="168703.17420000001"/>
    <n v="295230.55479999998"/>
    <n v="208773.9803"/>
    <n v="365354.46549999999"/>
    <n v="235020.07610000001"/>
    <n v="411285.13309999998"/>
    <n v="260891.95180000001"/>
    <n v="456560.91570000001"/>
  </r>
  <r>
    <n v="5"/>
    <s v="Region V - Midwest"/>
    <x v="33"/>
    <s v="OH"/>
    <x v="239"/>
    <n v="4"/>
    <x v="3"/>
    <n v="83745.847299999994"/>
    <n v="133993.35769999999"/>
    <n v="117244.1862"/>
    <n v="187590.70079999999"/>
    <n v="150742.5252"/>
    <n v="241188.04389999999"/>
    <n v="200990.0336"/>
    <n v="321584.05859999999"/>
    <n v="251237.54199999999"/>
    <n v="401980.07319999998"/>
    <n v="284735.88089999999"/>
    <n v="455577.41619999998"/>
    <n v="318234.21980000002"/>
    <n v="509174.75929999998"/>
  </r>
  <r>
    <n v="5"/>
    <s v="Region V - Midwest"/>
    <x v="33"/>
    <s v="OH"/>
    <x v="240"/>
    <n v="1"/>
    <x v="0"/>
    <n v="93331.930399999997"/>
    <n v="163330.87820000001"/>
    <n v="120860.90579999999"/>
    <n v="211506.58499999999"/>
    <n v="144679.95379999999"/>
    <n v="253189.9192"/>
    <n v="172609.66529999999"/>
    <n v="302066.9143"/>
    <n v="203492.49789999999"/>
    <n v="356111.8714"/>
    <n v="223130.54089999999"/>
    <n v="390478.44650000002"/>
    <n v="241617.2702"/>
    <n v="422830.22289999999"/>
  </r>
  <r>
    <n v="5"/>
    <s v="Region V - Midwest"/>
    <x v="33"/>
    <s v="OH"/>
    <x v="240"/>
    <n v="2"/>
    <x v="1"/>
    <n v="79762.445600000006"/>
    <n v="139584.27979999999"/>
    <n v="104316.32739999999"/>
    <n v="182553.5729"/>
    <n v="126561.82490000001"/>
    <n v="221483.19349999999"/>
    <n v="154762.04399999999"/>
    <n v="270833.57699999999"/>
    <n v="183553.5882"/>
    <n v="321218.7794"/>
    <n v="202215.94149999999"/>
    <n v="353877.89760000003"/>
    <n v="219568.94020000001"/>
    <n v="384245.64539999998"/>
  </r>
  <r>
    <n v="5"/>
    <s v="Region V - Midwest"/>
    <x v="33"/>
    <s v="OH"/>
    <x v="240"/>
    <n v="3"/>
    <x v="2"/>
    <n v="70976.994300000006"/>
    <n v="124209.74"/>
    <n v="96572.056700000001"/>
    <n v="169001.0992"/>
    <n v="122073.51949999999"/>
    <n v="213628.65919999999"/>
    <n v="160647.67679999999"/>
    <n v="281133.43420000002"/>
    <n v="198824.8934"/>
    <n v="347943.56349999999"/>
    <n v="223835.32620000001"/>
    <n v="391711.82069999998"/>
    <n v="248492.92290000001"/>
    <n v="434862.61499999999"/>
  </r>
  <r>
    <n v="5"/>
    <s v="Region V - Midwest"/>
    <x v="33"/>
    <s v="OH"/>
    <x v="240"/>
    <n v="4"/>
    <x v="3"/>
    <n v="79533.441300000006"/>
    <n v="127253.50810000001"/>
    <n v="111346.81789999999"/>
    <n v="178154.9112"/>
    <n v="143160.19440000001"/>
    <n v="229056.31450000001"/>
    <n v="190880.2592"/>
    <n v="305408.41930000001"/>
    <n v="238600.32399999999"/>
    <n v="381760.52399999998"/>
    <n v="270413.70049999998"/>
    <n v="432661.92719999998"/>
    <n v="302227.07709999999"/>
    <n v="483563.33049999998"/>
  </r>
  <r>
    <n v="5"/>
    <s v="Region V - Midwest"/>
    <x v="33"/>
    <s v="OH"/>
    <x v="241"/>
    <n v="1"/>
    <x v="0"/>
    <n v="94832.954700000002"/>
    <n v="165957.67069999999"/>
    <n v="122787.22440000001"/>
    <n v="214877.6427"/>
    <n v="146974.0233"/>
    <n v="257204.54070000001"/>
    <n v="175328.56510000001"/>
    <n v="306824.9889"/>
    <n v="206680.87479999999"/>
    <n v="361691.53090000001"/>
    <n v="226617.56890000001"/>
    <n v="396580.74560000002"/>
    <n v="245378.65340000001"/>
    <n v="429412.64350000001"/>
  </r>
  <r>
    <n v="5"/>
    <s v="Region V - Midwest"/>
    <x v="33"/>
    <s v="OH"/>
    <x v="241"/>
    <n v="2"/>
    <x v="1"/>
    <n v="81126.404599999994"/>
    <n v="141971.20800000001"/>
    <n v="106075.52929999999"/>
    <n v="185632.17619999999"/>
    <n v="128672.88310000001"/>
    <n v="225177.54550000001"/>
    <n v="157300.6649"/>
    <n v="275276.16350000002"/>
    <n v="186540.56210000001"/>
    <n v="326445.98369999998"/>
    <n v="205491.71119999999"/>
    <n v="359610.49459999998"/>
    <n v="223107.61319999999"/>
    <n v="390438.32319999998"/>
  </r>
  <r>
    <n v="5"/>
    <s v="Region V - Midwest"/>
    <x v="33"/>
    <s v="OH"/>
    <x v="241"/>
    <n v="3"/>
    <x v="2"/>
    <n v="72247.0726"/>
    <n v="126432.37699999999"/>
    <n v="98321.926600000006"/>
    <n v="172063.37150000001"/>
    <n v="124302.2355"/>
    <n v="217528.91219999999"/>
    <n v="163597.91399999999"/>
    <n v="286296.34960000002"/>
    <n v="202492.64259999999"/>
    <n v="354362.12449999998"/>
    <n v="227976.96160000001"/>
    <n v="398959.6827"/>
    <n v="253104.8805"/>
    <n v="442933.54090000002"/>
  </r>
  <r>
    <n v="5"/>
    <s v="Region V - Midwest"/>
    <x v="33"/>
    <s v="OH"/>
    <x v="241"/>
    <n v="4"/>
    <x v="3"/>
    <n v="80816.885599999994"/>
    <n v="129307.0189"/>
    <n v="113143.63989999999"/>
    <n v="181029.8265"/>
    <n v="145470.3941"/>
    <n v="232752.63399999999"/>
    <n v="193960.52549999999"/>
    <n v="310336.84539999999"/>
    <n v="242450.6568"/>
    <n v="387921.05670000002"/>
    <n v="274777.41110000003"/>
    <n v="439643.86430000002"/>
    <n v="307104.1654"/>
    <n v="491366.67180000001"/>
  </r>
  <r>
    <n v="5"/>
    <s v="Region V - Midwest"/>
    <x v="33"/>
    <s v="OH"/>
    <x v="18"/>
    <n v="1"/>
    <x v="0"/>
    <n v="94832.954700000002"/>
    <n v="165957.67069999999"/>
    <n v="122787.22440000001"/>
    <n v="214877.6427"/>
    <n v="146974.0233"/>
    <n v="257204.54070000001"/>
    <n v="175328.56510000001"/>
    <n v="306824.9889"/>
    <n v="206680.87479999999"/>
    <n v="361691.53090000001"/>
    <n v="226617.56890000001"/>
    <n v="396580.74560000002"/>
    <n v="245378.65340000001"/>
    <n v="429412.64350000001"/>
  </r>
  <r>
    <n v="5"/>
    <s v="Region V - Midwest"/>
    <x v="33"/>
    <s v="OH"/>
    <x v="18"/>
    <n v="2"/>
    <x v="1"/>
    <n v="81126.404599999994"/>
    <n v="141971.20800000001"/>
    <n v="106075.52929999999"/>
    <n v="185632.17619999999"/>
    <n v="128672.88310000001"/>
    <n v="225177.54550000001"/>
    <n v="157300.6649"/>
    <n v="275276.16350000002"/>
    <n v="186540.56210000001"/>
    <n v="326445.98369999998"/>
    <n v="205491.71119999999"/>
    <n v="359610.49459999998"/>
    <n v="223107.61319999999"/>
    <n v="390438.32319999998"/>
  </r>
  <r>
    <n v="5"/>
    <s v="Region V - Midwest"/>
    <x v="33"/>
    <s v="OH"/>
    <x v="18"/>
    <n v="3"/>
    <x v="2"/>
    <n v="72247.0726"/>
    <n v="126432.37699999999"/>
    <n v="98321.926600000006"/>
    <n v="172063.37150000001"/>
    <n v="124302.2355"/>
    <n v="217528.91219999999"/>
    <n v="163597.91399999999"/>
    <n v="286296.34960000002"/>
    <n v="202492.64259999999"/>
    <n v="354362.12449999998"/>
    <n v="227976.96160000001"/>
    <n v="398959.6827"/>
    <n v="253104.8805"/>
    <n v="442933.54090000002"/>
  </r>
  <r>
    <n v="5"/>
    <s v="Region V - Midwest"/>
    <x v="33"/>
    <s v="OH"/>
    <x v="18"/>
    <n v="4"/>
    <x v="3"/>
    <n v="80816.885599999994"/>
    <n v="129307.0189"/>
    <n v="113143.63989999999"/>
    <n v="181029.8265"/>
    <n v="145470.3941"/>
    <n v="232752.63399999999"/>
    <n v="193960.52549999999"/>
    <n v="310336.84539999999"/>
    <n v="242450.6568"/>
    <n v="387921.05670000002"/>
    <n v="274777.41110000003"/>
    <n v="439643.86430000002"/>
    <n v="307104.1654"/>
    <n v="491366.67180000001"/>
  </r>
  <r>
    <n v="5"/>
    <s v="Region V - Midwest"/>
    <x v="33"/>
    <s v="OH"/>
    <x v="242"/>
    <n v="1"/>
    <x v="0"/>
    <n v="101243.3472"/>
    <n v="177175.85759999999"/>
    <n v="131153.228"/>
    <n v="229518.149"/>
    <n v="157032.94200000001"/>
    <n v="274807.64840000001"/>
    <n v="187396.2899"/>
    <n v="327943.5073"/>
    <n v="220970.81599999999"/>
    <n v="386698.92790000001"/>
    <n v="242320.1612"/>
    <n v="424060.28210000001"/>
    <n v="262436.29590000003"/>
    <n v="459263.51770000003"/>
  </r>
  <r>
    <n v="5"/>
    <s v="Region V - Midwest"/>
    <x v="33"/>
    <s v="OH"/>
    <x v="242"/>
    <n v="2"/>
    <x v="1"/>
    <n v="86303.2071"/>
    <n v="151030.61240000001"/>
    <n v="112937.4797"/>
    <n v="197640.5894"/>
    <n v="137084.6986"/>
    <n v="239898.2225"/>
    <n v="167745.8781"/>
    <n v="293555.2867"/>
    <n v="199017.87450000001"/>
    <n v="348281.28039999999"/>
    <n v="219292.97560000001"/>
    <n v="383762.70730000001"/>
    <n v="238160.86129999999"/>
    <n v="416781.5073"/>
  </r>
  <r>
    <n v="5"/>
    <s v="Region V - Midwest"/>
    <x v="33"/>
    <s v="OH"/>
    <x v="242"/>
    <n v="3"/>
    <x v="2"/>
    <n v="76644.291200000007"/>
    <n v="134127.5097"/>
    <n v="104223.8749"/>
    <n v="182391.78109999999"/>
    <n v="131700.4045"/>
    <n v="230475.7078"/>
    <n v="173269.6832"/>
    <n v="303221.94559999998"/>
    <n v="214401.9264"/>
    <n v="375203.3713"/>
    <n v="241337.82689999999"/>
    <n v="422341.19709999999"/>
    <n v="267885.2513"/>
    <n v="468799.18979999999"/>
  </r>
  <r>
    <n v="5"/>
    <s v="Region V - Midwest"/>
    <x v="33"/>
    <s v="OH"/>
    <x v="242"/>
    <n v="4"/>
    <x v="3"/>
    <n v="86263.433999999994"/>
    <n v="138021.4964"/>
    <n v="120768.8075"/>
    <n v="193230.0949"/>
    <n v="155274.18109999999"/>
    <n v="248438.69349999999"/>
    <n v="207032.2415"/>
    <n v="331251.59129999997"/>
    <n v="258790.30179999999"/>
    <n v="414064.489"/>
    <n v="293295.67540000001"/>
    <n v="469273.08750000002"/>
    <n v="327801.049"/>
    <n v="524481.6862"/>
  </r>
  <r>
    <n v="5"/>
    <s v="Region V - Midwest"/>
    <x v="33"/>
    <s v="OH"/>
    <x v="243"/>
    <n v="1"/>
    <x v="0"/>
    <n v="97794.694900000002"/>
    <n v="171140.71609999999"/>
    <n v="126647.83900000001"/>
    <n v="221633.71840000001"/>
    <n v="151612.70800000001"/>
    <n v="265322.239"/>
    <n v="180888.85579999999"/>
    <n v="316555.4976"/>
    <n v="213260.61110000001"/>
    <n v="373206.06939999998"/>
    <n v="233845.39079999999"/>
    <n v="409229.43400000001"/>
    <n v="253226.40410000001"/>
    <n v="443146.2072"/>
  </r>
  <r>
    <n v="5"/>
    <s v="Region V - Midwest"/>
    <x v="33"/>
    <s v="OH"/>
    <x v="243"/>
    <n v="2"/>
    <x v="1"/>
    <n v="83539.883199999997"/>
    <n v="146194.79579999999"/>
    <n v="109267.6767"/>
    <n v="191218.43429999999"/>
    <n v="132579.52290000001"/>
    <n v="232014.16510000001"/>
    <n v="162139.84030000001"/>
    <n v="283744.7206"/>
    <n v="192314.68659999999"/>
    <n v="336550.70169999998"/>
    <n v="211874.49969999999"/>
    <n v="370780.37439999997"/>
    <n v="230064.52309999999"/>
    <n v="402612.9155"/>
  </r>
  <r>
    <n v="5"/>
    <s v="Region V - Midwest"/>
    <x v="33"/>
    <s v="OH"/>
    <x v="243"/>
    <n v="3"/>
    <x v="2"/>
    <n v="74313.032900000006"/>
    <n v="130047.8075"/>
    <n v="101101.31200000001"/>
    <n v="176927.29610000001"/>
    <n v="127791.2645"/>
    <n v="223634.71280000001"/>
    <n v="168164.4167"/>
    <n v="294287.7292"/>
    <n v="208120.5809"/>
    <n v="364211.01659999997"/>
    <n v="234294.70370000001"/>
    <n v="410015.7316"/>
    <n v="260098.17060000001"/>
    <n v="455171.79849999998"/>
  </r>
  <r>
    <n v="5"/>
    <s v="Region V - Midwest"/>
    <x v="33"/>
    <s v="OH"/>
    <x v="243"/>
    <n v="4"/>
    <x v="3"/>
    <n v="83334.467399999994"/>
    <n v="133335.14980000001"/>
    <n v="116668.2542"/>
    <n v="186669.2096"/>
    <n v="150002.04120000001"/>
    <n v="240003.26949999999"/>
    <n v="200002.72159999999"/>
    <n v="320004.35930000001"/>
    <n v="250003.402"/>
    <n v="400005.44910000003"/>
    <n v="283337.18890000001"/>
    <n v="453339.50890000002"/>
    <n v="316670.97580000001"/>
    <n v="506673.56880000001"/>
  </r>
  <r>
    <n v="5"/>
    <s v="Region V - Midwest"/>
    <x v="34"/>
    <s v="WI"/>
    <x v="244"/>
    <n v="1"/>
    <x v="0"/>
    <n v="103758.4866"/>
    <n v="181577.35149999999"/>
    <n v="134361.0949"/>
    <n v="235131.91620000001"/>
    <n v="160839.53649999999"/>
    <n v="281469.1888"/>
    <n v="191886.95189999999"/>
    <n v="335802.16580000002"/>
    <n v="226217.1084"/>
    <n v="395879.93969999999"/>
    <n v="248047.27710000001"/>
    <n v="434082.73489999998"/>
    <n v="268596.93030000001"/>
    <n v="470044.62800000003"/>
  </r>
  <r>
    <n v="5"/>
    <s v="Region V - Midwest"/>
    <x v="34"/>
    <s v="WI"/>
    <x v="244"/>
    <n v="2"/>
    <x v="1"/>
    <n v="88681.281099999993"/>
    <n v="155192.24189999999"/>
    <n v="115978.22990000001"/>
    <n v="202961.90229999999"/>
    <n v="140708.2818"/>
    <n v="246239.4932"/>
    <n v="172056.26130000001"/>
    <n v="301098.4572"/>
    <n v="204062.76389999999"/>
    <n v="357109.83689999999"/>
    <n v="224808.83309999999"/>
    <n v="393415.45799999998"/>
    <n v="244098.7855"/>
    <n v="427172.87469999999"/>
  </r>
  <r>
    <n v="5"/>
    <s v="Region V - Midwest"/>
    <x v="34"/>
    <s v="WI"/>
    <x v="244"/>
    <n v="3"/>
    <x v="2"/>
    <n v="78919.149799999999"/>
    <n v="138108.51209999999"/>
    <n v="107380.4371"/>
    <n v="187915.76500000001"/>
    <n v="135737.72500000001"/>
    <n v="237541.01869999999"/>
    <n v="178631.39309999999"/>
    <n v="312604.93810000003"/>
    <n v="221084.01639999999"/>
    <n v="386897.02879999997"/>
    <n v="248895.71530000001"/>
    <n v="435567.50160000002"/>
    <n v="276315.37400000001"/>
    <n v="483551.9045"/>
  </r>
  <r>
    <n v="5"/>
    <s v="Region V - Midwest"/>
    <x v="34"/>
    <s v="WI"/>
    <x v="244"/>
    <n v="4"/>
    <x v="3"/>
    <n v="88418.939899999998"/>
    <n v="141470.30609999999"/>
    <n v="123786.5159"/>
    <n v="198058.4284"/>
    <n v="159154.0919"/>
    <n v="254646.5508"/>
    <n v="212205.4558"/>
    <n v="339528.73440000002"/>
    <n v="265256.8198"/>
    <n v="424410.9179"/>
    <n v="300624.39569999999"/>
    <n v="480999.0404"/>
    <n v="335991.9718"/>
    <n v="537587.16280000005"/>
  </r>
  <r>
    <n v="5"/>
    <s v="Region V - Midwest"/>
    <x v="34"/>
    <s v="WI"/>
    <x v="245"/>
    <n v="1"/>
    <x v="0"/>
    <n v="100289.68"/>
    <n v="175506.94010000001"/>
    <n v="129859.69469999999"/>
    <n v="227254.4656"/>
    <n v="155444.57550000001"/>
    <n v="272028.00699999998"/>
    <n v="185440.7634"/>
    <n v="324521.33600000001"/>
    <n v="218608.39480000001"/>
    <n v="382564.69079999998"/>
    <n v="239699.3897"/>
    <n v="419473.93190000003"/>
    <n v="259549.5307"/>
    <n v="454211.67859999998"/>
  </r>
  <r>
    <n v="5"/>
    <s v="Region V - Midwest"/>
    <x v="34"/>
    <s v="WI"/>
    <x v="245"/>
    <n v="2"/>
    <x v="1"/>
    <n v="85760.737599999993"/>
    <n v="150081.29089999999"/>
    <n v="112145.2988"/>
    <n v="196254.27280000001"/>
    <n v="136045.36790000001"/>
    <n v="238079.39369999999"/>
    <n v="166331.19029999999"/>
    <n v="291079.58309999999"/>
    <n v="197259.66450000001"/>
    <n v="345204.41279999999"/>
    <n v="217305.98180000001"/>
    <n v="380285.46799999999"/>
    <n v="235942.22930000001"/>
    <n v="412898.90120000002"/>
  </r>
  <r>
    <n v="5"/>
    <s v="Region V - Midwest"/>
    <x v="34"/>
    <s v="WI"/>
    <x v="245"/>
    <n v="3"/>
    <x v="2"/>
    <n v="76350.793300000005"/>
    <n v="133613.88819999999"/>
    <n v="103897.6972"/>
    <n v="181820.97010000001"/>
    <n v="131344.38339999999"/>
    <n v="229852.6709"/>
    <n v="172859.14060000001"/>
    <n v="302503.49609999999"/>
    <n v="213948.891"/>
    <n v="374410.55900000001"/>
    <n v="240869.82769999999"/>
    <n v="421522.1986"/>
    <n v="267412.98060000001"/>
    <n v="467972.71600000001"/>
  </r>
  <r>
    <n v="5"/>
    <s v="Region V - Midwest"/>
    <x v="34"/>
    <s v="WI"/>
    <x v="245"/>
    <n v="4"/>
    <x v="3"/>
    <n v="85465.319799999997"/>
    <n v="136744.51379999999"/>
    <n v="119651.44779999999"/>
    <n v="191442.31940000001"/>
    <n v="153837.57579999999"/>
    <n v="246140.1249"/>
    <n v="205116.7677"/>
    <n v="328186.8333"/>
    <n v="256395.9596"/>
    <n v="410233.54149999999"/>
    <n v="290582.08750000002"/>
    <n v="464931.34700000001"/>
    <n v="324768.21549999999"/>
    <n v="519629.15250000003"/>
  </r>
  <r>
    <n v="5"/>
    <s v="Region V - Midwest"/>
    <x v="34"/>
    <s v="WI"/>
    <x v="246"/>
    <n v="1"/>
    <x v="0"/>
    <n v="102338.0643"/>
    <n v="179091.61259999999"/>
    <n v="132418.8026"/>
    <n v="231732.9045"/>
    <n v="158444.35260000001"/>
    <n v="277277.61709999997"/>
    <n v="188923.04240000001"/>
    <n v="330615.32419999997"/>
    <n v="222622.73449999999"/>
    <n v="389589.78539999999"/>
    <n v="244052.6825"/>
    <n v="427092.19439999998"/>
    <n v="264185.54090000002"/>
    <n v="462324.69660000002"/>
  </r>
  <r>
    <n v="5"/>
    <s v="Region V - Midwest"/>
    <x v="34"/>
    <s v="WI"/>
    <x v="246"/>
    <n v="2"/>
    <x v="1"/>
    <n v="87946.187300000005"/>
    <n v="153905.8279"/>
    <n v="114871.52340000001"/>
    <n v="201025.166"/>
    <n v="139228.15640000001"/>
    <n v="243649.27359999999"/>
    <n v="169993.74799999999"/>
    <n v="297489.05910000001"/>
    <n v="201475.40719999999"/>
    <n v="352581.96250000002"/>
    <n v="221870.53289999999"/>
    <n v="388273.4326"/>
    <n v="240800.9497"/>
    <n v="421401.66210000002"/>
  </r>
  <r>
    <n v="5"/>
    <s v="Region V - Midwest"/>
    <x v="34"/>
    <s v="WI"/>
    <x v="246"/>
    <n v="3"/>
    <x v="2"/>
    <n v="78597.452000000005"/>
    <n v="137545.54089999999"/>
    <n v="107071.25900000001"/>
    <n v="187374.70329999999"/>
    <n v="135445.79389999999"/>
    <n v="237030.13939999999"/>
    <n v="178349.07199999999"/>
    <n v="312110.87589999998"/>
    <n v="220831.35260000001"/>
    <n v="386454.86690000002"/>
    <n v="248685.09789999999"/>
    <n v="435198.92139999999"/>
    <n v="276164.62329999998"/>
    <n v="483288.09080000001"/>
  </r>
  <r>
    <n v="5"/>
    <s v="Region V - Midwest"/>
    <x v="34"/>
    <s v="WI"/>
    <x v="246"/>
    <n v="4"/>
    <x v="3"/>
    <n v="87234.096699999995"/>
    <n v="139574.55679999999"/>
    <n v="122127.73540000001"/>
    <n v="195404.37950000001"/>
    <n v="157021.37409999999"/>
    <n v="251234.2023"/>
    <n v="209361.8321"/>
    <n v="334978.9363"/>
    <n v="261702.29010000001"/>
    <n v="418723.6703"/>
    <n v="296595.92879999999"/>
    <n v="474553.49300000002"/>
    <n v="331489.5674"/>
    <n v="530383.31579999998"/>
  </r>
  <r>
    <n v="5"/>
    <s v="Region V - Midwest"/>
    <x v="34"/>
    <s v="WI"/>
    <x v="247"/>
    <n v="1"/>
    <x v="0"/>
    <n v="107754.493"/>
    <n v="188570.3628"/>
    <n v="139499.2654"/>
    <n v="244123.7144"/>
    <n v="166965.46890000001"/>
    <n v="292189.57040000003"/>
    <n v="199157.75399999999"/>
    <n v="348526.06949999998"/>
    <n v="234753.26269999999"/>
    <n v="410818.20980000001"/>
    <n v="257388.29730000001"/>
    <n v="450429.52029999997"/>
    <n v="278681.43290000001"/>
    <n v="487692.50750000001"/>
  </r>
  <r>
    <n v="5"/>
    <s v="Region V - Midwest"/>
    <x v="34"/>
    <s v="WI"/>
    <x v="247"/>
    <n v="2"/>
    <x v="1"/>
    <n v="92266.091400000005"/>
    <n v="161465.66"/>
    <n v="120615.05"/>
    <n v="211076.33739999999"/>
    <n v="146285.18049999999"/>
    <n v="255999.06589999999"/>
    <n v="178786.22690000001"/>
    <n v="312875.897"/>
    <n v="211994.7095"/>
    <n v="370990.74160000001"/>
    <n v="233516.07819999999"/>
    <n v="408653.13689999998"/>
    <n v="253515.15760000001"/>
    <n v="443651.5257"/>
  </r>
  <r>
    <n v="5"/>
    <s v="Region V - Midwest"/>
    <x v="34"/>
    <s v="WI"/>
    <x v="247"/>
    <n v="3"/>
    <x v="2"/>
    <n v="82226.985499999995"/>
    <n v="143897.22459999999"/>
    <n v="111926.6879"/>
    <n v="195871.70379999999"/>
    <n v="141519.5545"/>
    <n v="247659.22029999999"/>
    <n v="186276.34729999999"/>
    <n v="325983.6078"/>
    <n v="230580.06659999999"/>
    <n v="403515.11660000001"/>
    <n v="259612.4645"/>
    <n v="454321.81290000002"/>
    <n v="288242.13030000002"/>
    <n v="504423.72810000001"/>
  </r>
  <r>
    <n v="5"/>
    <s v="Region V - Midwest"/>
    <x v="34"/>
    <s v="WI"/>
    <x v="247"/>
    <n v="4"/>
    <x v="3"/>
    <n v="91833.234200000006"/>
    <n v="146933.17689999999"/>
    <n v="128566.5278"/>
    <n v="205706.44760000001"/>
    <n v="165299.82149999999"/>
    <n v="264479.71830000001"/>
    <n v="220399.76199999999"/>
    <n v="352639.62449999998"/>
    <n v="275499.70250000001"/>
    <n v="440799.5306"/>
    <n v="312232.99619999999"/>
    <n v="499572.80129999999"/>
    <n v="348966.28989999997"/>
    <n v="558346.07209999999"/>
  </r>
  <r>
    <n v="5"/>
    <s v="Region V - Midwest"/>
    <x v="34"/>
    <s v="WI"/>
    <x v="248"/>
    <n v="1"/>
    <x v="0"/>
    <n v="99275.565000000002"/>
    <n v="173732.23869999999"/>
    <n v="128578.14629999999"/>
    <n v="225011.7562"/>
    <n v="153932.05040000001"/>
    <n v="269381.0882"/>
    <n v="183669.00109999999"/>
    <n v="321420.75199999998"/>
    <n v="216550.4792"/>
    <n v="378963.33860000002"/>
    <n v="237459.30179999999"/>
    <n v="415553.7782"/>
    <n v="257150.2795"/>
    <n v="450012.989"/>
  </r>
  <r>
    <n v="5"/>
    <s v="Region V - Midwest"/>
    <x v="34"/>
    <s v="WI"/>
    <x v="248"/>
    <n v="2"/>
    <x v="1"/>
    <n v="84746.622700000007"/>
    <n v="148306.58970000001"/>
    <n v="110863.75049999999"/>
    <n v="194011.56330000001"/>
    <n v="134532.84280000001"/>
    <n v="235432.47500000001"/>
    <n v="164559.42800000001"/>
    <n v="287978.99900000001"/>
    <n v="195201.74890000001"/>
    <n v="341603.06050000002"/>
    <n v="215065.8939"/>
    <n v="376365.31420000002"/>
    <n v="233542.97810000001"/>
    <n v="408700.21169999999"/>
  </r>
  <r>
    <n v="5"/>
    <s v="Region V - Midwest"/>
    <x v="34"/>
    <s v="WI"/>
    <x v="248"/>
    <n v="3"/>
    <x v="2"/>
    <n v="75346.013000000006"/>
    <n v="131855.52280000001"/>
    <n v="102491.0048"/>
    <n v="179359.25839999999"/>
    <n v="129535.77899999999"/>
    <n v="226687.61309999999"/>
    <n v="170447.66800000001"/>
    <n v="298283.41899999999"/>
    <n v="210934.55009999999"/>
    <n v="369135.46269999997"/>
    <n v="237453.57490000001"/>
    <n v="415543.75599999999"/>
    <n v="263594.81550000003"/>
    <n v="461290.92729999998"/>
  </r>
  <r>
    <n v="5"/>
    <s v="Region V - Midwest"/>
    <x v="34"/>
    <s v="WI"/>
    <x v="248"/>
    <n v="4"/>
    <x v="3"/>
    <n v="84593.258100000006"/>
    <n v="135349.2151"/>
    <n v="118430.56140000001"/>
    <n v="189488.90109999999"/>
    <n v="152267.86480000001"/>
    <n v="243628.58730000001"/>
    <n v="203023.81959999999"/>
    <n v="324838.11629999999"/>
    <n v="253779.7746"/>
    <n v="406047.64529999997"/>
    <n v="287617.07780000003"/>
    <n v="460187.33130000002"/>
    <n v="321454.3811"/>
    <n v="514327.01740000001"/>
  </r>
  <r>
    <n v="5"/>
    <s v="Region V - Midwest"/>
    <x v="34"/>
    <s v="WI"/>
    <x v="249"/>
    <n v="1"/>
    <x v="0"/>
    <n v="103758.4866"/>
    <n v="181577.35149999999"/>
    <n v="134361.0949"/>
    <n v="235131.91620000001"/>
    <n v="160839.53649999999"/>
    <n v="281469.1888"/>
    <n v="191886.95189999999"/>
    <n v="335802.16580000002"/>
    <n v="226217.1084"/>
    <n v="395879.93969999999"/>
    <n v="248047.27710000001"/>
    <n v="434082.73489999998"/>
    <n v="268596.93030000001"/>
    <n v="470044.62800000003"/>
  </r>
  <r>
    <n v="5"/>
    <s v="Region V - Midwest"/>
    <x v="34"/>
    <s v="WI"/>
    <x v="249"/>
    <n v="2"/>
    <x v="1"/>
    <n v="88681.281099999993"/>
    <n v="155192.24189999999"/>
    <n v="115978.22990000001"/>
    <n v="202961.90229999999"/>
    <n v="140708.2818"/>
    <n v="246239.4932"/>
    <n v="172056.26130000001"/>
    <n v="301098.4572"/>
    <n v="204062.76389999999"/>
    <n v="357109.83689999999"/>
    <n v="224808.83309999999"/>
    <n v="393415.45799999998"/>
    <n v="244098.7855"/>
    <n v="427172.87469999999"/>
  </r>
  <r>
    <n v="5"/>
    <s v="Region V - Midwest"/>
    <x v="34"/>
    <s v="WI"/>
    <x v="249"/>
    <n v="3"/>
    <x v="2"/>
    <n v="78919.149799999999"/>
    <n v="138108.51209999999"/>
    <n v="107380.4371"/>
    <n v="187915.76500000001"/>
    <n v="135737.72500000001"/>
    <n v="237541.01869999999"/>
    <n v="178631.39309999999"/>
    <n v="312604.93810000003"/>
    <n v="221084.01639999999"/>
    <n v="386897.02879999997"/>
    <n v="248895.71530000001"/>
    <n v="435567.50160000002"/>
    <n v="276315.37400000001"/>
    <n v="483551.9045"/>
  </r>
  <r>
    <n v="5"/>
    <s v="Region V - Midwest"/>
    <x v="34"/>
    <s v="WI"/>
    <x v="249"/>
    <n v="4"/>
    <x v="3"/>
    <n v="88418.939899999998"/>
    <n v="141470.30609999999"/>
    <n v="123786.5159"/>
    <n v="198058.4284"/>
    <n v="159154.0919"/>
    <n v="254646.5508"/>
    <n v="212205.4558"/>
    <n v="339528.73440000002"/>
    <n v="265256.8198"/>
    <n v="424410.9179"/>
    <n v="300624.39569999999"/>
    <n v="480999.0404"/>
    <n v="335991.9718"/>
    <n v="537587.16280000005"/>
  </r>
  <r>
    <n v="5"/>
    <s v="Region V - Midwest"/>
    <x v="34"/>
    <s v="WI"/>
    <x v="250"/>
    <n v="1"/>
    <x v="0"/>
    <n v="107307.88920000001"/>
    <n v="187788.80609999999"/>
    <n v="138846.51379999999"/>
    <n v="242981.39929999999"/>
    <n v="166133.37409999999"/>
    <n v="290733.40480000002"/>
    <n v="198088.11989999999"/>
    <n v="346654.20990000002"/>
    <n v="233419.81280000001"/>
    <n v="408484.67229999998"/>
    <n v="255887.58470000001"/>
    <n v="447803.27309999999"/>
    <n v="276994.30949999997"/>
    <n v="484740.0417"/>
  </r>
  <r>
    <n v="5"/>
    <s v="Region V - Midwest"/>
    <x v="34"/>
    <s v="WI"/>
    <x v="250"/>
    <n v="2"/>
    <x v="1"/>
    <n v="92230.683699999994"/>
    <n v="161403.69649999999"/>
    <n v="120463.6488"/>
    <n v="210811.3855"/>
    <n v="146002.1195"/>
    <n v="255503.70920000001"/>
    <n v="178257.42929999999"/>
    <n v="311950.5013"/>
    <n v="211265.46830000001"/>
    <n v="369714.56949999998"/>
    <n v="232649.14060000001"/>
    <n v="407135.99609999999"/>
    <n v="252496.16469999999"/>
    <n v="441868.28830000001"/>
  </r>
  <r>
    <n v="5"/>
    <s v="Region V - Midwest"/>
    <x v="34"/>
    <s v="WI"/>
    <x v="250"/>
    <n v="3"/>
    <x v="2"/>
    <n v="82435.880699999994"/>
    <n v="144262.79139999999"/>
    <n v="112303.8605"/>
    <n v="196531.75580000001"/>
    <n v="142067.8406"/>
    <n v="248618.7211"/>
    <n v="187071.54749999999"/>
    <n v="327375.20809999999"/>
    <n v="231634.20929999999"/>
    <n v="405359.86629999999"/>
    <n v="260852.6005"/>
    <n v="456492.05080000003"/>
    <n v="289678.95169999998"/>
    <n v="506938.1654"/>
  </r>
  <r>
    <n v="5"/>
    <s v="Region V - Midwest"/>
    <x v="34"/>
    <s v="WI"/>
    <x v="250"/>
    <n v="4"/>
    <x v="3"/>
    <n v="91471.155899999998"/>
    <n v="146353.85159999999"/>
    <n v="128059.6182"/>
    <n v="204895.3921"/>
    <n v="164648.08059999999"/>
    <n v="263436.93280000001"/>
    <n v="219530.77410000001"/>
    <n v="351249.2438"/>
    <n v="274413.46759999997"/>
    <n v="439061.55459999997"/>
    <n v="311001.92989999999"/>
    <n v="497603.09519999998"/>
    <n v="347590.3922"/>
    <n v="556144.63580000005"/>
  </r>
  <r>
    <n v="5"/>
    <s v="Region V - Midwest"/>
    <x v="34"/>
    <s v="WI"/>
    <x v="251"/>
    <n v="1"/>
    <x v="0"/>
    <n v="99295.716199999995"/>
    <n v="173767.50339999999"/>
    <n v="128574.15399999999"/>
    <n v="225004.76930000001"/>
    <n v="153906.77299999999"/>
    <n v="269336.85269999999"/>
    <n v="183607.75020000001"/>
    <n v="321313.56280000001"/>
    <n v="216448.98180000001"/>
    <n v="378785.7181"/>
    <n v="237332.41219999999"/>
    <n v="415331.72149999999"/>
    <n v="256987.78020000001"/>
    <n v="449728.6153"/>
  </r>
  <r>
    <n v="5"/>
    <s v="Region V - Midwest"/>
    <x v="34"/>
    <s v="WI"/>
    <x v="251"/>
    <n v="2"/>
    <x v="1"/>
    <n v="84903.839300000007"/>
    <n v="148581.7187"/>
    <n v="111026.87480000001"/>
    <n v="194297.03090000001"/>
    <n v="134690.57670000001"/>
    <n v="235708.5091"/>
    <n v="164678.4558"/>
    <n v="288187.2978"/>
    <n v="195301.6545"/>
    <n v="341777.89520000003"/>
    <n v="215150.26269999999"/>
    <n v="376512.9596"/>
    <n v="233603.18900000001"/>
    <n v="408805.5808"/>
  </r>
  <r>
    <n v="5"/>
    <s v="Region V - Midwest"/>
    <x v="34"/>
    <s v="WI"/>
    <x v="251"/>
    <n v="3"/>
    <x v="2"/>
    <n v="75583.108099999998"/>
    <n v="132270.43919999999"/>
    <n v="102851.1777"/>
    <n v="179989.56099999999"/>
    <n v="130019.97500000001"/>
    <n v="227534.95629999999"/>
    <n v="171114.64679999999"/>
    <n v="299450.63189999998"/>
    <n v="211788.3211"/>
    <n v="370629.56199999998"/>
    <n v="238436.32889999999"/>
    <n v="417263.57579999999"/>
    <n v="264710.11680000002"/>
    <n v="463242.70449999999"/>
  </r>
  <r>
    <n v="5"/>
    <s v="Region V - Midwest"/>
    <x v="34"/>
    <s v="WI"/>
    <x v="251"/>
    <n v="4"/>
    <x v="3"/>
    <n v="84617.909"/>
    <n v="135388.65650000001"/>
    <n v="118465.0727"/>
    <n v="189544.11910000001"/>
    <n v="152312.23620000001"/>
    <n v="243699.58170000001"/>
    <n v="203082.9817"/>
    <n v="324932.77549999999"/>
    <n v="253853.72700000001"/>
    <n v="406165.9693"/>
    <n v="287700.89069999999"/>
    <n v="460321.43180000002"/>
    <n v="321548.05430000002"/>
    <n v="514476.89449999999"/>
  </r>
  <r>
    <n v="5"/>
    <s v="Region V - Midwest"/>
    <x v="34"/>
    <s v="WI"/>
    <x v="252"/>
    <n v="1"/>
    <x v="0"/>
    <n v="104792.75290000001"/>
    <n v="183387.3175"/>
    <n v="135638.6508"/>
    <n v="237367.63879999999"/>
    <n v="162326.78409999999"/>
    <n v="284071.87229999999"/>
    <n v="193597.4633"/>
    <n v="338795.56069999997"/>
    <n v="228173.52650000001"/>
    <n v="399303.67139999999"/>
    <n v="250160.47529999999"/>
    <n v="437780.83189999999"/>
    <n v="270833.68229999999"/>
    <n v="473958.94390000001"/>
  </r>
  <r>
    <n v="5"/>
    <s v="Region V - Midwest"/>
    <x v="34"/>
    <s v="WI"/>
    <x v="252"/>
    <n v="2"/>
    <x v="1"/>
    <n v="89852.612800000003"/>
    <n v="157242.0722"/>
    <n v="117422.90240000001"/>
    <n v="205490.07939999999"/>
    <n v="142378.54070000001"/>
    <n v="249162.44630000001"/>
    <n v="173947.0514"/>
    <n v="304407.34009999997"/>
    <n v="206220.58499999999"/>
    <n v="360886.02370000002"/>
    <n v="227133.28969999999"/>
    <n v="397483.25709999999"/>
    <n v="246558.24770000001"/>
    <n v="431476.93339999998"/>
  </r>
  <r>
    <n v="5"/>
    <s v="Region V - Midwest"/>
    <x v="34"/>
    <s v="WI"/>
    <x v="252"/>
    <n v="3"/>
    <x v="2"/>
    <n v="80161.025200000004"/>
    <n v="140281.7942"/>
    <n v="109147.30250000001"/>
    <n v="191007.77919999999"/>
    <n v="138030.52559999999"/>
    <n v="241553.4198"/>
    <n v="181709.84469999999"/>
    <n v="317992.22820000001"/>
    <n v="224952.12830000001"/>
    <n v="393666.22450000001"/>
    <n v="253294.72229999999"/>
    <n v="443265.76400000002"/>
    <n v="281248.84039999999"/>
    <n v="492185.4706"/>
  </r>
  <r>
    <n v="5"/>
    <s v="Region V - Midwest"/>
    <x v="34"/>
    <s v="WI"/>
    <x v="252"/>
    <n v="4"/>
    <x v="3"/>
    <n v="89315.652499999997"/>
    <n v="142905.04610000001"/>
    <n v="125041.9134"/>
    <n v="200067.06450000001"/>
    <n v="160768.17439999999"/>
    <n v="257229.08300000001"/>
    <n v="214357.56589999999"/>
    <n v="342972.11060000001"/>
    <n v="267946.95740000001"/>
    <n v="428715.13819999999"/>
    <n v="303673.21830000001"/>
    <n v="485877.15659999999"/>
    <n v="339399.47940000001"/>
    <n v="543039.17500000005"/>
  </r>
  <r>
    <n v="5"/>
    <s v="Region V - Midwest"/>
    <x v="34"/>
    <s v="WI"/>
    <x v="253"/>
    <n v="1"/>
    <x v="0"/>
    <n v="99295.716199999995"/>
    <n v="173767.50339999999"/>
    <n v="128574.15399999999"/>
    <n v="225004.76930000001"/>
    <n v="153906.77299999999"/>
    <n v="269336.85269999999"/>
    <n v="183607.75020000001"/>
    <n v="321313.56280000001"/>
    <n v="216448.98180000001"/>
    <n v="378785.7181"/>
    <n v="237332.41219999999"/>
    <n v="415331.72149999999"/>
    <n v="256987.78020000001"/>
    <n v="449728.6153"/>
  </r>
  <r>
    <n v="5"/>
    <s v="Region V - Midwest"/>
    <x v="34"/>
    <s v="WI"/>
    <x v="253"/>
    <n v="2"/>
    <x v="1"/>
    <n v="84903.839300000007"/>
    <n v="148581.7187"/>
    <n v="111026.87480000001"/>
    <n v="194297.03090000001"/>
    <n v="134690.57670000001"/>
    <n v="235708.5091"/>
    <n v="164678.4558"/>
    <n v="288187.2978"/>
    <n v="195301.6545"/>
    <n v="341777.89520000003"/>
    <n v="215150.26269999999"/>
    <n v="376512.9596"/>
    <n v="233603.18900000001"/>
    <n v="408805.5808"/>
  </r>
  <r>
    <n v="5"/>
    <s v="Region V - Midwest"/>
    <x v="34"/>
    <s v="WI"/>
    <x v="253"/>
    <n v="3"/>
    <x v="2"/>
    <n v="75583.108099999998"/>
    <n v="132270.43919999999"/>
    <n v="102851.1777"/>
    <n v="179989.56099999999"/>
    <n v="130019.97500000001"/>
    <n v="227534.95629999999"/>
    <n v="171114.64679999999"/>
    <n v="299450.63189999998"/>
    <n v="211788.3211"/>
    <n v="370629.56199999998"/>
    <n v="238436.32889999999"/>
    <n v="417263.57579999999"/>
    <n v="264710.11680000002"/>
    <n v="463242.70449999999"/>
  </r>
  <r>
    <n v="5"/>
    <s v="Region V - Midwest"/>
    <x v="34"/>
    <s v="WI"/>
    <x v="253"/>
    <n v="4"/>
    <x v="3"/>
    <n v="84617.909"/>
    <n v="135388.65650000001"/>
    <n v="118465.0727"/>
    <n v="189544.11910000001"/>
    <n v="152312.23620000001"/>
    <n v="243699.58170000001"/>
    <n v="203082.9817"/>
    <n v="324932.77549999999"/>
    <n v="253853.72700000001"/>
    <n v="406165.9693"/>
    <n v="287700.89069999999"/>
    <n v="460321.43180000002"/>
    <n v="321548.05430000002"/>
    <n v="514476.89449999999"/>
  </r>
  <r>
    <n v="5"/>
    <s v="Region V - Midwest"/>
    <x v="34"/>
    <s v="WI"/>
    <x v="254"/>
    <n v="1"/>
    <x v="0"/>
    <n v="99802.773700000005"/>
    <n v="174654.85399999999"/>
    <n v="129214.9281"/>
    <n v="226126.12409999999"/>
    <n v="154663.0355"/>
    <n v="270660.31209999998"/>
    <n v="184493.63140000001"/>
    <n v="322863.85489999998"/>
    <n v="217477.93960000001"/>
    <n v="380586.39419999998"/>
    <n v="238452.45619999999"/>
    <n v="417291.79830000002"/>
    <n v="258187.40580000001"/>
    <n v="451827.96010000003"/>
  </r>
  <r>
    <n v="5"/>
    <s v="Region V - Midwest"/>
    <x v="34"/>
    <s v="WI"/>
    <x v="254"/>
    <n v="2"/>
    <x v="1"/>
    <n v="85410.896699999998"/>
    <n v="149469.06940000001"/>
    <n v="111667.649"/>
    <n v="195418.38570000001"/>
    <n v="135446.83919999999"/>
    <n v="237031.96849999999"/>
    <n v="165564.337"/>
    <n v="289737.58980000002"/>
    <n v="196330.6122"/>
    <n v="343578.57130000001"/>
    <n v="216270.30660000001"/>
    <n v="378473.03649999999"/>
    <n v="234802.81460000001"/>
    <n v="410904.92550000001"/>
  </r>
  <r>
    <n v="5"/>
    <s v="Region V - Midwest"/>
    <x v="34"/>
    <s v="WI"/>
    <x v="254"/>
    <n v="3"/>
    <x v="2"/>
    <n v="76085.498300000007"/>
    <n v="133149.622"/>
    <n v="103554.5239"/>
    <n v="181220.41690000001"/>
    <n v="130924.2773"/>
    <n v="229117.4852"/>
    <n v="172320.38320000001"/>
    <n v="301560.67050000001"/>
    <n v="213295.49160000001"/>
    <n v="373267.1102"/>
    <n v="240144.45540000001"/>
    <n v="420252.79700000002"/>
    <n v="266619.19939999998"/>
    <n v="466583.59889999998"/>
  </r>
  <r>
    <n v="5"/>
    <s v="Region V - Midwest"/>
    <x v="34"/>
    <s v="WI"/>
    <x v="254"/>
    <n v="4"/>
    <x v="3"/>
    <n v="85053.939799999993"/>
    <n v="136086.30590000001"/>
    <n v="119075.51579999999"/>
    <n v="190520.82810000001"/>
    <n v="153097.09179999999"/>
    <n v="244955.3505"/>
    <n v="204129.45569999999"/>
    <n v="326607.13400000002"/>
    <n v="255161.81959999999"/>
    <n v="408258.91739999998"/>
    <n v="289183.39549999998"/>
    <n v="462693.43969999999"/>
    <n v="323204.97149999999"/>
    <n v="517127.962"/>
  </r>
  <r>
    <n v="6"/>
    <s v="Region VI - Midsouth"/>
    <x v="35"/>
    <s v="AR"/>
    <x v="175"/>
    <n v="1"/>
    <x v="0"/>
    <n v="83838.887199999997"/>
    <n v="146718.0526"/>
    <n v="108658.23850000001"/>
    <n v="190151.91740000001"/>
    <n v="130134.0105"/>
    <n v="227734.5183"/>
    <n v="155349.15049999999"/>
    <n v="271861.0135"/>
    <n v="183231.79949999999"/>
    <n v="320655.64909999998"/>
    <n v="200961.45819999999"/>
    <n v="351682.55190000002"/>
    <n v="217686.86660000001"/>
    <n v="380952.01640000002"/>
  </r>
  <r>
    <n v="6"/>
    <s v="Region VI - Midsouth"/>
    <x v="35"/>
    <s v="AR"/>
    <x v="175"/>
    <n v="2"/>
    <x v="1"/>
    <n v="71228.860799999995"/>
    <n v="124650.5065"/>
    <n v="93283.478600000002"/>
    <n v="163246.0877"/>
    <n v="113296.96120000001"/>
    <n v="198269.68210000001"/>
    <n v="138763.48209999999"/>
    <n v="242836.0937"/>
    <n v="164702.7115"/>
    <n v="288229.7451"/>
    <n v="181525.66880000001"/>
    <n v="317669.9204"/>
    <n v="197197.5091"/>
    <n v="345095.641"/>
  </r>
  <r>
    <n v="6"/>
    <s v="Region VI - Midsouth"/>
    <x v="35"/>
    <s v="AR"/>
    <x v="175"/>
    <n v="3"/>
    <x v="2"/>
    <n v="63091.240100000003"/>
    <n v="110409.67019999999"/>
    <n v="85729.679099999994"/>
    <n v="150026.93840000001"/>
    <n v="108281.1366"/>
    <n v="189491.98910000001"/>
    <n v="142407.5208"/>
    <n v="249213.16140000001"/>
    <n v="176165.03090000001"/>
    <n v="308288.80410000001"/>
    <n v="198260.1777"/>
    <n v="346955.31099999999"/>
    <n v="220027.43650000001"/>
    <n v="385048.01370000001"/>
  </r>
  <r>
    <n v="6"/>
    <s v="Region VI - Midsouth"/>
    <x v="35"/>
    <s v="AR"/>
    <x v="175"/>
    <n v="4"/>
    <x v="3"/>
    <n v="71421.4035"/>
    <n v="114274.2473"/>
    <n v="99989.964900000006"/>
    <n v="159983.94620000001"/>
    <n v="128558.5263"/>
    <n v="205693.64509999999"/>
    <n v="171411.36840000001"/>
    <n v="274258.1936"/>
    <n v="214264.21049999999"/>
    <n v="342822.74180000002"/>
    <n v="242832.77179999999"/>
    <n v="388532.44079999998"/>
    <n v="271401.3333"/>
    <n v="434242.1397"/>
  </r>
  <r>
    <n v="6"/>
    <s v="Region VI - Midsouth"/>
    <x v="35"/>
    <s v="AR"/>
    <x v="255"/>
    <n v="1"/>
    <x v="0"/>
    <n v="82458.773400000005"/>
    <n v="144302.85339999999"/>
    <n v="106707.96890000001"/>
    <n v="186738.9455"/>
    <n v="127688.281"/>
    <n v="223454.49170000001"/>
    <n v="152262.7501"/>
    <n v="266459.8126"/>
    <n v="179434.4437"/>
    <n v="314010.27639999997"/>
    <n v="196713.09849999999"/>
    <n v="344247.92249999999"/>
    <n v="212950.4939"/>
    <n v="372663.36430000002"/>
  </r>
  <r>
    <n v="6"/>
    <s v="Region VI - Midsouth"/>
    <x v="35"/>
    <s v="AR"/>
    <x v="255"/>
    <n v="2"/>
    <x v="1"/>
    <n v="70808.205400000006"/>
    <n v="123914.35950000001"/>
    <n v="92503.027600000001"/>
    <n v="161880.29819999999"/>
    <n v="112132.31140000001"/>
    <n v="196231.54500000001"/>
    <n v="136939.03450000001"/>
    <n v="239643.31039999999"/>
    <n v="162315.17739999999"/>
    <n v="284051.56040000002"/>
    <n v="178756.11900000001"/>
    <n v="312823.2083"/>
    <n v="194020.10920000001"/>
    <n v="339535.1911"/>
  </r>
  <r>
    <n v="6"/>
    <s v="Region VI - Midsouth"/>
    <x v="35"/>
    <s v="AR"/>
    <x v="255"/>
    <n v="3"/>
    <x v="2"/>
    <n v="63243.737099999998"/>
    <n v="110676.5399"/>
    <n v="86140.853099999993"/>
    <n v="150746.49280000001"/>
    <n v="108957.6058"/>
    <n v="190675.8101"/>
    <n v="143459.16759999999"/>
    <n v="251053.54329999999"/>
    <n v="177619.92199999999"/>
    <n v="310834.86349999998"/>
    <n v="200015.08309999999"/>
    <n v="350026.39559999999"/>
    <n v="222107.30439999999"/>
    <n v="388687.78269999998"/>
  </r>
  <r>
    <n v="6"/>
    <s v="Region VI - Midsouth"/>
    <x v="35"/>
    <s v="AR"/>
    <x v="255"/>
    <n v="4"/>
    <x v="3"/>
    <n v="70285.867100000003"/>
    <n v="112457.38890000001"/>
    <n v="98400.213799999998"/>
    <n v="157440.3444"/>
    <n v="126514.5606"/>
    <n v="202423.3"/>
    <n v="168686.0808"/>
    <n v="269897.73330000002"/>
    <n v="210857.601"/>
    <n v="337372.1666"/>
    <n v="238971.94769999999"/>
    <n v="382355.12219999998"/>
    <n v="267086.29460000002"/>
    <n v="427338.07760000002"/>
  </r>
  <r>
    <n v="6"/>
    <s v="Region VI - Midsouth"/>
    <x v="35"/>
    <s v="AR"/>
    <x v="256"/>
    <n v="1"/>
    <x v="0"/>
    <n v="80917.446500000005"/>
    <n v="141605.53150000001"/>
    <n v="104789.63499999999"/>
    <n v="183381.86139999999"/>
    <n v="125444.7663"/>
    <n v="219528.34099999999"/>
    <n v="149666.3523"/>
    <n v="261916.1165"/>
    <n v="176449.06159999999"/>
    <n v="308785.8579"/>
    <n v="193479.84959999999"/>
    <n v="338589.73690000002"/>
    <n v="209514.10930000001"/>
    <n v="366649.6911"/>
  </r>
  <r>
    <n v="6"/>
    <s v="Region VI - Midsouth"/>
    <x v="35"/>
    <s v="AR"/>
    <x v="256"/>
    <n v="2"/>
    <x v="1"/>
    <n v="69129.813299999994"/>
    <n v="120977.1732"/>
    <n v="90417.577000000005"/>
    <n v="158230.7597"/>
    <n v="109705.7855"/>
    <n v="191985.12469999999"/>
    <n v="134162.3579"/>
    <n v="234784.1263"/>
    <n v="159128.39249999999"/>
    <n v="278474.68680000002"/>
    <n v="175311.61180000001"/>
    <n v="306795.32059999998"/>
    <n v="190361.01430000001"/>
    <n v="333131.77500000002"/>
  </r>
  <r>
    <n v="6"/>
    <s v="Region VI - Midsouth"/>
    <x v="35"/>
    <s v="AR"/>
    <x v="256"/>
    <n v="3"/>
    <x v="2"/>
    <n v="61499.468500000003"/>
    <n v="107624.0699"/>
    <n v="83670.637400000007"/>
    <n v="146423.61540000001"/>
    <n v="105760.4975"/>
    <n v="185080.87059999999"/>
    <n v="139174.97260000001"/>
    <n v="243556.20209999999"/>
    <n v="172244.63080000001"/>
    <n v="301428.10379999998"/>
    <n v="193907.93950000001"/>
    <n v="339338.89409999998"/>
    <n v="215264.74419999999"/>
    <n v="376713.30229999998"/>
  </r>
  <r>
    <n v="6"/>
    <s v="Region VI - Midsouth"/>
    <x v="35"/>
    <s v="AR"/>
    <x v="256"/>
    <n v="4"/>
    <x v="3"/>
    <n v="68953.121100000004"/>
    <n v="110324.9953"/>
    <n v="96534.369399999996"/>
    <n v="154454.99340000001"/>
    <n v="124115.61780000001"/>
    <n v="198584.9915"/>
    <n v="165487.49050000001"/>
    <n v="264779.98869999999"/>
    <n v="206859.36309999999"/>
    <n v="330974.98580000002"/>
    <n v="234440.61139999999"/>
    <n v="375104.98389999999"/>
    <n v="262021.85990000001"/>
    <n v="419234.98200000002"/>
  </r>
  <r>
    <n v="6"/>
    <s v="Region VI - Midsouth"/>
    <x v="35"/>
    <s v="AR"/>
    <x v="257"/>
    <n v="1"/>
    <x v="0"/>
    <n v="79030.275200000004"/>
    <n v="138302.9816"/>
    <n v="102198.5913"/>
    <n v="178847.53479999999"/>
    <n v="122242.77439999999"/>
    <n v="213924.85509999999"/>
    <n v="145694.07070000001"/>
    <n v="254964.62359999999"/>
    <n v="171622.7481"/>
    <n v="300339.80910000001"/>
    <n v="188111.446"/>
    <n v="329195.0306"/>
    <n v="203578.111"/>
    <n v="356261.69429999997"/>
  </r>
  <r>
    <n v="6"/>
    <s v="Region VI - Midsouth"/>
    <x v="35"/>
    <s v="AR"/>
    <x v="257"/>
    <n v="2"/>
    <x v="1"/>
    <n v="68202.100300000006"/>
    <n v="119353.6755"/>
    <n v="88996.351800000004"/>
    <n v="155743.61559999999"/>
    <n v="107784.87330000001"/>
    <n v="188623.5281"/>
    <n v="131452.02910000001"/>
    <n v="230041.05100000001"/>
    <n v="155711.90059999999"/>
    <n v="272495.826"/>
    <n v="171422.01809999999"/>
    <n v="299988.53159999999"/>
    <n v="185983.98869999999"/>
    <n v="325471.9804"/>
  </r>
  <r>
    <n v="6"/>
    <s v="Region VI - Midsouth"/>
    <x v="35"/>
    <s v="AR"/>
    <x v="257"/>
    <n v="3"/>
    <x v="2"/>
    <n v="61149.575299999997"/>
    <n v="107011.75689999999"/>
    <n v="83378.465200000006"/>
    <n v="145912.31400000001"/>
    <n v="105532.66439999999"/>
    <n v="184682.16269999999"/>
    <n v="139020.88310000001"/>
    <n v="243286.54550000001"/>
    <n v="172192.35140000001"/>
    <n v="301336.61489999999"/>
    <n v="193954.71849999999"/>
    <n v="339420.7574"/>
    <n v="215435.52960000001"/>
    <n v="377012.17680000002"/>
  </r>
  <r>
    <n v="6"/>
    <s v="Region VI - Midsouth"/>
    <x v="35"/>
    <s v="AR"/>
    <x v="257"/>
    <n v="4"/>
    <x v="3"/>
    <n v="67381.553700000004"/>
    <n v="107810.4875"/>
    <n v="94334.175099999993"/>
    <n v="150934.6825"/>
    <n v="121286.7966"/>
    <n v="194058.8775"/>
    <n v="161715.72889999999"/>
    <n v="258745.17"/>
    <n v="202144.66099999999"/>
    <n v="323431.46240000002"/>
    <n v="229097.2824"/>
    <n v="366555.65740000003"/>
    <n v="256049.90400000001"/>
    <n v="409679.85249999998"/>
  </r>
  <r>
    <n v="6"/>
    <s v="Region VI - Midsouth"/>
    <x v="35"/>
    <s v="AR"/>
    <x v="258"/>
    <n v="1"/>
    <x v="0"/>
    <n v="84406.398499999996"/>
    <n v="147711.1974"/>
    <n v="109287.0353"/>
    <n v="191252.31159999999"/>
    <n v="130814.44070000001"/>
    <n v="228925.27110000001"/>
    <n v="156051.27849999999"/>
    <n v="273089.73739999998"/>
    <n v="183956.26439999999"/>
    <n v="321923.46269999997"/>
    <n v="201700.83259999999"/>
    <n v="352976.4571"/>
    <n v="218398.99340000001"/>
    <n v="382198.23839999997"/>
  </r>
  <r>
    <n v="6"/>
    <s v="Region VI - Midsouth"/>
    <x v="35"/>
    <s v="AR"/>
    <x v="258"/>
    <n v="2"/>
    <x v="1"/>
    <n v="72207.569099999993"/>
    <n v="126363.24589999999"/>
    <n v="94413.626799999998"/>
    <n v="165223.8469"/>
    <n v="114526.4261"/>
    <n v="200421.2458"/>
    <n v="140006.44760000001"/>
    <n v="245011.28339999999"/>
    <n v="166031.38639999999"/>
    <n v="290554.92619999999"/>
    <n v="182898.81959999999"/>
    <n v="320072.93430000002"/>
    <n v="198577.76790000001"/>
    <n v="347511.09379999997"/>
  </r>
  <r>
    <n v="6"/>
    <s v="Region VI - Midsouth"/>
    <x v="35"/>
    <s v="AR"/>
    <x v="258"/>
    <n v="3"/>
    <x v="2"/>
    <n v="64304.917099999999"/>
    <n v="112533.60490000001"/>
    <n v="87513.546100000007"/>
    <n v="153148.70569999999"/>
    <n v="110638.03019999999"/>
    <n v="193616.5528"/>
    <n v="145614.19760000001"/>
    <n v="254824.84580000001"/>
    <n v="180233.51949999999"/>
    <n v="315408.65919999999"/>
    <n v="202916.57250000001"/>
    <n v="355104.00170000002"/>
    <n v="225282.42939999999"/>
    <n v="394244.25140000001"/>
  </r>
  <r>
    <n v="6"/>
    <s v="Region VI - Midsouth"/>
    <x v="35"/>
    <s v="AR"/>
    <x v="258"/>
    <n v="4"/>
    <x v="3"/>
    <n v="71931.387100000007"/>
    <n v="115090.22100000001"/>
    <n v="100703.94190000001"/>
    <n v="161126.30929999999"/>
    <n v="129476.4967"/>
    <n v="207162.3977"/>
    <n v="172635.32879999999"/>
    <n v="276216.53029999998"/>
    <n v="215794.16099999999"/>
    <n v="345270.66279999999"/>
    <n v="244566.71580000001"/>
    <n v="391306.7512"/>
    <n v="273339.27069999999"/>
    <n v="437342.8395"/>
  </r>
  <r>
    <n v="6"/>
    <s v="Region VI - Midsouth"/>
    <x v="35"/>
    <s v="AR"/>
    <x v="259"/>
    <n v="1"/>
    <x v="0"/>
    <n v="79497.030199999994"/>
    <n v="139119.80300000001"/>
    <n v="102847.35030000001"/>
    <n v="179982.86309999999"/>
    <n v="123049.5917"/>
    <n v="215336.78539999999"/>
    <n v="146702.45370000001"/>
    <n v="256729.29399999999"/>
    <n v="172854.70069999999"/>
    <n v="302495.72619999998"/>
    <n v="189485.26920000001"/>
    <n v="331599.22100000002"/>
    <n v="205102.73509999999"/>
    <n v="358929.78649999999"/>
  </r>
  <r>
    <n v="6"/>
    <s v="Region VI - Midsouth"/>
    <x v="35"/>
    <s v="AR"/>
    <x v="259"/>
    <n v="2"/>
    <x v="1"/>
    <n v="68394.724600000001"/>
    <n v="119690.7681"/>
    <n v="89310.877299999993"/>
    <n v="156294.03520000001"/>
    <n v="108225.66800000001"/>
    <n v="189394.9192"/>
    <n v="132099.85449999999"/>
    <n v="231174.74540000001"/>
    <n v="156541.04730000001"/>
    <n v="273946.83279999997"/>
    <n v="172373.32440000001"/>
    <n v="301653.31760000001"/>
    <n v="187063.1925"/>
    <n v="327360.58689999999"/>
  </r>
  <r>
    <n v="6"/>
    <s v="Region VI - Midsouth"/>
    <x v="35"/>
    <s v="AR"/>
    <x v="259"/>
    <n v="3"/>
    <x v="2"/>
    <n v="61177.775199999996"/>
    <n v="107061.1066"/>
    <n v="83361.465500000006"/>
    <n v="145882.56460000001"/>
    <n v="105468.5744"/>
    <n v="184570.00510000001"/>
    <n v="138892.6618"/>
    <n v="243062.1581"/>
    <n v="171991.9797"/>
    <n v="300985.9645"/>
    <n v="193697.33670000001"/>
    <n v="338970.33919999999"/>
    <n v="215114.00959999999"/>
    <n v="376449.51679999998"/>
  </r>
  <r>
    <n v="6"/>
    <s v="Region VI - Midsouth"/>
    <x v="35"/>
    <s v="AR"/>
    <x v="259"/>
    <n v="4"/>
    <x v="3"/>
    <n v="67768.282900000006"/>
    <n v="108429.2542"/>
    <n v="94875.596000000005"/>
    <n v="151800.9558"/>
    <n v="121982.90919999999"/>
    <n v="195172.6575"/>
    <n v="162643.87880000001"/>
    <n v="260230.20989999999"/>
    <n v="203304.84849999999"/>
    <n v="325287.76240000001"/>
    <n v="230412.16159999999"/>
    <n v="368659.46409999998"/>
    <n v="257519.47469999999"/>
    <n v="412031.16570000001"/>
  </r>
  <r>
    <n v="6"/>
    <s v="Region VI - Midsouth"/>
    <x v="35"/>
    <s v="AR"/>
    <x v="260"/>
    <n v="1"/>
    <x v="0"/>
    <n v="84406.398499999996"/>
    <n v="147711.1974"/>
    <n v="109287.0353"/>
    <n v="191252.31159999999"/>
    <n v="130814.44070000001"/>
    <n v="228925.27110000001"/>
    <n v="156051.27849999999"/>
    <n v="273089.73739999998"/>
    <n v="183956.26439999999"/>
    <n v="321923.46269999997"/>
    <n v="201700.83259999999"/>
    <n v="352976.4571"/>
    <n v="218398.99340000001"/>
    <n v="382198.23839999997"/>
  </r>
  <r>
    <n v="6"/>
    <s v="Region VI - Midsouth"/>
    <x v="35"/>
    <s v="AR"/>
    <x v="260"/>
    <n v="2"/>
    <x v="1"/>
    <n v="72207.569099999993"/>
    <n v="126363.24589999999"/>
    <n v="94413.626799999998"/>
    <n v="165223.8469"/>
    <n v="114526.4261"/>
    <n v="200421.2458"/>
    <n v="140006.44760000001"/>
    <n v="245011.28339999999"/>
    <n v="166031.38639999999"/>
    <n v="290554.92619999999"/>
    <n v="182898.81959999999"/>
    <n v="320072.93430000002"/>
    <n v="198577.76790000001"/>
    <n v="347511.09379999997"/>
  </r>
  <r>
    <n v="6"/>
    <s v="Region VI - Midsouth"/>
    <x v="35"/>
    <s v="AR"/>
    <x v="260"/>
    <n v="3"/>
    <x v="2"/>
    <n v="64304.917099999999"/>
    <n v="112533.60490000001"/>
    <n v="87513.546100000007"/>
    <n v="153148.70569999999"/>
    <n v="110638.03019999999"/>
    <n v="193616.5528"/>
    <n v="145614.19760000001"/>
    <n v="254824.84580000001"/>
    <n v="180233.51949999999"/>
    <n v="315408.65919999999"/>
    <n v="202916.57250000001"/>
    <n v="355104.00170000002"/>
    <n v="225282.42939999999"/>
    <n v="394244.25140000001"/>
  </r>
  <r>
    <n v="6"/>
    <s v="Region VI - Midsouth"/>
    <x v="35"/>
    <s v="AR"/>
    <x v="260"/>
    <n v="4"/>
    <x v="3"/>
    <n v="71931.387100000007"/>
    <n v="115090.22100000001"/>
    <n v="100703.94190000001"/>
    <n v="161126.30929999999"/>
    <n v="129476.4967"/>
    <n v="207162.3977"/>
    <n v="172635.32879999999"/>
    <n v="276216.53029999998"/>
    <n v="215794.16099999999"/>
    <n v="345270.66279999999"/>
    <n v="244566.71580000001"/>
    <n v="391306.7512"/>
    <n v="273339.27069999999"/>
    <n v="437342.8395"/>
  </r>
  <r>
    <n v="6"/>
    <s v="Region VI - Midsouth"/>
    <x v="36"/>
    <s v="LA"/>
    <x v="112"/>
    <n v="1"/>
    <x v="0"/>
    <n v="82925.528399999996"/>
    <n v="145119.67480000001"/>
    <n v="107356.7279"/>
    <n v="187874.2738"/>
    <n v="128495.0984"/>
    <n v="224866.42199999999"/>
    <n v="153271.13320000001"/>
    <n v="268224.48300000001"/>
    <n v="180666.39629999999"/>
    <n v="316166.19349999999"/>
    <n v="198086.92170000001"/>
    <n v="346652.11290000001"/>
    <n v="214475.11799999999"/>
    <n v="375331.45659999998"/>
  </r>
  <r>
    <n v="6"/>
    <s v="Region VI - Midsouth"/>
    <x v="36"/>
    <s v="LA"/>
    <x v="112"/>
    <n v="2"/>
    <x v="1"/>
    <n v="71000.829700000002"/>
    <n v="124251.45209999999"/>
    <n v="92817.553100000005"/>
    <n v="162430.71780000001"/>
    <n v="112573.1063"/>
    <n v="197002.93599999999"/>
    <n v="137586.85990000001"/>
    <n v="240777.0048"/>
    <n v="163144.3242"/>
    <n v="285502.56719999999"/>
    <n v="179707.42540000001"/>
    <n v="314487.99440000003"/>
    <n v="195099.31289999999"/>
    <n v="341423.7977"/>
  </r>
  <r>
    <n v="6"/>
    <s v="Region VI - Midsouth"/>
    <x v="36"/>
    <s v="LA"/>
    <x v="112"/>
    <n v="3"/>
    <x v="2"/>
    <n v="63271.936999999998"/>
    <n v="110725.88959999999"/>
    <n v="86123.853400000007"/>
    <n v="150716.74350000001"/>
    <n v="108893.51579999999"/>
    <n v="190563.6525"/>
    <n v="143330.94630000001"/>
    <n v="250829.15599999999"/>
    <n v="177419.55040000001"/>
    <n v="310484.21309999999"/>
    <n v="199757.70129999999"/>
    <n v="349575.97739999997"/>
    <n v="221785.7844"/>
    <n v="388125.1226"/>
  </r>
  <r>
    <n v="6"/>
    <s v="Region VI - Midsouth"/>
    <x v="36"/>
    <s v="LA"/>
    <x v="112"/>
    <n v="4"/>
    <x v="3"/>
    <n v="70672.5962"/>
    <n v="113076.15549999999"/>
    <n v="98941.634600000005"/>
    <n v="158306.61780000001"/>
    <n v="127210.6731"/>
    <n v="203537.08"/>
    <n v="169614.23079999999"/>
    <n v="271382.7733"/>
    <n v="212017.78839999999"/>
    <n v="339228.46659999999"/>
    <n v="240286.82689999999"/>
    <n v="384458.92879999999"/>
    <n v="268555.86540000001"/>
    <n v="429689.391"/>
  </r>
  <r>
    <n v="6"/>
    <s v="Region VI - Midsouth"/>
    <x v="36"/>
    <s v="LA"/>
    <x v="261"/>
    <n v="1"/>
    <x v="0"/>
    <n v="85967.876600000003"/>
    <n v="150443.78400000001"/>
    <n v="111201.3766"/>
    <n v="194602.40900000001"/>
    <n v="133032.67800000001"/>
    <n v="232807.18650000001"/>
    <n v="158586.42540000001"/>
    <n v="277526.24430000002"/>
    <n v="186840.149"/>
    <n v="326970.26069999998"/>
    <n v="204807.19200000001"/>
    <n v="358412.5858"/>
    <n v="221672.87880000001"/>
    <n v="387927.5379"/>
  </r>
  <r>
    <n v="6"/>
    <s v="Region VI - Midsouth"/>
    <x v="36"/>
    <s v="LA"/>
    <x v="261"/>
    <n v="2"/>
    <x v="1"/>
    <n v="74043.177800000005"/>
    <n v="129575.5612"/>
    <n v="96662.201700000005"/>
    <n v="169158.8529"/>
    <n v="117110.6859"/>
    <n v="204943.7004"/>
    <n v="142902.15210000001"/>
    <n v="250078.76620000001"/>
    <n v="169318.07689999999"/>
    <n v="296306.63449999999"/>
    <n v="186427.69570000001"/>
    <n v="326248.46730000002"/>
    <n v="202297.07370000001"/>
    <n v="354019.87900000002"/>
  </r>
  <r>
    <n v="6"/>
    <s v="Region VI - Midsouth"/>
    <x v="36"/>
    <s v="LA"/>
    <x v="261"/>
    <n v="3"/>
    <x v="2"/>
    <n v="66286.280799999993"/>
    <n v="116000.99129999999"/>
    <n v="90343.934800000003"/>
    <n v="158101.88579999999"/>
    <n v="114319.3346"/>
    <n v="200058.83549999999"/>
    <n v="150565.3714"/>
    <n v="263489.40000000002"/>
    <n v="186462.58180000001"/>
    <n v="326309.51809999999"/>
    <n v="210006.47029999999"/>
    <n v="367511.32299999997"/>
    <n v="233240.29079999999"/>
    <n v="408170.50900000002"/>
  </r>
  <r>
    <n v="6"/>
    <s v="Region VI - Midsouth"/>
    <x v="36"/>
    <s v="LA"/>
    <x v="261"/>
    <n v="4"/>
    <x v="3"/>
    <n v="73288.783899999995"/>
    <n v="117262.05590000001"/>
    <n v="102604.29730000001"/>
    <n v="164166.87820000001"/>
    <n v="131919.81090000001"/>
    <n v="211071.70060000001"/>
    <n v="175893.08119999999"/>
    <n v="281428.93410000001"/>
    <n v="219866.35140000001"/>
    <n v="351786.16759999999"/>
    <n v="249181.86499999999"/>
    <n v="398690.99"/>
    <n v="278497.3786"/>
    <n v="445595.8124"/>
  </r>
  <r>
    <n v="6"/>
    <s v="Region VI - Midsouth"/>
    <x v="36"/>
    <s v="LA"/>
    <x v="211"/>
    <n v="1"/>
    <x v="0"/>
    <n v="86941.689100000003"/>
    <n v="152147.95600000001"/>
    <n v="112490.90979999999"/>
    <n v="196859.092"/>
    <n v="134595.75779999999"/>
    <n v="235542.57620000001"/>
    <n v="160480.68960000001"/>
    <n v="280841.20669999998"/>
    <n v="189101.05929999999"/>
    <n v="330926.85389999999"/>
    <n v="207301.05900000001"/>
    <n v="362776.85310000001"/>
    <n v="224397.12849999999"/>
    <n v="392694.97499999998"/>
  </r>
  <r>
    <n v="6"/>
    <s v="Region VI - Midsouth"/>
    <x v="36"/>
    <s v="LA"/>
    <x v="211"/>
    <n v="2"/>
    <x v="1"/>
    <n v="74742.859700000001"/>
    <n v="130800.0045"/>
    <n v="97617.501300000004"/>
    <n v="170830.62719999999"/>
    <n v="118307.7433"/>
    <n v="207038.5508"/>
    <n v="144435.85870000001"/>
    <n v="252762.75270000001"/>
    <n v="171176.1813"/>
    <n v="299558.3174"/>
    <n v="188499.0459"/>
    <n v="329873.33039999998"/>
    <n v="204575.90299999999"/>
    <n v="358007.83039999998"/>
  </r>
  <r>
    <n v="6"/>
    <s v="Region VI - Midsouth"/>
    <x v="36"/>
    <s v="LA"/>
    <x v="211"/>
    <n v="3"/>
    <x v="2"/>
    <n v="66816.870800000004"/>
    <n v="116929.5238"/>
    <n v="91030.281300000002"/>
    <n v="159302.99230000001"/>
    <n v="115159.5468"/>
    <n v="201529.20689999999"/>
    <n v="151642.88639999999"/>
    <n v="265375.05119999999"/>
    <n v="187769.3806"/>
    <n v="328596.41590000002"/>
    <n v="211457.21489999999"/>
    <n v="370050.12609999999"/>
    <n v="234827.85329999999"/>
    <n v="410948.74339999998"/>
  </r>
  <r>
    <n v="6"/>
    <s v="Region VI - Midsouth"/>
    <x v="36"/>
    <s v="LA"/>
    <x v="211"/>
    <n v="4"/>
    <x v="3"/>
    <n v="74111.543900000004"/>
    <n v="118578.47199999999"/>
    <n v="103756.1614"/>
    <n v="166009.86060000001"/>
    <n v="133400.7789"/>
    <n v="213441.24950000001"/>
    <n v="177867.7052"/>
    <n v="284588.33260000002"/>
    <n v="222334.63149999999"/>
    <n v="355735.41570000001"/>
    <n v="251979.24900000001"/>
    <n v="403166.80440000002"/>
    <n v="281623.86660000001"/>
    <n v="450598.19329999998"/>
  </r>
  <r>
    <n v="6"/>
    <s v="Region VI - Midsouth"/>
    <x v="36"/>
    <s v="LA"/>
    <x v="262"/>
    <n v="1"/>
    <x v="0"/>
    <n v="85480.970199999996"/>
    <n v="149591.698"/>
    <n v="110556.6099"/>
    <n v="193474.0674"/>
    <n v="132251.13810000001"/>
    <n v="231439.49160000001"/>
    <n v="157639.29319999999"/>
    <n v="275868.76319999999"/>
    <n v="185709.69380000001"/>
    <n v="324991.96419999999"/>
    <n v="203560.25839999999"/>
    <n v="356230.4522"/>
    <n v="220310.75399999999"/>
    <n v="385543.81939999998"/>
  </r>
  <r>
    <n v="6"/>
    <s v="Region VI - Midsouth"/>
    <x v="36"/>
    <s v="LA"/>
    <x v="262"/>
    <n v="2"/>
    <x v="1"/>
    <n v="73693.336899999995"/>
    <n v="128963.33960000001"/>
    <n v="96184.551900000006"/>
    <n v="168322.96580000001"/>
    <n v="116512.15730000001"/>
    <n v="203896.2752"/>
    <n v="142135.29879999999"/>
    <n v="248736.77299999999"/>
    <n v="168389.0246"/>
    <n v="294680.79300000001"/>
    <n v="185392.02050000001"/>
    <n v="324436.03580000001"/>
    <n v="201157.65900000001"/>
    <n v="352025.90330000001"/>
  </r>
  <r>
    <n v="6"/>
    <s v="Region VI - Midsouth"/>
    <x v="36"/>
    <s v="LA"/>
    <x v="262"/>
    <n v="3"/>
    <x v="2"/>
    <n v="66020.985799999995"/>
    <n v="115536.72500000001"/>
    <n v="90000.761499999993"/>
    <n v="157501.33249999999"/>
    <n v="113899.2285"/>
    <n v="199323.64980000001"/>
    <n v="150026.6139"/>
    <n v="262546.57439999998"/>
    <n v="185809.18239999999"/>
    <n v="325166.06920000003"/>
    <n v="209281.098"/>
    <n v="366241.9215"/>
    <n v="232446.50959999999"/>
    <n v="406781.39179999998"/>
  </r>
  <r>
    <n v="6"/>
    <s v="Region VI - Midsouth"/>
    <x v="36"/>
    <s v="LA"/>
    <x v="262"/>
    <n v="4"/>
    <x v="3"/>
    <n v="72877.403900000005"/>
    <n v="116603.84789999999"/>
    <n v="102028.3653"/>
    <n v="163245.38699999999"/>
    <n v="131179.32689999999"/>
    <n v="209886.92619999999"/>
    <n v="174905.76920000001"/>
    <n v="279849.23489999998"/>
    <n v="218632.2115"/>
    <n v="349811.54359999998"/>
    <n v="247783.17300000001"/>
    <n v="396453.08270000003"/>
    <n v="276934.13459999999"/>
    <n v="443094.62180000002"/>
  </r>
  <r>
    <n v="6"/>
    <s v="Region VI - Midsouth"/>
    <x v="36"/>
    <s v="LA"/>
    <x v="263"/>
    <n v="1"/>
    <x v="0"/>
    <n v="83392.283500000005"/>
    <n v="145936.49609999999"/>
    <n v="108005.48699999999"/>
    <n v="189009.60209999999"/>
    <n v="129301.91559999999"/>
    <n v="226278.3524"/>
    <n v="154279.51620000001"/>
    <n v="269989.15330000001"/>
    <n v="181898.34890000001"/>
    <n v="318322.11050000001"/>
    <n v="199460.74479999999"/>
    <n v="349056.30339999998"/>
    <n v="215999.74220000001"/>
    <n v="377999.54879999999"/>
  </r>
  <r>
    <n v="6"/>
    <s v="Region VI - Midsouth"/>
    <x v="36"/>
    <s v="LA"/>
    <x v="263"/>
    <n v="2"/>
    <x v="1"/>
    <n v="71193.454100000003"/>
    <n v="124588.54459999999"/>
    <n v="93132.078500000003"/>
    <n v="162981.13740000001"/>
    <n v="113013.9011"/>
    <n v="197774.32699999999"/>
    <n v="138234.68530000001"/>
    <n v="241910.69930000001"/>
    <n v="163973.47089999999"/>
    <n v="286953.57400000002"/>
    <n v="180658.73180000001"/>
    <n v="316152.7806"/>
    <n v="196178.51670000001"/>
    <n v="343312.40419999999"/>
  </r>
  <r>
    <n v="6"/>
    <s v="Region VI - Midsouth"/>
    <x v="36"/>
    <s v="LA"/>
    <x v="263"/>
    <n v="3"/>
    <x v="2"/>
    <n v="63300.1368"/>
    <n v="110775.23940000001"/>
    <n v="86106.853700000007"/>
    <n v="150686.99410000001"/>
    <n v="108829.42570000001"/>
    <n v="190451.49489999999"/>
    <n v="143202.72500000001"/>
    <n v="250604.76860000001"/>
    <n v="177219.17869999999"/>
    <n v="310133.56270000001"/>
    <n v="199500.31950000001"/>
    <n v="349125.55910000001"/>
    <n v="221464.26439999999"/>
    <n v="387562.46260000003"/>
  </r>
  <r>
    <n v="6"/>
    <s v="Region VI - Midsouth"/>
    <x v="36"/>
    <s v="LA"/>
    <x v="263"/>
    <n v="4"/>
    <x v="3"/>
    <n v="71059.325299999997"/>
    <n v="113694.92230000001"/>
    <n v="99483.055399999997"/>
    <n v="159172.89110000001"/>
    <n v="127906.7856"/>
    <n v="204650.86"/>
    <n v="170542.38080000001"/>
    <n v="272867.81329999998"/>
    <n v="213177.97589999999"/>
    <n v="341084.76659999997"/>
    <n v="241601.70610000001"/>
    <n v="386562.73540000001"/>
    <n v="270025.4362"/>
    <n v="432040.70439999999"/>
  </r>
  <r>
    <n v="6"/>
    <s v="Region VI - Midsouth"/>
    <x v="36"/>
    <s v="LA"/>
    <x v="264"/>
    <n v="1"/>
    <x v="0"/>
    <n v="87428.595400000006"/>
    <n v="153000.04199999999"/>
    <n v="113135.67630000001"/>
    <n v="197987.43350000001"/>
    <n v="135377.2977"/>
    <n v="236910.27100000001"/>
    <n v="161427.8216"/>
    <n v="282498.68790000002"/>
    <n v="190231.51449999999"/>
    <n v="332905.15039999998"/>
    <n v="208547.99249999999"/>
    <n v="364958.98680000001"/>
    <n v="225759.25339999999"/>
    <n v="395078.69349999999"/>
  </r>
  <r>
    <n v="6"/>
    <s v="Region VI - Midsouth"/>
    <x v="36"/>
    <s v="LA"/>
    <x v="264"/>
    <n v="2"/>
    <x v="1"/>
    <n v="75092.700599999996"/>
    <n v="131412.2261"/>
    <n v="98095.151100000003"/>
    <n v="171666.51439999999"/>
    <n v="118906.272"/>
    <n v="208085.976"/>
    <n v="145202.71189999999"/>
    <n v="254104.74590000001"/>
    <n v="172105.23360000001"/>
    <n v="301184.15879999998"/>
    <n v="189534.7211"/>
    <n v="331685.76189999998"/>
    <n v="205715.31770000001"/>
    <n v="360001.80609999999"/>
  </r>
  <r>
    <n v="6"/>
    <s v="Region VI - Midsouth"/>
    <x v="36"/>
    <s v="LA"/>
    <x v="264"/>
    <n v="3"/>
    <x v="2"/>
    <n v="67082.165800000002"/>
    <n v="117393.79"/>
    <n v="91373.454599999997"/>
    <n v="159903.54550000001"/>
    <n v="115579.6529"/>
    <n v="202264.39259999999"/>
    <n v="152181.6439"/>
    <n v="266317.87680000003"/>
    <n v="188422.77989999999"/>
    <n v="329739.86489999999"/>
    <n v="212182.58730000001"/>
    <n v="371319.52769999998"/>
    <n v="235621.63459999999"/>
    <n v="412337.86050000001"/>
  </r>
  <r>
    <n v="6"/>
    <s v="Region VI - Midsouth"/>
    <x v="36"/>
    <s v="LA"/>
    <x v="264"/>
    <n v="4"/>
    <x v="3"/>
    <n v="74522.923899999994"/>
    <n v="119236.68"/>
    <n v="104332.0934"/>
    <n v="166931.35190000001"/>
    <n v="134141.2629"/>
    <n v="214626.0239"/>
    <n v="178855.01730000001"/>
    <n v="286168.0319"/>
    <n v="223568.7715"/>
    <n v="357710.03970000002"/>
    <n v="253377.94099999999"/>
    <n v="405404.71169999999"/>
    <n v="283187.11060000001"/>
    <n v="453099.38370000001"/>
  </r>
  <r>
    <n v="6"/>
    <s v="Region VI - Midsouth"/>
    <x v="36"/>
    <s v="LA"/>
    <x v="265"/>
    <n v="1"/>
    <x v="0"/>
    <n v="83939.643500000006"/>
    <n v="146894.37599999999"/>
    <n v="108638.27619999999"/>
    <n v="190116.98329999999"/>
    <n v="130007.6234"/>
    <n v="227513.34090000001"/>
    <n v="155042.89550000001"/>
    <n v="271325.06709999999"/>
    <n v="182724.3118"/>
    <n v="319767.54560000001"/>
    <n v="200327.00949999999"/>
    <n v="350572.26669999998"/>
    <n v="216874.36919999999"/>
    <n v="379530.14610000001"/>
  </r>
  <r>
    <n v="6"/>
    <s v="Region VI - Midsouth"/>
    <x v="36"/>
    <s v="LA"/>
    <x v="265"/>
    <n v="2"/>
    <x v="1"/>
    <n v="72014.944699999993"/>
    <n v="126026.15330000001"/>
    <n v="94099.101299999995"/>
    <n v="164673.42730000001"/>
    <n v="114085.63129999999"/>
    <n v="199649.85490000001"/>
    <n v="139358.62220000001"/>
    <n v="243877.5889"/>
    <n v="165202.23970000001"/>
    <n v="289103.91930000001"/>
    <n v="181947.51319999999"/>
    <n v="318408.1482"/>
    <n v="197498.56409999999"/>
    <n v="345622.48729999998"/>
  </r>
  <r>
    <n v="6"/>
    <s v="Region VI - Midsouth"/>
    <x v="36"/>
    <s v="LA"/>
    <x v="265"/>
    <n v="3"/>
    <x v="2"/>
    <n v="64276.717199999999"/>
    <n v="112484.25509999999"/>
    <n v="87530.545800000007"/>
    <n v="153178.45509999999"/>
    <n v="110702.1202"/>
    <n v="193728.71040000001"/>
    <n v="145742.41889999999"/>
    <n v="255049.23310000001"/>
    <n v="180433.89120000001"/>
    <n v="315759.30949999997"/>
    <n v="203173.95430000001"/>
    <n v="355554.42"/>
    <n v="225603.94940000001"/>
    <n v="394806.91149999999"/>
  </r>
  <r>
    <n v="6"/>
    <s v="Region VI - Midsouth"/>
    <x v="36"/>
    <s v="LA"/>
    <x v="265"/>
    <n v="4"/>
    <x v="3"/>
    <n v="71544.657900000006"/>
    <n v="114471.45419999999"/>
    <n v="100162.52099999999"/>
    <n v="160260.03589999999"/>
    <n v="128780.3841"/>
    <n v="206048.6177"/>
    <n v="171707.17879999999"/>
    <n v="274731.4902"/>
    <n v="214633.97349999999"/>
    <n v="343414.3627"/>
    <n v="243251.83670000001"/>
    <n v="389202.94449999998"/>
    <n v="271869.6998"/>
    <n v="434991.52620000002"/>
  </r>
  <r>
    <n v="6"/>
    <s v="Region VI - Midsouth"/>
    <x v="37"/>
    <s v="NM"/>
    <x v="266"/>
    <n v="1"/>
    <x v="0"/>
    <n v="87408.447100000005"/>
    <n v="152964.7824"/>
    <n v="113139.67260000001"/>
    <n v="197994.427"/>
    <n v="135402.57980000001"/>
    <n v="236954.51459999999"/>
    <n v="161489.07819999999"/>
    <n v="282605.88699999999"/>
    <n v="190333.01869999999"/>
    <n v="333082.78269999998"/>
    <n v="208674.88949999999"/>
    <n v="365181.05660000001"/>
    <n v="225921.76070000001"/>
    <n v="395363.08140000002"/>
  </r>
  <r>
    <n v="6"/>
    <s v="Region VI - Midsouth"/>
    <x v="37"/>
    <s v="NM"/>
    <x v="266"/>
    <n v="2"/>
    <x v="1"/>
    <n v="74935.486099999995"/>
    <n v="131137.10070000001"/>
    <n v="97932.029599999994"/>
    <n v="171381.05179999999"/>
    <n v="118748.54180000001"/>
    <n v="207809.94810000001"/>
    <n v="145083.68859999999"/>
    <n v="253896.45509999999"/>
    <n v="172005.33360000001"/>
    <n v="301009.33380000002"/>
    <n v="189450.3584"/>
    <n v="331538.12729999999"/>
    <n v="205655.11360000001"/>
    <n v="359896.44880000001"/>
  </r>
  <r>
    <n v="6"/>
    <s v="Region VI - Midsouth"/>
    <x v="37"/>
    <s v="NM"/>
    <x v="266"/>
    <n v="3"/>
    <x v="2"/>
    <n v="66845.072199999995"/>
    <n v="116978.87639999999"/>
    <n v="91013.2837"/>
    <n v="159273.24650000001"/>
    <n v="115095.4592"/>
    <n v="201417.05369999999"/>
    <n v="151514.66829999999"/>
    <n v="265150.66940000001"/>
    <n v="187569.0128"/>
    <n v="328245.77240000002"/>
    <n v="211199.83739999999"/>
    <n v="369599.71549999999"/>
    <n v="234506.33809999999"/>
    <n v="410386.09159999999"/>
  </r>
  <r>
    <n v="6"/>
    <s v="Region VI - Midsouth"/>
    <x v="37"/>
    <s v="NM"/>
    <x v="266"/>
    <n v="4"/>
    <x v="3"/>
    <n v="74498.275500000003"/>
    <n v="119197.24249999999"/>
    <n v="104297.58560000001"/>
    <n v="166876.13949999999"/>
    <n v="134096.8959"/>
    <n v="214555.03649999999"/>
    <n v="178795.86110000001"/>
    <n v="286073.38209999999"/>
    <n v="223494.82629999999"/>
    <n v="357591.72749999998"/>
    <n v="253294.13649999999"/>
    <n v="405270.62449999998"/>
    <n v="283093.44679999998"/>
    <n v="452949.52149999997"/>
  </r>
  <r>
    <n v="6"/>
    <s v="Region VI - Midsouth"/>
    <x v="37"/>
    <s v="NM"/>
    <x v="267"/>
    <n v="1"/>
    <x v="0"/>
    <n v="88849.011700000003"/>
    <n v="155485.77050000001"/>
    <n v="115077.961"/>
    <n v="201386.43179999999"/>
    <n v="137772.4724"/>
    <n v="241101.82670000001"/>
    <n v="164391.72029999999"/>
    <n v="287685.51049999997"/>
    <n v="193825.87549999999"/>
    <n v="339195.28210000001"/>
    <n v="212542.573"/>
    <n v="371949.50270000001"/>
    <n v="230170.6274"/>
    <n v="402798.5981"/>
  </r>
  <r>
    <n v="6"/>
    <s v="Region VI - Midsouth"/>
    <x v="37"/>
    <s v="NM"/>
    <x v="267"/>
    <n v="2"/>
    <x v="1"/>
    <n v="75827.789300000004"/>
    <n v="132698.6312"/>
    <n v="99201.8508"/>
    <n v="173603.2389"/>
    <n v="120386.3895"/>
    <n v="210676.18150000001"/>
    <n v="147265.21530000001"/>
    <n v="257714.1268"/>
    <n v="174692.57870000001"/>
    <n v="305712.01270000002"/>
    <n v="192473.00839999999"/>
    <n v="336827.7648"/>
    <n v="209013.13949999999"/>
    <n v="365772.99420000002"/>
  </r>
  <r>
    <n v="6"/>
    <s v="Region VI - Midsouth"/>
    <x v="37"/>
    <s v="NM"/>
    <x v="267"/>
    <n v="3"/>
    <x v="2"/>
    <n v="67403.859100000001"/>
    <n v="117956.7533"/>
    <n v="91682.626399999994"/>
    <n v="160444.5963"/>
    <n v="115871.57610000001"/>
    <n v="202775.25810000001"/>
    <n v="152463.9547"/>
    <n v="266811.92070000002"/>
    <n v="188675.43090000001"/>
    <n v="330182.00410000002"/>
    <n v="212393.19010000001"/>
    <n v="371688.08260000002"/>
    <n v="235772.36919999999"/>
    <n v="412601.64600000001"/>
  </r>
  <r>
    <n v="6"/>
    <s v="Region VI - Midsouth"/>
    <x v="37"/>
    <s v="NM"/>
    <x v="267"/>
    <n v="4"/>
    <x v="3"/>
    <n v="75707.762000000002"/>
    <n v="121132.42110000001"/>
    <n v="105990.86689999999"/>
    <n v="169585.38949999999"/>
    <n v="136273.97159999999"/>
    <n v="218038.3579"/>
    <n v="181698.62890000001"/>
    <n v="290717.81050000002"/>
    <n v="227123.28599999999"/>
    <n v="363397.26309999998"/>
    <n v="257406.39079999999"/>
    <n v="411850.23149999999"/>
    <n v="287689.49570000003"/>
    <n v="460303.19990000001"/>
  </r>
  <r>
    <n v="6"/>
    <s v="Region VI - Midsouth"/>
    <x v="37"/>
    <s v="NM"/>
    <x v="268"/>
    <n v="1"/>
    <x v="0"/>
    <n v="88869.165900000007"/>
    <n v="155521.0405"/>
    <n v="115073.9724"/>
    <n v="201379.45170000001"/>
    <n v="137747.19949999999"/>
    <n v="241057.59909999999"/>
    <n v="164330.47459999999"/>
    <n v="287578.33049999998"/>
    <n v="193724.38430000001"/>
    <n v="339017.67239999998"/>
    <n v="212415.69010000001"/>
    <n v="371727.45760000002"/>
    <n v="230008.13529999999"/>
    <n v="402514.23690000002"/>
  </r>
  <r>
    <n v="6"/>
    <s v="Region VI - Midsouth"/>
    <x v="37"/>
    <s v="NM"/>
    <x v="268"/>
    <n v="2"/>
    <x v="1"/>
    <n v="75985.008799999996"/>
    <n v="132973.76560000001"/>
    <n v="99364.979000000007"/>
    <n v="173888.7132"/>
    <n v="120544.1278"/>
    <n v="210952.2236"/>
    <n v="147384.24849999999"/>
    <n v="257922.43479999999"/>
    <n v="174792.49040000001"/>
    <n v="305886.85810000001"/>
    <n v="192557.38389999999"/>
    <n v="336975.42180000001"/>
    <n v="209073.35759999999"/>
    <n v="365878.37589999998"/>
  </r>
  <r>
    <n v="6"/>
    <s v="Region VI - Midsouth"/>
    <x v="37"/>
    <s v="NM"/>
    <x v="268"/>
    <n v="3"/>
    <x v="2"/>
    <n v="67640.957200000004"/>
    <n v="118371.67509999999"/>
    <n v="92042.803499999995"/>
    <n v="161074.90609999999"/>
    <n v="116355.7776"/>
    <n v="203622.61069999999"/>
    <n v="153130.94080000001"/>
    <n v="267979.14630000002"/>
    <n v="189529.21100000001"/>
    <n v="331676.11910000001"/>
    <n v="213375.95439999999"/>
    <n v="373407.92019999999"/>
    <n v="236887.68179999999"/>
    <n v="414553.44319999998"/>
  </r>
  <r>
    <n v="6"/>
    <s v="Region VI - Midsouth"/>
    <x v="37"/>
    <s v="NM"/>
    <x v="268"/>
    <n v="4"/>
    <x v="3"/>
    <n v="75732.415500000003"/>
    <n v="121171.86659999999"/>
    <n v="106025.38159999999"/>
    <n v="169640.61309999999"/>
    <n v="136318.34779999999"/>
    <n v="218109.35980000001"/>
    <n v="181757.7971"/>
    <n v="290812.47970000003"/>
    <n v="227197.2464"/>
    <n v="363515.59960000002"/>
    <n v="257490.2126"/>
    <n v="411984.34620000003"/>
    <n v="287783.17879999999"/>
    <n v="460453.09289999999"/>
  </r>
  <r>
    <n v="6"/>
    <s v="Region VI - Midsouth"/>
    <x v="37"/>
    <s v="NM"/>
    <x v="269"/>
    <n v="1"/>
    <x v="0"/>
    <n v="86434.631599999993"/>
    <n v="151260.6053"/>
    <n v="111850.13559999999"/>
    <n v="195737.73730000001"/>
    <n v="133839.49530000001"/>
    <n v="234219.11670000001"/>
    <n v="159594.80840000001"/>
    <n v="279290.91470000002"/>
    <n v="188072.10159999999"/>
    <n v="329126.1777"/>
    <n v="206181.01500000001"/>
    <n v="360816.77630000003"/>
    <n v="223197.50289999999"/>
    <n v="390595.63010000001"/>
  </r>
  <r>
    <n v="6"/>
    <s v="Region VI - Midsouth"/>
    <x v="37"/>
    <s v="NM"/>
    <x v="269"/>
    <n v="2"/>
    <x v="1"/>
    <n v="74235.802200000006"/>
    <n v="129912.6539"/>
    <n v="96976.727199999994"/>
    <n v="169709.27239999999"/>
    <n v="117551.4808"/>
    <n v="205715.0914"/>
    <n v="143549.97750000001"/>
    <n v="251212.46059999999"/>
    <n v="170147.2236"/>
    <n v="297757.64120000001"/>
    <n v="187379.00200000001"/>
    <n v="327913.25349999999"/>
    <n v="203376.27739999999"/>
    <n v="355908.48550000001"/>
  </r>
  <r>
    <n v="6"/>
    <s v="Region VI - Midsouth"/>
    <x v="37"/>
    <s v="NM"/>
    <x v="269"/>
    <n v="3"/>
    <x v="2"/>
    <n v="66314.480599999995"/>
    <n v="116050.34110000001"/>
    <n v="90326.935100000002"/>
    <n v="158072.13639999999"/>
    <n v="114255.24460000001"/>
    <n v="199946.67800000001"/>
    <n v="150437.1501"/>
    <n v="263265.01260000002"/>
    <n v="186262.2101"/>
    <n v="325958.8677"/>
    <n v="209749.08850000001"/>
    <n v="367060.90480000002"/>
    <n v="232918.7709"/>
    <n v="407607.84899999999"/>
  </r>
  <r>
    <n v="6"/>
    <s v="Region VI - Midsouth"/>
    <x v="37"/>
    <s v="NM"/>
    <x v="269"/>
    <n v="4"/>
    <x v="3"/>
    <n v="73675.513000000006"/>
    <n v="117880.82249999999"/>
    <n v="103145.7182"/>
    <n v="165033.15160000001"/>
    <n v="132615.9234"/>
    <n v="212185.48060000001"/>
    <n v="176821.23120000001"/>
    <n v="282913.9742"/>
    <n v="221026.53899999999"/>
    <n v="353642.46759999997"/>
    <n v="250496.74419999999"/>
    <n v="400794.7966"/>
    <n v="279966.94939999998"/>
    <n v="447947.12569999998"/>
  </r>
  <r>
    <n v="6"/>
    <s v="Region VI - Midsouth"/>
    <x v="37"/>
    <s v="NM"/>
    <x v="270"/>
    <n v="1"/>
    <x v="0"/>
    <n v="86394.328999999998"/>
    <n v="151190.07579999999"/>
    <n v="111858.1205"/>
    <n v="195751.71090000001"/>
    <n v="133890.0502"/>
    <n v="234307.58790000001"/>
    <n v="159717.3106"/>
    <n v="279505.29369999998"/>
    <n v="188275.09710000001"/>
    <n v="329481.41979999997"/>
    <n v="206434.79500000001"/>
    <n v="361260.89120000001"/>
    <n v="223522.5024"/>
    <n v="391164.37920000002"/>
  </r>
  <r>
    <n v="6"/>
    <s v="Region VI - Midsouth"/>
    <x v="37"/>
    <s v="NM"/>
    <x v="270"/>
    <n v="2"/>
    <x v="1"/>
    <n v="73921.368000000002"/>
    <n v="129362.3941"/>
    <n v="96650.477499999994"/>
    <n v="169138.33559999999"/>
    <n v="117236.01210000001"/>
    <n v="205163.02129999999"/>
    <n v="143311.92110000001"/>
    <n v="250795.86180000001"/>
    <n v="169947.41200000001"/>
    <n v="297407.97090000001"/>
    <n v="187210.26389999999"/>
    <n v="327617.96189999999"/>
    <n v="203255.85519999999"/>
    <n v="355697.74660000001"/>
  </r>
  <r>
    <n v="6"/>
    <s v="Region VI - Midsouth"/>
    <x v="37"/>
    <s v="NM"/>
    <x v="270"/>
    <n v="3"/>
    <x v="2"/>
    <n v="65840.289000000004"/>
    <n v="115220.5056"/>
    <n v="89606.587199999994"/>
    <n v="156811.52739999999"/>
    <n v="113286.84940000001"/>
    <n v="198251.98639999999"/>
    <n v="149103.18840000001"/>
    <n v="260930.57980000001"/>
    <n v="184554.663"/>
    <n v="322970.66029999999"/>
    <n v="207783.57440000001"/>
    <n v="363621.255"/>
    <n v="230688.16159999999"/>
    <n v="403704.28289999999"/>
  </r>
  <r>
    <n v="6"/>
    <s v="Region VI - Midsouth"/>
    <x v="37"/>
    <s v="NM"/>
    <x v="270"/>
    <n v="4"/>
    <x v="3"/>
    <n v="73626.211200000005"/>
    <n v="117801.9397"/>
    <n v="103076.69560000001"/>
    <n v="164922.71539999999"/>
    <n v="132527.1801"/>
    <n v="212043.49129999999"/>
    <n v="176702.9068"/>
    <n v="282724.65509999997"/>
    <n v="220878.63339999999"/>
    <n v="353405.81880000001"/>
    <n v="250329.11799999999"/>
    <n v="400526.59460000001"/>
    <n v="279779.60239999997"/>
    <n v="447647.37050000002"/>
  </r>
  <r>
    <n v="6"/>
    <s v="Region VI - Midsouth"/>
    <x v="37"/>
    <s v="NM"/>
    <x v="271"/>
    <n v="1"/>
    <x v="0"/>
    <n v="87875.199200000003"/>
    <n v="153781.59849999999"/>
    <n v="113788.4278"/>
    <n v="199129.7487"/>
    <n v="136209.39249999999"/>
    <n v="238366.43700000001"/>
    <n v="162497.45610000001"/>
    <n v="284370.54800000001"/>
    <n v="191564.96520000001"/>
    <n v="335238.68900000001"/>
    <n v="210048.70600000001"/>
    <n v="367585.23540000001"/>
    <n v="227446.37779999999"/>
    <n v="398031.16100000002"/>
  </r>
  <r>
    <n v="6"/>
    <s v="Region VI - Midsouth"/>
    <x v="37"/>
    <s v="NM"/>
    <x v="271"/>
    <n v="2"/>
    <x v="1"/>
    <n v="75128.107399999994"/>
    <n v="131474.18789999999"/>
    <n v="98246.551200000002"/>
    <n v="171931.46470000001"/>
    <n v="119189.33199999999"/>
    <n v="208581.33119999999"/>
    <n v="145731.50880000001"/>
    <n v="255030.1403"/>
    <n v="172834.4742"/>
    <n v="302460.32980000001"/>
    <n v="190401.65820000001"/>
    <n v="333202.90179999999"/>
    <n v="206734.31020000001"/>
    <n v="361785.0429"/>
  </r>
  <r>
    <n v="6"/>
    <s v="Region VI - Midsouth"/>
    <x v="37"/>
    <s v="NM"/>
    <x v="271"/>
    <n v="3"/>
    <x v="2"/>
    <n v="66873.269100000005"/>
    <n v="117028.2208"/>
    <n v="90996.279899999994"/>
    <n v="159243.48980000001"/>
    <n v="115031.36380000001"/>
    <n v="201304.8867"/>
    <n v="151386.43969999999"/>
    <n v="264926.26949999999"/>
    <n v="187368.63209999999"/>
    <n v="327895.10629999998"/>
    <n v="210942.4454"/>
    <n v="369149.2795"/>
    <n v="234184.80669999999"/>
    <n v="409823.4117"/>
  </r>
  <r>
    <n v="6"/>
    <s v="Region VI - Midsouth"/>
    <x v="37"/>
    <s v="NM"/>
    <x v="271"/>
    <n v="4"/>
    <x v="3"/>
    <n v="74885.001999999993"/>
    <n v="119816.00509999999"/>
    <n v="104839.00290000001"/>
    <n v="167742.40710000001"/>
    <n v="134793.0036"/>
    <n v="215668.80910000001"/>
    <n v="179724.0048"/>
    <n v="287558.41200000001"/>
    <n v="224655.00599999999"/>
    <n v="359448.01500000001"/>
    <n v="254609.0068"/>
    <n v="407374.41700000002"/>
    <n v="284563.00770000002"/>
    <n v="455300.81900000002"/>
  </r>
  <r>
    <n v="6"/>
    <s v="Region VI - Midsouth"/>
    <x v="37"/>
    <s v="NM"/>
    <x v="272"/>
    <n v="1"/>
    <x v="0"/>
    <n v="90350.035999999993"/>
    <n v="158112.5631"/>
    <n v="117004.2797"/>
    <n v="204757.48939999999"/>
    <n v="140066.54190000001"/>
    <n v="245116.44820000001"/>
    <n v="167110.61989999999"/>
    <n v="292443.58490000002"/>
    <n v="197014.25229999999"/>
    <n v="344774.94160000002"/>
    <n v="216029.6011"/>
    <n v="378051.80180000002"/>
    <n v="233932.01070000001"/>
    <n v="409381.01870000002"/>
  </r>
  <r>
    <n v="6"/>
    <s v="Region VI - Midsouth"/>
    <x v="37"/>
    <s v="NM"/>
    <x v="272"/>
    <n v="2"/>
    <x v="1"/>
    <n v="77191.748200000002"/>
    <n v="135085.5594"/>
    <n v="100961.0527"/>
    <n v="176681.84220000001"/>
    <n v="122497.4477"/>
    <n v="214370.53339999999"/>
    <n v="149803.83609999999"/>
    <n v="262156.7132"/>
    <n v="177679.5526"/>
    <n v="310939.217"/>
    <n v="195748.7781"/>
    <n v="342560.36170000001"/>
    <n v="212551.8126"/>
    <n v="371965.67200000002"/>
  </r>
  <r>
    <n v="6"/>
    <s v="Region VI - Midsouth"/>
    <x v="37"/>
    <s v="NM"/>
    <x v="272"/>
    <n v="3"/>
    <x v="2"/>
    <n v="68673.937300000005"/>
    <n v="120179.3904"/>
    <n v="93432.496299999999"/>
    <n v="163506.86850000001"/>
    <n v="118100.29210000001"/>
    <n v="206675.5111"/>
    <n v="155414.19209999999"/>
    <n v="271974.83610000001"/>
    <n v="192343.1801"/>
    <n v="336600.56520000001"/>
    <n v="216534.82550000001"/>
    <n v="378935.94459999999"/>
    <n v="240384.32689999999"/>
    <n v="420672.57199999999"/>
  </r>
  <r>
    <n v="6"/>
    <s v="Region VI - Midsouth"/>
    <x v="37"/>
    <s v="NM"/>
    <x v="272"/>
    <n v="4"/>
    <x v="3"/>
    <n v="76991.206300000005"/>
    <n v="123185.932"/>
    <n v="107787.68889999999"/>
    <n v="172460.30470000001"/>
    <n v="138584.17129999999"/>
    <n v="221734.67749999999"/>
    <n v="184778.8952"/>
    <n v="295646.23670000001"/>
    <n v="230973.61900000001"/>
    <n v="369557.79580000002"/>
    <n v="261770.10140000001"/>
    <n v="418832.16859999998"/>
    <n v="292566.58409999998"/>
    <n v="468106.54139999999"/>
  </r>
  <r>
    <n v="6"/>
    <s v="Region VI - Midsouth"/>
    <x v="38"/>
    <s v="OK"/>
    <x v="273"/>
    <n v="1"/>
    <x v="0"/>
    <n v="84873.156400000007"/>
    <n v="148528.0238"/>
    <n v="109935.7981"/>
    <n v="192387.64670000001"/>
    <n v="131621.26259999999"/>
    <n v="230337.2096"/>
    <n v="157059.6672"/>
    <n v="274854.41759999999"/>
    <n v="185188.22380000001"/>
    <n v="324079.39159999997"/>
    <n v="203074.66320000001"/>
    <n v="355380.6606"/>
    <n v="219923.6256"/>
    <n v="384866.34480000002"/>
  </r>
  <r>
    <n v="6"/>
    <s v="Region VI - Midsouth"/>
    <x v="38"/>
    <s v="OK"/>
    <x v="273"/>
    <n v="2"/>
    <x v="1"/>
    <n v="72400.195399999997"/>
    <n v="126700.34209999999"/>
    <n v="94728.155100000004"/>
    <n v="165774.2714"/>
    <n v="114967.2246"/>
    <n v="201192.64309999999"/>
    <n v="140654.2776"/>
    <n v="246144.98569999999"/>
    <n v="166860.5387"/>
    <n v="292005.94260000001"/>
    <n v="183850.13209999999"/>
    <n v="321737.73129999998"/>
    <n v="199656.97839999999"/>
    <n v="349399.71220000001"/>
  </r>
  <r>
    <n v="6"/>
    <s v="Region VI - Midsouth"/>
    <x v="38"/>
    <s v="OK"/>
    <x v="273"/>
    <n v="3"/>
    <x v="2"/>
    <n v="64333.118499999997"/>
    <n v="112582.9574"/>
    <n v="87496.548599999995"/>
    <n v="153118.95989999999"/>
    <n v="110573.94259999999"/>
    <n v="193504.39970000001"/>
    <n v="145485.97949999999"/>
    <n v="254600.46410000001"/>
    <n v="180033.15179999999"/>
    <n v="315058.01559999998"/>
    <n v="202659.19500000001"/>
    <n v="354653.59110000002"/>
    <n v="224960.91409999999"/>
    <n v="393681.59960000002"/>
  </r>
  <r>
    <n v="6"/>
    <s v="Region VI - Midsouth"/>
    <x v="38"/>
    <s v="OK"/>
    <x v="273"/>
    <n v="4"/>
    <x v="3"/>
    <n v="72318.118700000006"/>
    <n v="115708.99159999999"/>
    <n v="101245.36599999999"/>
    <n v="161992.58809999999"/>
    <n v="130172.61350000001"/>
    <n v="208276.18479999999"/>
    <n v="173563.48480000001"/>
    <n v="277701.5797"/>
    <n v="216954.35579999999"/>
    <n v="347126.97450000001"/>
    <n v="245881.60329999999"/>
    <n v="393410.5711"/>
    <n v="274808.85080000001"/>
    <n v="439694.1678"/>
  </r>
  <r>
    <n v="6"/>
    <s v="Region VI - Midsouth"/>
    <x v="38"/>
    <s v="OK"/>
    <x v="274"/>
    <n v="1"/>
    <x v="0"/>
    <n v="85380.214000000007"/>
    <n v="149415.37450000001"/>
    <n v="110576.5722"/>
    <n v="193509.00150000001"/>
    <n v="132377.5252"/>
    <n v="231660.66899999999"/>
    <n v="157945.54829999999"/>
    <n v="276404.7096"/>
    <n v="186217.18150000001"/>
    <n v="325880.06760000001"/>
    <n v="204194.7071"/>
    <n v="357340.73749999999"/>
    <n v="221123.2512"/>
    <n v="386965.68969999999"/>
  </r>
  <r>
    <n v="6"/>
    <s v="Region VI - Midsouth"/>
    <x v="38"/>
    <s v="OK"/>
    <x v="274"/>
    <n v="2"/>
    <x v="1"/>
    <n v="72907.252999999997"/>
    <n v="127587.6928"/>
    <n v="95368.929199999999"/>
    <n v="166895.62609999999"/>
    <n v="115723.4871"/>
    <n v="202516.10250000001"/>
    <n v="141540.1588"/>
    <n v="247695.27780000001"/>
    <n v="167889.49650000001"/>
    <n v="293806.6188"/>
    <n v="184970.17610000001"/>
    <n v="323697.80810000002"/>
    <n v="200856.60399999999"/>
    <n v="351499.05709999998"/>
  </r>
  <r>
    <n v="6"/>
    <s v="Region VI - Midsouth"/>
    <x v="38"/>
    <s v="OK"/>
    <x v="274"/>
    <n v="3"/>
    <x v="2"/>
    <n v="64835.508699999998"/>
    <n v="113462.14019999999"/>
    <n v="88199.894799999995"/>
    <n v="154349.81580000001"/>
    <n v="111478.24490000001"/>
    <n v="195086.92860000001"/>
    <n v="146691.71580000001"/>
    <n v="256710.50260000001"/>
    <n v="181540.3222"/>
    <n v="317695.5638"/>
    <n v="204367.32139999999"/>
    <n v="357642.8125"/>
    <n v="226869.99660000001"/>
    <n v="397022.49400000001"/>
  </r>
  <r>
    <n v="6"/>
    <s v="Region VI - Midsouth"/>
    <x v="38"/>
    <s v="OK"/>
    <x v="274"/>
    <n v="4"/>
    <x v="3"/>
    <n v="72754.1495"/>
    <n v="116406.6409"/>
    <n v="101855.80929999999"/>
    <n v="162969.29730000001"/>
    <n v="130957.4691"/>
    <n v="209531.95370000001"/>
    <n v="174609.95869999999"/>
    <n v="279375.93819999998"/>
    <n v="218262.44839999999"/>
    <n v="349219.9227"/>
    <n v="247364.10819999999"/>
    <n v="395782.57900000003"/>
    <n v="276465.76799999998"/>
    <n v="442345.2353"/>
  </r>
  <r>
    <n v="6"/>
    <s v="Region VI - Midsouth"/>
    <x v="38"/>
    <s v="OK"/>
    <x v="275"/>
    <n v="1"/>
    <x v="0"/>
    <n v="82478.921700000006"/>
    <n v="144338.11300000001"/>
    <n v="106703.97259999999"/>
    <n v="186731.95189999999"/>
    <n v="127662.999"/>
    <n v="223410.2482"/>
    <n v="152201.49350000001"/>
    <n v="266352.61359999998"/>
    <n v="179332.93950000001"/>
    <n v="313832.64409999998"/>
    <n v="196586.2015"/>
    <n v="344025.85269999999"/>
    <n v="212787.9866"/>
    <n v="372378.97649999999"/>
  </r>
  <r>
    <n v="6"/>
    <s v="Region VI - Midsouth"/>
    <x v="38"/>
    <s v="OK"/>
    <x v="275"/>
    <n v="2"/>
    <x v="1"/>
    <n v="70965.419899999994"/>
    <n v="124189.4849"/>
    <n v="92666.149099999995"/>
    <n v="162165.76079999999"/>
    <n v="112290.0417"/>
    <n v="196507.573"/>
    <n v="137058.05780000001"/>
    <n v="239851.6012"/>
    <n v="162415.07740000001"/>
    <n v="284226.38540000003"/>
    <n v="178840.4816"/>
    <n v="312970.84289999999"/>
    <n v="194080.31340000001"/>
    <n v="339640.54830000002"/>
  </r>
  <r>
    <n v="6"/>
    <s v="Region VI - Midsouth"/>
    <x v="38"/>
    <s v="OK"/>
    <x v="275"/>
    <n v="3"/>
    <x v="2"/>
    <n v="63480.830600000001"/>
    <n v="111091.45359999999"/>
    <n v="86501.024000000005"/>
    <n v="151376.79190000001"/>
    <n v="109441.7994"/>
    <n v="191523.149"/>
    <n v="144126.14319999999"/>
    <n v="252220.7507"/>
    <n v="178473.68909999999"/>
    <n v="312328.9559"/>
    <n v="200997.83300000001"/>
    <n v="351746.20779999997"/>
    <n v="223222.60089999999"/>
    <n v="390639.55160000001"/>
  </r>
  <r>
    <n v="6"/>
    <s v="Region VI - Midsouth"/>
    <x v="38"/>
    <s v="OK"/>
    <x v="275"/>
    <n v="4"/>
    <x v="3"/>
    <n v="70310.515400000004"/>
    <n v="112496.8263"/>
    <n v="98434.7215"/>
    <n v="157495.55679999999"/>
    <n v="126558.9277"/>
    <n v="202494.2873"/>
    <n v="168745.23689999999"/>
    <n v="269992.38319999998"/>
    <n v="210931.54620000001"/>
    <n v="337490.47889999999"/>
    <n v="239055.75219999999"/>
    <n v="382489.20939999999"/>
    <n v="267179.9584"/>
    <n v="427487.9399"/>
  </r>
  <r>
    <n v="6"/>
    <s v="Region VI - Midsouth"/>
    <x v="38"/>
    <s v="OK"/>
    <x v="276"/>
    <n v="1"/>
    <x v="0"/>
    <n v="85907.419800000003"/>
    <n v="150337.98480000001"/>
    <n v="111213.35"/>
    <n v="194623.36259999999"/>
    <n v="133108.5056"/>
    <n v="232939.8849"/>
    <n v="158770.17290000001"/>
    <n v="277847.8026"/>
    <n v="187144.63510000001"/>
    <n v="327503.11139999999"/>
    <n v="205187.85399999999"/>
    <n v="359078.74459999998"/>
    <n v="222160.3694"/>
    <n v="388780.64649999997"/>
  </r>
  <r>
    <n v="6"/>
    <s v="Region VI - Midsouth"/>
    <x v="38"/>
    <s v="OK"/>
    <x v="276"/>
    <n v="2"/>
    <x v="1"/>
    <n v="73571.524999999994"/>
    <n v="128750.1689"/>
    <n v="96172.824900000007"/>
    <n v="168302.44339999999"/>
    <n v="116637.47990000001"/>
    <n v="204115.58979999999"/>
    <n v="142545.0632"/>
    <n v="249453.86060000001"/>
    <n v="169018.3542"/>
    <n v="295782.11979999999"/>
    <n v="186174.58259999999"/>
    <n v="325805.5196"/>
    <n v="202116.43369999999"/>
    <n v="353703.75910000002"/>
  </r>
  <r>
    <n v="6"/>
    <s v="Region VI - Midsouth"/>
    <x v="38"/>
    <s v="OK"/>
    <x v="276"/>
    <n v="3"/>
    <x v="2"/>
    <n v="65574.992400000003"/>
    <n v="114756.2366"/>
    <n v="89263.411900000006"/>
    <n v="156210.97070000001"/>
    <n v="112866.74069999999"/>
    <n v="197516.79629999999"/>
    <n v="148564.4278"/>
    <n v="259987.74849999999"/>
    <n v="183901.2597"/>
    <n v="321827.20449999999"/>
    <n v="207058.19769999999"/>
    <n v="362351.84590000001"/>
    <n v="229894.3757"/>
    <n v="402315.15740000003"/>
  </r>
  <r>
    <n v="6"/>
    <s v="Region VI - Midsouth"/>
    <x v="38"/>
    <s v="OK"/>
    <x v="276"/>
    <n v="4"/>
    <x v="3"/>
    <n v="73214.828699999998"/>
    <n v="117143.7277"/>
    <n v="102500.7602"/>
    <n v="164001.2188"/>
    <n v="131786.69159999999"/>
    <n v="210858.70989999999"/>
    <n v="175715.5889"/>
    <n v="281144.94640000002"/>
    <n v="219644.48610000001"/>
    <n v="351431.18300000002"/>
    <n v="248930.41759999999"/>
    <n v="398288.674"/>
    <n v="278216.34909999999"/>
    <n v="445146.16519999999"/>
  </r>
  <r>
    <n v="6"/>
    <s v="Region VI - Midsouth"/>
    <x v="38"/>
    <s v="OK"/>
    <x v="277"/>
    <n v="1"/>
    <x v="0"/>
    <n v="84406.398499999996"/>
    <n v="147711.1974"/>
    <n v="109287.0353"/>
    <n v="191252.31159999999"/>
    <n v="130814.44070000001"/>
    <n v="228925.27110000001"/>
    <n v="156051.27849999999"/>
    <n v="273089.73739999998"/>
    <n v="183956.26439999999"/>
    <n v="321923.46269999997"/>
    <n v="201700.83259999999"/>
    <n v="352976.4571"/>
    <n v="218398.99340000001"/>
    <n v="382198.23839999997"/>
  </r>
  <r>
    <n v="6"/>
    <s v="Region VI - Midsouth"/>
    <x v="38"/>
    <s v="OK"/>
    <x v="277"/>
    <n v="2"/>
    <x v="1"/>
    <n v="72207.569099999993"/>
    <n v="126363.24589999999"/>
    <n v="94413.626799999998"/>
    <n v="165223.8469"/>
    <n v="114526.4261"/>
    <n v="200421.2458"/>
    <n v="140006.44760000001"/>
    <n v="245011.28339999999"/>
    <n v="166031.38639999999"/>
    <n v="290554.92619999999"/>
    <n v="182898.81959999999"/>
    <n v="320072.93430000002"/>
    <n v="198577.76790000001"/>
    <n v="347511.09379999997"/>
  </r>
  <r>
    <n v="6"/>
    <s v="Region VI - Midsouth"/>
    <x v="38"/>
    <s v="OK"/>
    <x v="277"/>
    <n v="3"/>
    <x v="2"/>
    <n v="64304.917099999999"/>
    <n v="112533.60490000001"/>
    <n v="87513.546100000007"/>
    <n v="153148.70569999999"/>
    <n v="110638.03019999999"/>
    <n v="193616.5528"/>
    <n v="145614.19760000001"/>
    <n v="254824.84580000001"/>
    <n v="180233.51949999999"/>
    <n v="315408.65919999999"/>
    <n v="202916.57250000001"/>
    <n v="355104.00170000002"/>
    <n v="225282.42939999999"/>
    <n v="394244.25140000001"/>
  </r>
  <r>
    <n v="6"/>
    <s v="Region VI - Midsouth"/>
    <x v="38"/>
    <s v="OK"/>
    <x v="277"/>
    <n v="4"/>
    <x v="3"/>
    <n v="71931.387100000007"/>
    <n v="115090.22100000001"/>
    <n v="100703.94190000001"/>
    <n v="161126.30929999999"/>
    <n v="129476.4967"/>
    <n v="207162.3977"/>
    <n v="172635.32879999999"/>
    <n v="276216.53029999998"/>
    <n v="215794.16099999999"/>
    <n v="345270.66279999999"/>
    <n v="244566.71580000001"/>
    <n v="391306.7512"/>
    <n v="273339.27069999999"/>
    <n v="437342.8395"/>
  </r>
  <r>
    <n v="6"/>
    <s v="Region VI - Midsouth"/>
    <x v="39"/>
    <s v="TX"/>
    <x v="278"/>
    <n v="1"/>
    <x v="0"/>
    <n v="83432.585900000005"/>
    <n v="146007.02540000001"/>
    <n v="107997.50199999999"/>
    <n v="188995.6286"/>
    <n v="129251.36079999999"/>
    <n v="226189.88140000001"/>
    <n v="154157.01430000001"/>
    <n v="269774.77500000002"/>
    <n v="181695.35399999999"/>
    <n v="317966.86959999998"/>
    <n v="199206.9656"/>
    <n v="348612.18979999999"/>
    <n v="215674.74359999999"/>
    <n v="377430.8014"/>
  </r>
  <r>
    <n v="6"/>
    <s v="Region VI - Midsouth"/>
    <x v="39"/>
    <s v="TX"/>
    <x v="278"/>
    <n v="2"/>
    <x v="1"/>
    <n v="71507.887199999997"/>
    <n v="125138.8027"/>
    <n v="93458.3272"/>
    <n v="163552.07260000001"/>
    <n v="113329.3688"/>
    <n v="198326.39540000001"/>
    <n v="138472.74110000001"/>
    <n v="242327.29689999999"/>
    <n v="164173.2819"/>
    <n v="287303.24329999997"/>
    <n v="180827.4693"/>
    <n v="316448.07120000001"/>
    <n v="196298.93849999999"/>
    <n v="343523.14240000001"/>
  </r>
  <r>
    <n v="6"/>
    <s v="Region VI - Midsouth"/>
    <x v="39"/>
    <s v="TX"/>
    <x v="278"/>
    <n v="3"/>
    <x v="2"/>
    <n v="63774.327100000002"/>
    <n v="111605.0724"/>
    <n v="86827.199600000007"/>
    <n v="151947.5993"/>
    <n v="109797.81789999999"/>
    <n v="192146.18150000001"/>
    <n v="144536.6826"/>
    <n v="252939.19450000001"/>
    <n v="178926.72080000001"/>
    <n v="313121.76130000001"/>
    <n v="201465.8278"/>
    <n v="352565.1986"/>
    <n v="223694.86689999999"/>
    <n v="391466.0171"/>
  </r>
  <r>
    <n v="6"/>
    <s v="Region VI - Midsouth"/>
    <x v="39"/>
    <s v="TX"/>
    <x v="278"/>
    <n v="4"/>
    <x v="3"/>
    <n v="71108.626999999993"/>
    <n v="113773.8049"/>
    <n v="99552.077799999999"/>
    <n v="159283.32689999999"/>
    <n v="127995.52860000001"/>
    <n v="204792.84890000001"/>
    <n v="170660.70480000001"/>
    <n v="273057.13179999997"/>
    <n v="213325.88099999999"/>
    <n v="341321.41470000002"/>
    <n v="241769.33180000001"/>
    <n v="386830.93660000002"/>
    <n v="270212.78259999998"/>
    <n v="432340.45860000001"/>
  </r>
  <r>
    <n v="6"/>
    <s v="Region VI - Midsouth"/>
    <x v="39"/>
    <s v="TX"/>
    <x v="279"/>
    <n v="1"/>
    <x v="0"/>
    <n v="84386.247300000003"/>
    <n v="147675.93280000001"/>
    <n v="109291.02770000001"/>
    <n v="191259.2985"/>
    <n v="130839.71799999999"/>
    <n v="228969.50659999999"/>
    <n v="156112.5295"/>
    <n v="273196.9265"/>
    <n v="184057.76190000001"/>
    <n v="322101.08319999999"/>
    <n v="201827.72219999999"/>
    <n v="353198.51390000002"/>
    <n v="218561.4927"/>
    <n v="382482.61210000003"/>
  </r>
  <r>
    <n v="6"/>
    <s v="Region VI - Midsouth"/>
    <x v="39"/>
    <s v="TX"/>
    <x v="279"/>
    <n v="2"/>
    <x v="1"/>
    <n v="72050.352499999994"/>
    <n v="126088.11689999999"/>
    <n v="94250.502399999998"/>
    <n v="164938.3792"/>
    <n v="114368.6923"/>
    <n v="200145.21160000001"/>
    <n v="139887.4198"/>
    <n v="244802.98449999999"/>
    <n v="165931.4809"/>
    <n v="290380.09149999998"/>
    <n v="182814.45079999999"/>
    <n v="319925.28899999999"/>
    <n v="198517.5569"/>
    <n v="347405.72470000002"/>
  </r>
  <r>
    <n v="6"/>
    <s v="Region VI - Midsouth"/>
    <x v="39"/>
    <s v="TX"/>
    <x v="279"/>
    <n v="3"/>
    <x v="2"/>
    <n v="64067.821900000003"/>
    <n v="112118.68829999999"/>
    <n v="87153.373300000007"/>
    <n v="152518.4031"/>
    <n v="110153.83409999999"/>
    <n v="192769.2096"/>
    <n v="144947.2188"/>
    <n v="253657.63279999999"/>
    <n v="179379.74849999999"/>
    <n v="313914.55989999999"/>
    <n v="201933.81830000001"/>
    <n v="353384.18199999997"/>
    <n v="224167.1281"/>
    <n v="392292.4742"/>
  </r>
  <r>
    <n v="6"/>
    <s v="Region VI - Midsouth"/>
    <x v="39"/>
    <s v="TX"/>
    <x v="279"/>
    <n v="4"/>
    <x v="3"/>
    <n v="71906.736199999999"/>
    <n v="115050.77959999999"/>
    <n v="100669.43060000001"/>
    <n v="161071.09150000001"/>
    <n v="129432.1251"/>
    <n v="207091.40330000001"/>
    <n v="172576.16690000001"/>
    <n v="276121.87109999999"/>
    <n v="215720.20850000001"/>
    <n v="345152.33870000002"/>
    <n v="244482.90289999999"/>
    <n v="391172.65059999999"/>
    <n v="273245.59749999997"/>
    <n v="437192.96240000002"/>
  </r>
  <r>
    <n v="6"/>
    <s v="Region VI - Midsouth"/>
    <x v="39"/>
    <s v="TX"/>
    <x v="280"/>
    <n v="1"/>
    <x v="0"/>
    <n v="81444.658299999996"/>
    <n v="142528.15210000001"/>
    <n v="105426.42049999999"/>
    <n v="184496.236"/>
    <n v="126175.75599999999"/>
    <n v="220807.573"/>
    <n v="150490.9878"/>
    <n v="263359.22859999997"/>
    <n v="177376.5281"/>
    <n v="310408.92420000001"/>
    <n v="194473.01070000001"/>
    <n v="340327.76870000002"/>
    <n v="210551.2427"/>
    <n v="368464.67479999998"/>
  </r>
  <r>
    <n v="6"/>
    <s v="Region VI - Midsouth"/>
    <x v="39"/>
    <s v="TX"/>
    <x v="280"/>
    <n v="2"/>
    <x v="1"/>
    <n v="69794.090299999996"/>
    <n v="122139.65820000001"/>
    <n v="91221.479300000006"/>
    <n v="159637.58869999999"/>
    <n v="110619.78630000001"/>
    <n v="193584.6262"/>
    <n v="135167.27220000001"/>
    <n v="236542.72640000001"/>
    <n v="160257.26190000001"/>
    <n v="280450.2083"/>
    <n v="176516.03109999999"/>
    <n v="308903.05450000003"/>
    <n v="191620.85800000001"/>
    <n v="335336.50150000001"/>
  </r>
  <r>
    <n v="6"/>
    <s v="Region VI - Midsouth"/>
    <x v="39"/>
    <s v="TX"/>
    <x v="280"/>
    <n v="3"/>
    <x v="2"/>
    <n v="62238.9568"/>
    <n v="108918.1744"/>
    <n v="84734.160699999993"/>
    <n v="148284.78109999999"/>
    <n v="107149.0013"/>
    <n v="187510.75219999999"/>
    <n v="141047.69500000001"/>
    <n v="246833.46609999999"/>
    <n v="174605.58119999999"/>
    <n v="305559.76699999999"/>
    <n v="196598.8302"/>
    <n v="344047.95299999998"/>
    <n v="218289.13939999999"/>
    <n v="382005.9939"/>
  </r>
  <r>
    <n v="6"/>
    <s v="Region VI - Midsouth"/>
    <x v="39"/>
    <s v="TX"/>
    <x v="280"/>
    <n v="4"/>
    <x v="3"/>
    <n v="69413.805300000007"/>
    <n v="111062.09020000001"/>
    <n v="97179.327399999995"/>
    <n v="155486.92619999999"/>
    <n v="124944.8495"/>
    <n v="199911.7623"/>
    <n v="166593.13269999999"/>
    <n v="266549.01630000002"/>
    <n v="208241.41589999999"/>
    <n v="333186.27039999998"/>
    <n v="236006.93799999999"/>
    <n v="377611.10649999999"/>
    <n v="263772.46010000003"/>
    <n v="422035.9425"/>
  </r>
  <r>
    <n v="6"/>
    <s v="Region VI - Midsouth"/>
    <x v="39"/>
    <s v="TX"/>
    <x v="281"/>
    <n v="1"/>
    <x v="0"/>
    <n v="86434.631599999993"/>
    <n v="151260.6053"/>
    <n v="111850.13559999999"/>
    <n v="195737.73730000001"/>
    <n v="133839.49530000001"/>
    <n v="234219.11670000001"/>
    <n v="159594.80840000001"/>
    <n v="279290.91470000002"/>
    <n v="188072.10159999999"/>
    <n v="329126.1777"/>
    <n v="206181.01500000001"/>
    <n v="360816.77630000003"/>
    <n v="223197.50289999999"/>
    <n v="390595.63010000001"/>
  </r>
  <r>
    <n v="6"/>
    <s v="Region VI - Midsouth"/>
    <x v="39"/>
    <s v="TX"/>
    <x v="281"/>
    <n v="2"/>
    <x v="1"/>
    <n v="74235.802200000006"/>
    <n v="129912.6539"/>
    <n v="96976.727199999994"/>
    <n v="169709.27239999999"/>
    <n v="117551.4808"/>
    <n v="205715.0914"/>
    <n v="143549.97750000001"/>
    <n v="251212.46059999999"/>
    <n v="170147.2236"/>
    <n v="297757.64120000001"/>
    <n v="187379.00200000001"/>
    <n v="327913.25349999999"/>
    <n v="203376.27739999999"/>
    <n v="355908.48550000001"/>
  </r>
  <r>
    <n v="6"/>
    <s v="Region VI - Midsouth"/>
    <x v="39"/>
    <s v="TX"/>
    <x v="281"/>
    <n v="3"/>
    <x v="2"/>
    <n v="66314.480599999995"/>
    <n v="116050.34110000001"/>
    <n v="90326.935100000002"/>
    <n v="158072.13639999999"/>
    <n v="114255.24460000001"/>
    <n v="199946.67800000001"/>
    <n v="150437.1501"/>
    <n v="263265.01260000002"/>
    <n v="186262.2101"/>
    <n v="325958.8677"/>
    <n v="209749.08850000001"/>
    <n v="367060.90480000002"/>
    <n v="232918.7709"/>
    <n v="407607.84899999999"/>
  </r>
  <r>
    <n v="6"/>
    <s v="Region VI - Midsouth"/>
    <x v="39"/>
    <s v="TX"/>
    <x v="281"/>
    <n v="4"/>
    <x v="3"/>
    <n v="73675.513000000006"/>
    <n v="117880.82249999999"/>
    <n v="103145.7182"/>
    <n v="165033.15160000001"/>
    <n v="132615.9234"/>
    <n v="212185.48060000001"/>
    <n v="176821.23120000001"/>
    <n v="282913.9742"/>
    <n v="221026.53899999999"/>
    <n v="353642.46759999997"/>
    <n v="250496.74419999999"/>
    <n v="400794.7966"/>
    <n v="279966.94939999998"/>
    <n v="447947.12569999998"/>
  </r>
  <r>
    <n v="6"/>
    <s v="Region VI - Midsouth"/>
    <x v="39"/>
    <s v="TX"/>
    <x v="282"/>
    <n v="1"/>
    <x v="0"/>
    <n v="84426.549799999993"/>
    <n v="147746.4621"/>
    <n v="109283.04270000001"/>
    <n v="191245.3248"/>
    <n v="130789.1633"/>
    <n v="228881.03580000001"/>
    <n v="155990.0275"/>
    <n v="272982.54820000002"/>
    <n v="183854.76689999999"/>
    <n v="321745.84220000001"/>
    <n v="201573.9431"/>
    <n v="352754.40039999998"/>
    <n v="218236.49410000001"/>
    <n v="381913.86469999998"/>
  </r>
  <r>
    <n v="6"/>
    <s v="Region VI - Midsouth"/>
    <x v="39"/>
    <s v="TX"/>
    <x v="282"/>
    <n v="2"/>
    <x v="1"/>
    <n v="72364.785699999993"/>
    <n v="126638.375"/>
    <n v="94576.751099999994"/>
    <n v="165509.3144"/>
    <n v="114684.16"/>
    <n v="200697.2801"/>
    <n v="140125.4755"/>
    <n v="245219.5821"/>
    <n v="166131.29190000001"/>
    <n v="290729.76079999999"/>
    <n v="182983.18840000001"/>
    <n v="320220.5797"/>
    <n v="198637.97880000001"/>
    <n v="347616.46299999999"/>
  </r>
  <r>
    <n v="6"/>
    <s v="Region VI - Midsouth"/>
    <x v="39"/>
    <s v="TX"/>
    <x v="282"/>
    <n v="3"/>
    <x v="2"/>
    <n v="64542.012199999997"/>
    <n v="112948.52129999999"/>
    <n v="87873.719100000002"/>
    <n v="153779.00829999999"/>
    <n v="111122.22629999999"/>
    <n v="194463.89610000001"/>
    <n v="146281.1764"/>
    <n v="255992.05869999999"/>
    <n v="181087.29060000001"/>
    <n v="316902.75839999999"/>
    <n v="203899.3265"/>
    <n v="356823.82150000002"/>
    <n v="226397.73069999999"/>
    <n v="396196.02860000002"/>
  </r>
  <r>
    <n v="6"/>
    <s v="Region VI - Midsouth"/>
    <x v="39"/>
    <s v="TX"/>
    <x v="282"/>
    <n v="4"/>
    <x v="3"/>
    <n v="71956.037800000006"/>
    <n v="115129.6623"/>
    <n v="100738.45299999999"/>
    <n v="161181.52720000001"/>
    <n v="129520.86810000001"/>
    <n v="207233.3921"/>
    <n v="172694.4909"/>
    <n v="276311.18949999998"/>
    <n v="215868.11360000001"/>
    <n v="345388.98680000001"/>
    <n v="244650.52859999999"/>
    <n v="391440.8517"/>
    <n v="273432.94380000001"/>
    <n v="437492.71669999999"/>
  </r>
  <r>
    <n v="6"/>
    <s v="Region VI - Midsouth"/>
    <x v="39"/>
    <s v="TX"/>
    <x v="283"/>
    <n v="1"/>
    <x v="0"/>
    <n v="85907.419800000003"/>
    <n v="150337.98480000001"/>
    <n v="111213.35"/>
    <n v="194623.36259999999"/>
    <n v="133108.5056"/>
    <n v="232939.8849"/>
    <n v="158770.17290000001"/>
    <n v="277847.8026"/>
    <n v="187144.63510000001"/>
    <n v="327503.11139999999"/>
    <n v="205187.85399999999"/>
    <n v="359078.74459999998"/>
    <n v="222160.3694"/>
    <n v="388780.64649999997"/>
  </r>
  <r>
    <n v="6"/>
    <s v="Region VI - Midsouth"/>
    <x v="39"/>
    <s v="TX"/>
    <x v="283"/>
    <n v="2"/>
    <x v="1"/>
    <n v="73571.524999999994"/>
    <n v="128750.1689"/>
    <n v="96172.824900000007"/>
    <n v="168302.44339999999"/>
    <n v="116637.47990000001"/>
    <n v="204115.58979999999"/>
    <n v="142545.0632"/>
    <n v="249453.86060000001"/>
    <n v="169018.3542"/>
    <n v="295782.11979999999"/>
    <n v="186174.58259999999"/>
    <n v="325805.5196"/>
    <n v="202116.43369999999"/>
    <n v="353703.75910000002"/>
  </r>
  <r>
    <n v="6"/>
    <s v="Region VI - Midsouth"/>
    <x v="39"/>
    <s v="TX"/>
    <x v="283"/>
    <n v="3"/>
    <x v="2"/>
    <n v="65574.992400000003"/>
    <n v="114756.2366"/>
    <n v="89263.411900000006"/>
    <n v="156210.97070000001"/>
    <n v="112866.74069999999"/>
    <n v="197516.79629999999"/>
    <n v="148564.4278"/>
    <n v="259987.74849999999"/>
    <n v="183901.2597"/>
    <n v="321827.20449999999"/>
    <n v="207058.19769999999"/>
    <n v="362351.84590000001"/>
    <n v="229894.3757"/>
    <n v="402315.15740000003"/>
  </r>
  <r>
    <n v="6"/>
    <s v="Region VI - Midsouth"/>
    <x v="39"/>
    <s v="TX"/>
    <x v="283"/>
    <n v="4"/>
    <x v="3"/>
    <n v="73214.828699999998"/>
    <n v="117143.7277"/>
    <n v="102500.7602"/>
    <n v="164001.2188"/>
    <n v="131786.69159999999"/>
    <n v="210858.70989999999"/>
    <n v="175715.5889"/>
    <n v="281144.94640000002"/>
    <n v="219644.48610000001"/>
    <n v="351431.18300000002"/>
    <n v="248930.41759999999"/>
    <n v="398288.674"/>
    <n v="278216.34909999999"/>
    <n v="445146.16519999999"/>
  </r>
  <r>
    <n v="6"/>
    <s v="Region VI - Midsouth"/>
    <x v="39"/>
    <s v="TX"/>
    <x v="284"/>
    <n v="1"/>
    <x v="0"/>
    <n v="83412.434699999998"/>
    <n v="145971.76070000001"/>
    <n v="108001.4945"/>
    <n v="189002.61540000001"/>
    <n v="129276.63830000001"/>
    <n v="226234.11689999999"/>
    <n v="154218.26519999999"/>
    <n v="269881.96419999999"/>
    <n v="181796.85140000001"/>
    <n v="318144.4901"/>
    <n v="199333.85519999999"/>
    <n v="348834.24660000001"/>
    <n v="215837.24290000001"/>
    <n v="377715.17509999999"/>
  </r>
  <r>
    <n v="6"/>
    <s v="Region VI - Midsouth"/>
    <x v="39"/>
    <s v="TX"/>
    <x v="284"/>
    <n v="2"/>
    <x v="1"/>
    <n v="71350.670700000002"/>
    <n v="124863.6737"/>
    <n v="93295.202900000004"/>
    <n v="163266.60500000001"/>
    <n v="113171.63499999999"/>
    <n v="198050.36120000001"/>
    <n v="138353.7132"/>
    <n v="242118.99799999999"/>
    <n v="164073.37640000001"/>
    <n v="287128.40860000002"/>
    <n v="180743.10060000001"/>
    <n v="316300.42589999997"/>
    <n v="196238.72760000001"/>
    <n v="343417.7733"/>
  </r>
  <r>
    <n v="6"/>
    <s v="Region VI - Midsouth"/>
    <x v="39"/>
    <s v="TX"/>
    <x v="284"/>
    <n v="3"/>
    <x v="2"/>
    <n v="63537.232000000004"/>
    <n v="111190.15579999999"/>
    <n v="86467.026700000002"/>
    <n v="151317.29670000001"/>
    <n v="109313.62179999999"/>
    <n v="191298.8382"/>
    <n v="143869.70370000001"/>
    <n v="251771.9816"/>
    <n v="178072.9497"/>
    <n v="311627.66200000001"/>
    <n v="200483.07370000001"/>
    <n v="350845.37890000001"/>
    <n v="222579.5656"/>
    <n v="389514.23979999998"/>
  </r>
  <r>
    <n v="6"/>
    <s v="Region VI - Midsouth"/>
    <x v="39"/>
    <s v="TX"/>
    <x v="284"/>
    <n v="4"/>
    <x v="3"/>
    <n v="71083.976200000005"/>
    <n v="113734.3636"/>
    <n v="99517.566600000006"/>
    <n v="159228.109"/>
    <n v="127951.1571"/>
    <n v="204721.85449999999"/>
    <n v="170601.5428"/>
    <n v="272962.47259999998"/>
    <n v="213251.92850000001"/>
    <n v="341203.0907"/>
    <n v="241685.5189"/>
    <n v="386696.83600000001"/>
    <n v="270119.10940000002"/>
    <n v="432190.58149999997"/>
  </r>
  <r>
    <n v="6"/>
    <s v="Region VI - Midsouth"/>
    <x v="39"/>
    <s v="TX"/>
    <x v="285"/>
    <n v="1"/>
    <x v="0"/>
    <n v="84406.398499999996"/>
    <n v="147711.1974"/>
    <n v="109287.0353"/>
    <n v="191252.31159999999"/>
    <n v="130814.44070000001"/>
    <n v="228925.27110000001"/>
    <n v="156051.27849999999"/>
    <n v="273089.73739999998"/>
    <n v="183956.26439999999"/>
    <n v="321923.46269999997"/>
    <n v="201700.83259999999"/>
    <n v="352976.4571"/>
    <n v="218398.99340000001"/>
    <n v="382198.23839999997"/>
  </r>
  <r>
    <n v="6"/>
    <s v="Region VI - Midsouth"/>
    <x v="39"/>
    <s v="TX"/>
    <x v="285"/>
    <n v="2"/>
    <x v="1"/>
    <n v="72207.569099999993"/>
    <n v="126363.24589999999"/>
    <n v="94413.626799999998"/>
    <n v="165223.8469"/>
    <n v="114526.4261"/>
    <n v="200421.2458"/>
    <n v="140006.44760000001"/>
    <n v="245011.28339999999"/>
    <n v="166031.38639999999"/>
    <n v="290554.92619999999"/>
    <n v="182898.81959999999"/>
    <n v="320072.93430000002"/>
    <n v="198577.76790000001"/>
    <n v="347511.09379999997"/>
  </r>
  <r>
    <n v="6"/>
    <s v="Region VI - Midsouth"/>
    <x v="39"/>
    <s v="TX"/>
    <x v="285"/>
    <n v="3"/>
    <x v="2"/>
    <n v="64304.917099999999"/>
    <n v="112533.60490000001"/>
    <n v="87513.546100000007"/>
    <n v="153148.70569999999"/>
    <n v="110638.03019999999"/>
    <n v="193616.5528"/>
    <n v="145614.19760000001"/>
    <n v="254824.84580000001"/>
    <n v="180233.51949999999"/>
    <n v="315408.65919999999"/>
    <n v="202916.57250000001"/>
    <n v="355104.00170000002"/>
    <n v="225282.42939999999"/>
    <n v="394244.25140000001"/>
  </r>
  <r>
    <n v="6"/>
    <s v="Region VI - Midsouth"/>
    <x v="39"/>
    <s v="TX"/>
    <x v="285"/>
    <n v="4"/>
    <x v="3"/>
    <n v="71931.387100000007"/>
    <n v="115090.22100000001"/>
    <n v="100703.94190000001"/>
    <n v="161126.30929999999"/>
    <n v="129476.4967"/>
    <n v="207162.3977"/>
    <n v="172635.32879999999"/>
    <n v="276216.53029999998"/>
    <n v="215794.16099999999"/>
    <n v="345270.66279999999"/>
    <n v="244566.71580000001"/>
    <n v="391306.7512"/>
    <n v="273339.27069999999"/>
    <n v="437342.8395"/>
  </r>
  <r>
    <n v="6"/>
    <s v="Region VI - Midsouth"/>
    <x v="39"/>
    <s v="TX"/>
    <x v="286"/>
    <n v="1"/>
    <x v="0"/>
    <n v="84406.398499999996"/>
    <n v="147711.1974"/>
    <n v="109287.0353"/>
    <n v="191252.31159999999"/>
    <n v="130814.44070000001"/>
    <n v="228925.27110000001"/>
    <n v="156051.27849999999"/>
    <n v="273089.73739999998"/>
    <n v="183956.26439999999"/>
    <n v="321923.46269999997"/>
    <n v="201700.83259999999"/>
    <n v="352976.4571"/>
    <n v="218398.99340000001"/>
    <n v="382198.23839999997"/>
  </r>
  <r>
    <n v="6"/>
    <s v="Region VI - Midsouth"/>
    <x v="39"/>
    <s v="TX"/>
    <x v="286"/>
    <n v="2"/>
    <x v="1"/>
    <n v="72207.569099999993"/>
    <n v="126363.24589999999"/>
    <n v="94413.626799999998"/>
    <n v="165223.8469"/>
    <n v="114526.4261"/>
    <n v="200421.2458"/>
    <n v="140006.44760000001"/>
    <n v="245011.28339999999"/>
    <n v="166031.38639999999"/>
    <n v="290554.92619999999"/>
    <n v="182898.81959999999"/>
    <n v="320072.93430000002"/>
    <n v="198577.76790000001"/>
    <n v="347511.09379999997"/>
  </r>
  <r>
    <n v="6"/>
    <s v="Region VI - Midsouth"/>
    <x v="39"/>
    <s v="TX"/>
    <x v="286"/>
    <n v="3"/>
    <x v="2"/>
    <n v="64304.917099999999"/>
    <n v="112533.60490000001"/>
    <n v="87513.546100000007"/>
    <n v="153148.70569999999"/>
    <n v="110638.03019999999"/>
    <n v="193616.5528"/>
    <n v="145614.19760000001"/>
    <n v="254824.84580000001"/>
    <n v="180233.51949999999"/>
    <n v="315408.65919999999"/>
    <n v="202916.57250000001"/>
    <n v="355104.00170000002"/>
    <n v="225282.42939999999"/>
    <n v="394244.25140000001"/>
  </r>
  <r>
    <n v="6"/>
    <s v="Region VI - Midsouth"/>
    <x v="39"/>
    <s v="TX"/>
    <x v="286"/>
    <n v="4"/>
    <x v="3"/>
    <n v="71931.387100000007"/>
    <n v="115090.22100000001"/>
    <n v="100703.94190000001"/>
    <n v="161126.30929999999"/>
    <n v="129476.4967"/>
    <n v="207162.3977"/>
    <n v="172635.32879999999"/>
    <n v="276216.53029999998"/>
    <n v="215794.16099999999"/>
    <n v="345270.66279999999"/>
    <n v="244566.71580000001"/>
    <n v="391306.7512"/>
    <n v="273339.27069999999"/>
    <n v="437342.8395"/>
  </r>
  <r>
    <n v="6"/>
    <s v="Region VI - Midsouth"/>
    <x v="39"/>
    <s v="TX"/>
    <x v="287"/>
    <n v="1"/>
    <x v="0"/>
    <n v="86414.477400000003"/>
    <n v="151225.33540000001"/>
    <n v="111854.12420000001"/>
    <n v="195744.71739999999"/>
    <n v="133864.76809999999"/>
    <n v="234263.3443"/>
    <n v="159656.05410000001"/>
    <n v="279398.09460000001"/>
    <n v="188173.59289999999"/>
    <n v="329303.78749999998"/>
    <n v="206307.89799999999"/>
    <n v="361038.82140000002"/>
    <n v="223359.995"/>
    <n v="390879.99129999999"/>
  </r>
  <r>
    <n v="6"/>
    <s v="Region VI - Midsouth"/>
    <x v="39"/>
    <s v="TX"/>
    <x v="287"/>
    <n v="2"/>
    <x v="1"/>
    <n v="74078.582599999994"/>
    <n v="129637.51949999999"/>
    <n v="96813.599000000002"/>
    <n v="169423.79819999999"/>
    <n v="117393.74249999999"/>
    <n v="205439.04930000001"/>
    <n v="143430.94440000001"/>
    <n v="251004.1526"/>
    <n v="170047.31200000001"/>
    <n v="297582.79580000002"/>
    <n v="187294.62650000001"/>
    <n v="327765.59649999999"/>
    <n v="203316.05929999999"/>
    <n v="355803.10389999999"/>
  </r>
  <r>
    <n v="6"/>
    <s v="Region VI - Midsouth"/>
    <x v="39"/>
    <s v="TX"/>
    <x v="287"/>
    <n v="3"/>
    <x v="2"/>
    <n v="66077.382500000007"/>
    <n v="115635.41929999999"/>
    <n v="89966.758000000002"/>
    <n v="157441.8265"/>
    <n v="113771.04300000001"/>
    <n v="199099.3253"/>
    <n v="149770.16399999999"/>
    <n v="262097.78709999999"/>
    <n v="185408.4301"/>
    <n v="324464.75270000001"/>
    <n v="208766.3242"/>
    <n v="365341.0673"/>
    <n v="231803.45819999999"/>
    <n v="405656.05180000002"/>
  </r>
  <r>
    <n v="6"/>
    <s v="Region VI - Midsouth"/>
    <x v="39"/>
    <s v="TX"/>
    <x v="287"/>
    <n v="4"/>
    <x v="3"/>
    <n v="73650.859500000006"/>
    <n v="117841.37699999999"/>
    <n v="103111.2034"/>
    <n v="164977.92790000001"/>
    <n v="132571.5472"/>
    <n v="212114.47870000001"/>
    <n v="176762.06289999999"/>
    <n v="282819.30499999999"/>
    <n v="220952.57870000001"/>
    <n v="353524.1311"/>
    <n v="250412.92249999999"/>
    <n v="400660.68190000003"/>
    <n v="279873.26630000002"/>
    <n v="447797.23269999999"/>
  </r>
  <r>
    <n v="6"/>
    <s v="Region VI - Midsouth"/>
    <x v="39"/>
    <s v="TX"/>
    <x v="288"/>
    <n v="1"/>
    <x v="0"/>
    <n v="77529.247900000002"/>
    <n v="135676.18400000001"/>
    <n v="100272.26880000001"/>
    <n v="175476.47029999999"/>
    <n v="119948.70020000001"/>
    <n v="209910.2254"/>
    <n v="142975.16529999999"/>
    <n v="250206.5393"/>
    <n v="168434.36439999999"/>
    <n v="294760.13780000003"/>
    <n v="184624.4106"/>
    <n v="323092.71850000002"/>
    <n v="199816.71969999999"/>
    <n v="349679.25949999999"/>
  </r>
  <r>
    <n v="6"/>
    <s v="Region VI - Midsouth"/>
    <x v="39"/>
    <s v="TX"/>
    <x v="288"/>
    <n v="2"/>
    <x v="1"/>
    <n v="66838.139200000005"/>
    <n v="116966.74370000001"/>
    <n v="87237.146999999997"/>
    <n v="152665.0073"/>
    <n v="105673.81140000001"/>
    <n v="184929.17"/>
    <n v="128913.4037"/>
    <n v="225598.4564"/>
    <n v="152724.92120000001"/>
    <n v="267268.61200000002"/>
    <n v="168146.24220000001"/>
    <n v="294255.92379999999"/>
    <n v="182445.30900000001"/>
    <n v="319279.29060000001"/>
  </r>
  <r>
    <n v="6"/>
    <s v="Region VI - Midsouth"/>
    <x v="39"/>
    <s v="TX"/>
    <x v="288"/>
    <n v="3"/>
    <x v="2"/>
    <n v="59879.495499999997"/>
    <n v="104789.11719999999"/>
    <n v="81628.593299999993"/>
    <n v="142850.03820000001"/>
    <n v="103303.94590000001"/>
    <n v="180781.90530000001"/>
    <n v="136070.64249999999"/>
    <n v="238123.62450000001"/>
    <n v="168524.59830000001"/>
    <n v="294918.04700000002"/>
    <n v="189813.07870000001"/>
    <n v="332172.88780000003"/>
    <n v="210823.56719999999"/>
    <n v="368941.2426"/>
  </r>
  <r>
    <n v="6"/>
    <s v="Region VI - Midsouth"/>
    <x v="39"/>
    <s v="TX"/>
    <x v="288"/>
    <n v="4"/>
    <x v="3"/>
    <n v="66098.107000000004"/>
    <n v="105756.97259999999"/>
    <n v="92537.349700000006"/>
    <n v="148059.7617"/>
    <n v="118976.5925"/>
    <n v="190362.5508"/>
    <n v="158635.45670000001"/>
    <n v="253816.73439999999"/>
    <n v="198294.32079999999"/>
    <n v="317270.9179"/>
    <n v="224733.56349999999"/>
    <n v="359573.70699999999"/>
    <n v="251172.8063"/>
    <n v="401876.49609999999"/>
  </r>
  <r>
    <n v="6"/>
    <s v="Region VI - Midsouth"/>
    <x v="39"/>
    <s v="TX"/>
    <x v="289"/>
    <n v="1"/>
    <x v="0"/>
    <n v="83372.129199999996"/>
    <n v="145901.2262"/>
    <n v="108009.47560000001"/>
    <n v="189016.58230000001"/>
    <n v="129327.1885"/>
    <n v="226322.57990000001"/>
    <n v="154340.76190000001"/>
    <n v="270096.3333"/>
    <n v="181999.84020000001"/>
    <n v="318499.72019999998"/>
    <n v="199587.62770000001"/>
    <n v="349278.34850000002"/>
    <n v="216162.23430000001"/>
    <n v="378283.91"/>
  </r>
  <r>
    <n v="6"/>
    <s v="Region VI - Midsouth"/>
    <x v="39"/>
    <s v="TX"/>
    <x v="289"/>
    <n v="2"/>
    <x v="1"/>
    <n v="71036.234400000001"/>
    <n v="124313.4103"/>
    <n v="92968.950299999997"/>
    <n v="162695.66310000001"/>
    <n v="112856.16280000001"/>
    <n v="197498.28479999999"/>
    <n v="138115.65220000001"/>
    <n v="241702.39120000001"/>
    <n v="163873.55919999999"/>
    <n v="286778.72850000003"/>
    <n v="180574.35630000001"/>
    <n v="316005.12349999999"/>
    <n v="196118.29860000001"/>
    <n v="343207.02260000003"/>
  </r>
  <r>
    <n v="6"/>
    <s v="Region VI - Midsouth"/>
    <x v="39"/>
    <s v="TX"/>
    <x v="289"/>
    <n v="3"/>
    <x v="2"/>
    <n v="63063.038699999997"/>
    <n v="110360.31759999999"/>
    <n v="85746.676699999996"/>
    <n v="150056.68410000001"/>
    <n v="108345.22410000001"/>
    <n v="189604.14230000001"/>
    <n v="142535.7389"/>
    <n v="249437.54310000001"/>
    <n v="176365.39869999999"/>
    <n v="308639.44770000002"/>
    <n v="198517.5552"/>
    <n v="347405.72159999999"/>
    <n v="220348.95170000001"/>
    <n v="385610.6655"/>
  </r>
  <r>
    <n v="6"/>
    <s v="Region VI - Midsouth"/>
    <x v="39"/>
    <s v="TX"/>
    <x v="289"/>
    <n v="4"/>
    <x v="3"/>
    <n v="71034.671900000001"/>
    <n v="113655.4767"/>
    <n v="99448.540599999993"/>
    <n v="159117.66740000001"/>
    <n v="127862.4094"/>
    <n v="204579.85810000001"/>
    <n v="170483.21249999999"/>
    <n v="272773.14409999998"/>
    <n v="213104.01560000001"/>
    <n v="340966.4301"/>
    <n v="241517.88440000001"/>
    <n v="386428.62070000003"/>
    <n v="269931.75309999997"/>
    <n v="431890.81140000001"/>
  </r>
  <r>
    <n v="6"/>
    <s v="Region VI - Midsouth"/>
    <x v="39"/>
    <s v="TX"/>
    <x v="290"/>
    <n v="1"/>
    <x v="0"/>
    <n v="82925.528399999996"/>
    <n v="145119.67480000001"/>
    <n v="107356.7279"/>
    <n v="187874.2738"/>
    <n v="128495.0984"/>
    <n v="224866.42199999999"/>
    <n v="153271.13320000001"/>
    <n v="268224.48300000001"/>
    <n v="180666.39629999999"/>
    <n v="316166.19349999999"/>
    <n v="198086.92170000001"/>
    <n v="346652.11290000001"/>
    <n v="214475.11799999999"/>
    <n v="375331.45659999998"/>
  </r>
  <r>
    <n v="6"/>
    <s v="Region VI - Midsouth"/>
    <x v="39"/>
    <s v="TX"/>
    <x v="290"/>
    <n v="2"/>
    <x v="1"/>
    <n v="71000.829700000002"/>
    <n v="124251.45209999999"/>
    <n v="92817.553100000005"/>
    <n v="162430.71780000001"/>
    <n v="112573.1063"/>
    <n v="197002.93599999999"/>
    <n v="137586.85990000001"/>
    <n v="240777.0048"/>
    <n v="163144.3242"/>
    <n v="285502.56719999999"/>
    <n v="179707.42540000001"/>
    <n v="314487.99440000003"/>
    <n v="195099.31289999999"/>
    <n v="341423.7977"/>
  </r>
  <r>
    <n v="6"/>
    <s v="Region VI - Midsouth"/>
    <x v="39"/>
    <s v="TX"/>
    <x v="290"/>
    <n v="3"/>
    <x v="2"/>
    <n v="63271.936999999998"/>
    <n v="110725.88959999999"/>
    <n v="86123.853400000007"/>
    <n v="150716.74350000001"/>
    <n v="108893.51579999999"/>
    <n v="190563.6525"/>
    <n v="143330.94630000001"/>
    <n v="250829.15599999999"/>
    <n v="177419.55040000001"/>
    <n v="310484.21309999999"/>
    <n v="199757.70129999999"/>
    <n v="349575.97739999997"/>
    <n v="221785.7844"/>
    <n v="388125.1226"/>
  </r>
  <r>
    <n v="6"/>
    <s v="Region VI - Midsouth"/>
    <x v="39"/>
    <s v="TX"/>
    <x v="290"/>
    <n v="4"/>
    <x v="3"/>
    <n v="70672.5962"/>
    <n v="113076.15549999999"/>
    <n v="98941.634600000005"/>
    <n v="158306.61780000001"/>
    <n v="127210.6731"/>
    <n v="203537.08"/>
    <n v="169614.23079999999"/>
    <n v="271382.7733"/>
    <n v="212017.78839999999"/>
    <n v="339228.46659999999"/>
    <n v="240286.82689999999"/>
    <n v="384458.92879999999"/>
    <n v="268555.86540000001"/>
    <n v="429689.391"/>
  </r>
  <r>
    <n v="6"/>
    <s v="Region VI - Midsouth"/>
    <x v="39"/>
    <s v="TX"/>
    <x v="291"/>
    <n v="1"/>
    <x v="0"/>
    <n v="84446.700899999996"/>
    <n v="147781.7267"/>
    <n v="109279.0503"/>
    <n v="191238.33799999999"/>
    <n v="130763.88589999999"/>
    <n v="228836.8003"/>
    <n v="155928.77660000001"/>
    <n v="272875.3591"/>
    <n v="183753.2696"/>
    <n v="321568.22169999999"/>
    <n v="201447.05350000001"/>
    <n v="352532.34350000002"/>
    <n v="218073.99479999999"/>
    <n v="381629.49099999998"/>
  </r>
  <r>
    <n v="6"/>
    <s v="Region VI - Midsouth"/>
    <x v="39"/>
    <s v="TX"/>
    <x v="291"/>
    <n v="2"/>
    <x v="1"/>
    <n v="72522.002299999993"/>
    <n v="126913.504"/>
    <n v="94739.875499999995"/>
    <n v="165794.78200000001"/>
    <n v="114841.89380000001"/>
    <n v="200973.31419999999"/>
    <n v="140244.50339999999"/>
    <n v="245427.88080000001"/>
    <n v="166231.19750000001"/>
    <n v="290904.5955"/>
    <n v="183067.55720000001"/>
    <n v="320368.22499999998"/>
    <n v="198698.18969999999"/>
    <n v="347721.8321"/>
  </r>
  <r>
    <n v="6"/>
    <s v="Region VI - Midsouth"/>
    <x v="39"/>
    <s v="TX"/>
    <x v="291"/>
    <n v="3"/>
    <x v="2"/>
    <n v="64779.107300000003"/>
    <n v="113363.4378"/>
    <n v="88233.892000000007"/>
    <n v="154409.31099999999"/>
    <n v="111606.4224"/>
    <n v="195311.23929999999"/>
    <n v="146948.15530000001"/>
    <n v="257159.27170000001"/>
    <n v="181941.06159999999"/>
    <n v="318396.8578"/>
    <n v="204882.08069999999"/>
    <n v="358543.64120000001"/>
    <n v="227513.0319"/>
    <n v="398147.80589999998"/>
  </r>
  <r>
    <n v="6"/>
    <s v="Region VI - Midsouth"/>
    <x v="39"/>
    <s v="TX"/>
    <x v="291"/>
    <n v="4"/>
    <x v="3"/>
    <n v="71980.688699999999"/>
    <n v="115169.10370000001"/>
    <n v="100772.9641"/>
    <n v="161236.745"/>
    <n v="129565.23970000001"/>
    <n v="207304.38649999999"/>
    <n v="172753.65289999999"/>
    <n v="276405.84869999997"/>
    <n v="215942.06599999999"/>
    <n v="345507.31089999998"/>
    <n v="244734.34160000001"/>
    <n v="391574.9523"/>
    <n v="273526.61700000003"/>
    <n v="437642.59379999997"/>
  </r>
  <r>
    <n v="6"/>
    <s v="Region VI - Midsouth"/>
    <x v="39"/>
    <s v="TX"/>
    <x v="292"/>
    <n v="1"/>
    <x v="0"/>
    <n v="80450.688599999994"/>
    <n v="140788.70499999999"/>
    <n v="104140.8722"/>
    <n v="182246.5263"/>
    <n v="124637.94439999999"/>
    <n v="218116.4026"/>
    <n v="148657.96359999999"/>
    <n v="260151.4363"/>
    <n v="175217.1023"/>
    <n v="306629.929"/>
    <n v="192106.01920000001"/>
    <n v="336185.53350000002"/>
    <n v="207989.47700000001"/>
    <n v="363981.58470000001"/>
  </r>
  <r>
    <n v="6"/>
    <s v="Region VI - Midsouth"/>
    <x v="39"/>
    <s v="TX"/>
    <x v="292"/>
    <n v="2"/>
    <x v="1"/>
    <n v="68937.186799999996"/>
    <n v="120640.077"/>
    <n v="90103.048699999999"/>
    <n v="157680.3352"/>
    <n v="109264.9871"/>
    <n v="191213.7274"/>
    <n v="133514.52789999999"/>
    <n v="233650.42379999999"/>
    <n v="158299.2401"/>
    <n v="277023.6703"/>
    <n v="174360.29920000001"/>
    <n v="305130.52360000001"/>
    <n v="189281.80379999999"/>
    <n v="331243.15669999999"/>
  </r>
  <r>
    <n v="6"/>
    <s v="Region VI - Midsouth"/>
    <x v="39"/>
    <s v="TX"/>
    <x v="292"/>
    <n v="3"/>
    <x v="2"/>
    <n v="61471.267099999997"/>
    <n v="107574.71739999999"/>
    <n v="83687.634999999995"/>
    <n v="146453.36120000001"/>
    <n v="105824.58500000001"/>
    <n v="185193.0238"/>
    <n v="139303.19070000001"/>
    <n v="243780.58379999999"/>
    <n v="172444.99849999999"/>
    <n v="301778.74739999999"/>
    <n v="194165.31700000001"/>
    <n v="339789.30469999998"/>
    <n v="215586.25949999999"/>
    <n v="377275.95409999997"/>
  </r>
  <r>
    <n v="6"/>
    <s v="Region VI - Midsouth"/>
    <x v="39"/>
    <s v="TX"/>
    <x v="292"/>
    <n v="4"/>
    <x v="3"/>
    <n v="68566.3894"/>
    <n v="109706.22470000001"/>
    <n v="95992.945099999997"/>
    <n v="153588.71460000001"/>
    <n v="123419.501"/>
    <n v="197471.20439999999"/>
    <n v="164559.3346"/>
    <n v="263294.93920000002"/>
    <n v="205699.16819999999"/>
    <n v="329118.674"/>
    <n v="233125.72399999999"/>
    <n v="373001.16389999999"/>
    <n v="260552.27970000001"/>
    <n v="416883.65370000002"/>
  </r>
  <r>
    <n v="6"/>
    <s v="Region VI - Midsouth"/>
    <x v="39"/>
    <s v="TX"/>
    <x v="293"/>
    <n v="1"/>
    <x v="0"/>
    <n v="80490.994000000006"/>
    <n v="140859.23970000001"/>
    <n v="104132.89109999999"/>
    <n v="182232.5595"/>
    <n v="124587.3941"/>
    <n v="218027.93969999999"/>
    <n v="148535.467"/>
    <n v="259937.06709999999"/>
    <n v="175014.11369999999"/>
    <n v="306274.69880000001"/>
    <n v="191852.24660000001"/>
    <n v="335741.43160000001"/>
    <n v="207664.48560000001"/>
    <n v="363412.84980000003"/>
  </r>
  <r>
    <n v="6"/>
    <s v="Region VI - Midsouth"/>
    <x v="39"/>
    <s v="TX"/>
    <x v="293"/>
    <n v="2"/>
    <x v="1"/>
    <n v="69251.623000000007"/>
    <n v="121190.3403"/>
    <n v="90429.301200000002"/>
    <n v="158251.27710000001"/>
    <n v="109580.4593"/>
    <n v="191765.80369999999"/>
    <n v="133752.58900000001"/>
    <n v="234067.0307"/>
    <n v="158499.05729999999"/>
    <n v="277373.3504"/>
    <n v="174529.0435"/>
    <n v="305425.826"/>
    <n v="189402.2328"/>
    <n v="331453.90730000002"/>
  </r>
  <r>
    <n v="6"/>
    <s v="Region VI - Midsouth"/>
    <x v="39"/>
    <s v="TX"/>
    <x v="293"/>
    <n v="3"/>
    <x v="2"/>
    <n v="61945.460400000004"/>
    <n v="108404.55560000001"/>
    <n v="84407.985000000001"/>
    <n v="147713.9737"/>
    <n v="106792.98269999999"/>
    <n v="186887.71969999999"/>
    <n v="140637.1556"/>
    <n v="246115.02230000001"/>
    <n v="174152.54949999999"/>
    <n v="304766.96169999999"/>
    <n v="196130.83549999999"/>
    <n v="343228.962"/>
    <n v="217816.87340000001"/>
    <n v="381179.52840000001"/>
  </r>
  <r>
    <n v="6"/>
    <s v="Region VI - Midsouth"/>
    <x v="39"/>
    <s v="TX"/>
    <x v="293"/>
    <n v="4"/>
    <x v="3"/>
    <n v="68615.693700000003"/>
    <n v="109785.1116"/>
    <n v="96061.971099999995"/>
    <n v="153699.15609999999"/>
    <n v="123508.24860000001"/>
    <n v="197613.20079999999"/>
    <n v="164677.6649"/>
    <n v="263484.26770000003"/>
    <n v="205847.08110000001"/>
    <n v="329355.3346"/>
    <n v="233293.3585"/>
    <n v="373269.37910000002"/>
    <n v="260739.636"/>
    <n v="417183.42379999999"/>
  </r>
  <r>
    <n v="6"/>
    <s v="Region VI - Midsouth"/>
    <x v="39"/>
    <s v="TX"/>
    <x v="294"/>
    <n v="1"/>
    <x v="0"/>
    <n v="81951.715800000005"/>
    <n v="143415.50279999999"/>
    <n v="106067.19469999999"/>
    <n v="185617.59080000001"/>
    <n v="126932.01850000001"/>
    <n v="222131.03229999999"/>
    <n v="151376.86900000001"/>
    <n v="264909.52059999999"/>
    <n v="178405.4859"/>
    <n v="312209.60029999999"/>
    <n v="195593.05470000001"/>
    <n v="342287.8456"/>
    <n v="211750.8683"/>
    <n v="370564.0196"/>
  </r>
  <r>
    <n v="6"/>
    <s v="Region VI - Midsouth"/>
    <x v="39"/>
    <s v="TX"/>
    <x v="294"/>
    <n v="2"/>
    <x v="1"/>
    <n v="70301.147800000006"/>
    <n v="123027.0088"/>
    <n v="91862.253500000006"/>
    <n v="160758.94349999999"/>
    <n v="111376.04889999999"/>
    <n v="194908.08559999999"/>
    <n v="136053.15340000001"/>
    <n v="238093.0183"/>
    <n v="161286.21969999999"/>
    <n v="282250.88439999998"/>
    <n v="177636.07509999999"/>
    <n v="310863.13140000001"/>
    <n v="192820.48360000001"/>
    <n v="337435.84629999998"/>
  </r>
  <r>
    <n v="6"/>
    <s v="Region VI - Midsouth"/>
    <x v="39"/>
    <s v="TX"/>
    <x v="294"/>
    <n v="3"/>
    <x v="2"/>
    <n v="62741.346899999997"/>
    <n v="109797.35709999999"/>
    <n v="85437.506899999993"/>
    <n v="149515.63690000001"/>
    <n v="108053.30349999999"/>
    <n v="189093.2812"/>
    <n v="142253.4313"/>
    <n v="248943.50469999999"/>
    <n v="176112.75159999999"/>
    <n v="308197.31520000001"/>
    <n v="198306.95670000001"/>
    <n v="347037.17420000001"/>
    <n v="220198.2219"/>
    <n v="385346.88829999999"/>
  </r>
  <r>
    <n v="6"/>
    <s v="Region VI - Midsouth"/>
    <x v="39"/>
    <s v="TX"/>
    <x v="294"/>
    <n v="4"/>
    <x v="3"/>
    <n v="69849.836200000005"/>
    <n v="111759.7395"/>
    <n v="97789.770600000003"/>
    <n v="156463.63529999999"/>
    <n v="125729.70510000001"/>
    <n v="201167.53109999999"/>
    <n v="167639.60680000001"/>
    <n v="268223.3749"/>
    <n v="209549.50839999999"/>
    <n v="335279.21850000002"/>
    <n v="237489.44279999999"/>
    <n v="379983.11430000002"/>
    <n v="265429.3774"/>
    <n v="424687.01010000001"/>
  </r>
  <r>
    <n v="6"/>
    <s v="Region VI - Midsouth"/>
    <x v="39"/>
    <s v="TX"/>
    <x v="295"/>
    <n v="1"/>
    <x v="0"/>
    <n v="80004.087799999994"/>
    <n v="140007.15359999999"/>
    <n v="103488.12450000001"/>
    <n v="181104.21789999999"/>
    <n v="123805.8542"/>
    <n v="216660.24479999999"/>
    <n v="147588.33489999999"/>
    <n v="258279.58600000001"/>
    <n v="173883.65839999999"/>
    <n v="304296.40220000001"/>
    <n v="190605.3131"/>
    <n v="333559.29790000001"/>
    <n v="206302.36069999999"/>
    <n v="361029.13130000001"/>
  </r>
  <r>
    <n v="6"/>
    <s v="Region VI - Midsouth"/>
    <x v="39"/>
    <s v="TX"/>
    <x v="295"/>
    <n v="2"/>
    <x v="1"/>
    <n v="68901.782099999997"/>
    <n v="120578.11870000001"/>
    <n v="89951.651400000002"/>
    <n v="157415.39000000001"/>
    <n v="108981.93060000001"/>
    <n v="190718.37849999999"/>
    <n v="132985.73569999999"/>
    <n v="232725.0374"/>
    <n v="157570.00510000001"/>
    <n v="275747.50890000002"/>
    <n v="173493.36840000001"/>
    <n v="303613.3946"/>
    <n v="188262.8181"/>
    <n v="329459.93170000002"/>
  </r>
  <r>
    <n v="6"/>
    <s v="Region VI - Midsouth"/>
    <x v="39"/>
    <s v="TX"/>
    <x v="295"/>
    <n v="3"/>
    <x v="2"/>
    <n v="61680.165399999998"/>
    <n v="107940.28939999999"/>
    <n v="84064.811700000006"/>
    <n v="147113.42050000001"/>
    <n v="106372.87669999999"/>
    <n v="186152.53400000001"/>
    <n v="140098.39809999999"/>
    <n v="245172.1967"/>
    <n v="173499.1502"/>
    <n v="303623.51270000002"/>
    <n v="195405.46309999999"/>
    <n v="341959.56050000002"/>
    <n v="217023.09210000001"/>
    <n v="379790.41119999997"/>
  </r>
  <r>
    <n v="6"/>
    <s v="Region VI - Midsouth"/>
    <x v="39"/>
    <s v="TX"/>
    <x v="295"/>
    <n v="4"/>
    <x v="3"/>
    <n v="68204.313699999999"/>
    <n v="109126.90360000001"/>
    <n v="95486.039099999995"/>
    <n v="152777.66500000001"/>
    <n v="122767.76459999999"/>
    <n v="196428.42629999999"/>
    <n v="163690.35279999999"/>
    <n v="261904.56839999999"/>
    <n v="204612.94099999999"/>
    <n v="327380.71059999999"/>
    <n v="231894.66639999999"/>
    <n v="371031.4719"/>
    <n v="259176.39199999999"/>
    <n v="414682.23330000002"/>
  </r>
  <r>
    <n v="6"/>
    <s v="Region VI - Midsouth"/>
    <x v="39"/>
    <s v="TX"/>
    <x v="296"/>
    <n v="1"/>
    <x v="0"/>
    <n v="83959.794599999994"/>
    <n v="146929.64069999999"/>
    <n v="108634.2837"/>
    <n v="190109.99650000001"/>
    <n v="129982.34600000001"/>
    <n v="227469.10550000001"/>
    <n v="154981.64449999999"/>
    <n v="271217.87780000002"/>
    <n v="182622.8144"/>
    <n v="319589.9252"/>
    <n v="200200.11989999999"/>
    <n v="350350.20990000002"/>
    <n v="216711.87"/>
    <n v="379245.77240000002"/>
  </r>
  <r>
    <n v="6"/>
    <s v="Region VI - Midsouth"/>
    <x v="39"/>
    <s v="TX"/>
    <x v="296"/>
    <n v="2"/>
    <x v="1"/>
    <n v="72172.161300000007"/>
    <n v="126301.2824"/>
    <n v="94262.225600000005"/>
    <n v="164958.89490000001"/>
    <n v="114243.3651"/>
    <n v="199925.889"/>
    <n v="139477.6501"/>
    <n v="244085.88759999999"/>
    <n v="165302.1452"/>
    <n v="289278.75400000002"/>
    <n v="182031.88200000001"/>
    <n v="318555.79350000003"/>
    <n v="197558.77499999999"/>
    <n v="345727.85639999999"/>
  </r>
  <r>
    <n v="6"/>
    <s v="Region VI - Midsouth"/>
    <x v="39"/>
    <s v="TX"/>
    <x v="296"/>
    <n v="3"/>
    <x v="2"/>
    <n v="64513.812400000003"/>
    <n v="112899.1715"/>
    <n v="87890.718800000002"/>
    <n v="153808.75769999999"/>
    <n v="111186.31630000001"/>
    <n v="194576.05360000001"/>
    <n v="146409.39780000001"/>
    <n v="256216.4461"/>
    <n v="181287.66219999999"/>
    <n v="317253.40889999998"/>
    <n v="204156.70850000001"/>
    <n v="357274.23969999998"/>
    <n v="226719.2507"/>
    <n v="396758.6887"/>
  </r>
  <r>
    <n v="6"/>
    <s v="Region VI - Midsouth"/>
    <x v="39"/>
    <s v="TX"/>
    <x v="296"/>
    <n v="4"/>
    <x v="3"/>
    <n v="71569.308699999994"/>
    <n v="114510.89569999999"/>
    <n v="100197.0321"/>
    <n v="160315.25390000001"/>
    <n v="128824.75569999999"/>
    <n v="206119.6121"/>
    <n v="171766.34090000001"/>
    <n v="274826.1495"/>
    <n v="214707.92610000001"/>
    <n v="343532.68680000002"/>
    <n v="243335.6496"/>
    <n v="389337.04509999999"/>
    <n v="271963.37300000002"/>
    <n v="435141.40330000001"/>
  </r>
  <r>
    <n v="6"/>
    <s v="Region VI - Midsouth"/>
    <x v="39"/>
    <s v="TX"/>
    <x v="297"/>
    <n v="1"/>
    <x v="0"/>
    <n v="84446.700899999996"/>
    <n v="147781.7267"/>
    <n v="109279.0503"/>
    <n v="191238.33799999999"/>
    <n v="130763.88589999999"/>
    <n v="228836.8003"/>
    <n v="155928.77660000001"/>
    <n v="272875.3591"/>
    <n v="183753.2696"/>
    <n v="321568.22169999999"/>
    <n v="201447.05350000001"/>
    <n v="352532.34350000002"/>
    <n v="218073.99479999999"/>
    <n v="381629.49099999998"/>
  </r>
  <r>
    <n v="6"/>
    <s v="Region VI - Midsouth"/>
    <x v="39"/>
    <s v="TX"/>
    <x v="297"/>
    <n v="2"/>
    <x v="1"/>
    <n v="72522.002299999993"/>
    <n v="126913.504"/>
    <n v="94739.875499999995"/>
    <n v="165794.78200000001"/>
    <n v="114841.89380000001"/>
    <n v="200973.31419999999"/>
    <n v="140244.50339999999"/>
    <n v="245427.88080000001"/>
    <n v="166231.19750000001"/>
    <n v="290904.5955"/>
    <n v="183067.55720000001"/>
    <n v="320368.22499999998"/>
    <n v="198698.18969999999"/>
    <n v="347721.8321"/>
  </r>
  <r>
    <n v="6"/>
    <s v="Region VI - Midsouth"/>
    <x v="39"/>
    <s v="TX"/>
    <x v="297"/>
    <n v="3"/>
    <x v="2"/>
    <n v="64779.107300000003"/>
    <n v="113363.4378"/>
    <n v="88233.892000000007"/>
    <n v="154409.31099999999"/>
    <n v="111606.4224"/>
    <n v="195311.23929999999"/>
    <n v="146948.15530000001"/>
    <n v="257159.27170000001"/>
    <n v="181941.06159999999"/>
    <n v="318396.8578"/>
    <n v="204882.08069999999"/>
    <n v="358543.64120000001"/>
    <n v="227513.0319"/>
    <n v="398147.80589999998"/>
  </r>
  <r>
    <n v="6"/>
    <s v="Region VI - Midsouth"/>
    <x v="39"/>
    <s v="TX"/>
    <x v="297"/>
    <n v="4"/>
    <x v="3"/>
    <n v="71980.688699999999"/>
    <n v="115169.10370000001"/>
    <n v="100772.9641"/>
    <n v="161236.745"/>
    <n v="129565.23970000001"/>
    <n v="207304.38649999999"/>
    <n v="172753.65289999999"/>
    <n v="276405.84869999997"/>
    <n v="215942.06599999999"/>
    <n v="345507.31089999998"/>
    <n v="244734.34160000001"/>
    <n v="391574.9523"/>
    <n v="273526.61700000003"/>
    <n v="437642.59379999997"/>
  </r>
  <r>
    <n v="7"/>
    <s v="Region VII - Midwest"/>
    <x v="40"/>
    <s v="IA"/>
    <x v="29"/>
    <n v="1"/>
    <x v="0"/>
    <n v="95360.163400000005"/>
    <n v="166880.28599999999"/>
    <n v="123424.0061"/>
    <n v="215992.01070000001"/>
    <n v="147705.00839999999"/>
    <n v="258483.7648"/>
    <n v="176153.19519999999"/>
    <n v="308268.09169999999"/>
    <n v="207608.3351"/>
    <n v="363314.58659999998"/>
    <n v="227610.72330000001"/>
    <n v="398318.76569999999"/>
    <n v="246415.77979999999"/>
    <n v="431227.61469999998"/>
  </r>
  <r>
    <n v="7"/>
    <s v="Region VII - Midwest"/>
    <x v="40"/>
    <s v="IA"/>
    <x v="29"/>
    <n v="2"/>
    <x v="1"/>
    <n v="81790.678700000004"/>
    <n v="143133.68780000001"/>
    <n v="106879.4277"/>
    <n v="187038.99849999999"/>
    <n v="129586.8795"/>
    <n v="226777.03909999999"/>
    <n v="158305.57389999999"/>
    <n v="277034.75439999998"/>
    <n v="187669.42540000001"/>
    <n v="328421.49440000003"/>
    <n v="206696.12390000001"/>
    <n v="361718.2169"/>
    <n v="224367.4497"/>
    <n v="392643.03710000002"/>
  </r>
  <r>
    <n v="7"/>
    <s v="Region VII - Midwest"/>
    <x v="40"/>
    <s v="IA"/>
    <x v="29"/>
    <n v="3"/>
    <x v="2"/>
    <n v="72986.557799999995"/>
    <n v="127726.47629999999"/>
    <n v="99385.445600000006"/>
    <n v="173924.52989999999"/>
    <n v="125690.73390000001"/>
    <n v="219958.7844"/>
    <n v="165470.6292"/>
    <n v="289573.60110000003"/>
    <n v="204853.584"/>
    <n v="358493.772"/>
    <n v="230667.84220000001"/>
    <n v="403668.72379999998"/>
    <n v="256129.26430000001"/>
    <n v="448226.21250000002"/>
  </r>
  <r>
    <n v="7"/>
    <s v="Region VII - Midwest"/>
    <x v="40"/>
    <s v="IA"/>
    <x v="29"/>
    <n v="4"/>
    <x v="3"/>
    <n v="81277.567299999995"/>
    <n v="130044.1096"/>
    <n v="113788.59420000001"/>
    <n v="182061.75339999999"/>
    <n v="146299.62109999999"/>
    <n v="234079.39739999999"/>
    <n v="195066.16149999999"/>
    <n v="312105.86310000002"/>
    <n v="243832.70189999999"/>
    <n v="390132.32880000002"/>
    <n v="276343.72889999999"/>
    <n v="442149.97269999998"/>
    <n v="308854.75579999998"/>
    <n v="494167.6165"/>
  </r>
  <r>
    <n v="7"/>
    <s v="Region VII - Midwest"/>
    <x v="40"/>
    <s v="IA"/>
    <x v="298"/>
    <n v="1"/>
    <x v="0"/>
    <n v="94386.350900000005"/>
    <n v="165176.11410000001"/>
    <n v="122134.47289999999"/>
    <n v="213735.32759999999"/>
    <n v="146141.92860000001"/>
    <n v="255748.3751"/>
    <n v="174258.93109999999"/>
    <n v="304953.12939999998"/>
    <n v="205347.42480000001"/>
    <n v="359357.99339999998"/>
    <n v="225116.85620000001"/>
    <n v="393954.49839999998"/>
    <n v="243691.5301"/>
    <n v="426460.1776"/>
  </r>
  <r>
    <n v="7"/>
    <s v="Region VII - Midwest"/>
    <x v="40"/>
    <s v="IA"/>
    <x v="298"/>
    <n v="2"/>
    <x v="1"/>
    <n v="81090.996799999994"/>
    <n v="141909.2445"/>
    <n v="105924.1281"/>
    <n v="185367.2242"/>
    <n v="128389.8221"/>
    <n v="224682.1887"/>
    <n v="156771.86730000001"/>
    <n v="274350.76789999998"/>
    <n v="185811.32089999999"/>
    <n v="325169.81160000002"/>
    <n v="204624.77359999999"/>
    <n v="358093.35389999999"/>
    <n v="222088.62040000001"/>
    <n v="388655.0858"/>
  </r>
  <r>
    <n v="7"/>
    <s v="Region VII - Midwest"/>
    <x v="40"/>
    <s v="IA"/>
    <x v="298"/>
    <n v="3"/>
    <x v="2"/>
    <n v="72455.967900000003"/>
    <n v="126797.94379999999"/>
    <n v="98699.099100000007"/>
    <n v="172723.4235"/>
    <n v="124850.5217"/>
    <n v="218488.413"/>
    <n v="164393.11429999999"/>
    <n v="287687.94990000001"/>
    <n v="203546.78520000001"/>
    <n v="356206.87410000002"/>
    <n v="229217.09760000001"/>
    <n v="401129.92060000001"/>
    <n v="254541.70180000001"/>
    <n v="445447.97810000001"/>
  </r>
  <r>
    <n v="7"/>
    <s v="Region VII - Midwest"/>
    <x v="40"/>
    <s v="IA"/>
    <x v="298"/>
    <n v="4"/>
    <x v="3"/>
    <n v="80454.807400000005"/>
    <n v="128727.6936"/>
    <n v="112636.73020000001"/>
    <n v="180218.77100000001"/>
    <n v="144818.6531"/>
    <n v="231709.84849999999"/>
    <n v="193091.53750000001"/>
    <n v="308946.46460000001"/>
    <n v="241364.42189999999"/>
    <n v="386183.0808"/>
    <n v="273546.34480000002"/>
    <n v="437674.15820000001"/>
    <n v="305728.26770000003"/>
    <n v="489165.23560000001"/>
  </r>
  <r>
    <n v="7"/>
    <s v="Region VII - Midwest"/>
    <x v="40"/>
    <s v="IA"/>
    <x v="299"/>
    <n v="1"/>
    <x v="0"/>
    <n v="87915.5046"/>
    <n v="153852.13310000001"/>
    <n v="113780.44680000001"/>
    <n v="199115.7818"/>
    <n v="136158.84229999999"/>
    <n v="238277.97399999999"/>
    <n v="162374.95939999999"/>
    <n v="284156.1789"/>
    <n v="191361.97640000001"/>
    <n v="334883.45880000002"/>
    <n v="209794.93350000001"/>
    <n v="367141.1335"/>
    <n v="227121.38630000001"/>
    <n v="397462.42619999999"/>
  </r>
  <r>
    <n v="7"/>
    <s v="Region VII - Midwest"/>
    <x v="40"/>
    <s v="IA"/>
    <x v="299"/>
    <n v="2"/>
    <x v="1"/>
    <n v="75442.543600000005"/>
    <n v="132024.45129999999"/>
    <n v="98572.803700000004"/>
    <n v="172502.40650000001"/>
    <n v="119504.8043"/>
    <n v="209133.4074"/>
    <n v="145969.5698"/>
    <n v="255446.74710000001"/>
    <n v="173034.29139999999"/>
    <n v="302810.0099"/>
    <n v="190570.40239999999"/>
    <n v="333498.20419999998"/>
    <n v="206854.73920000001"/>
    <n v="361995.79359999998"/>
  </r>
  <r>
    <n v="7"/>
    <s v="Region VII - Midwest"/>
    <x v="40"/>
    <s v="IA"/>
    <x v="299"/>
    <n v="3"/>
    <x v="2"/>
    <n v="67347.462400000004"/>
    <n v="117858.0591"/>
    <n v="91716.6299"/>
    <n v="160504.1023"/>
    <n v="115999.76149999999"/>
    <n v="202999.58259999999"/>
    <n v="152720.40460000001"/>
    <n v="267260.70809999999"/>
    <n v="189076.1832"/>
    <n v="330883.32059999998"/>
    <n v="212907.9639"/>
    <n v="372588.93680000002"/>
    <n v="236415.42060000001"/>
    <n v="413726.98599999998"/>
  </r>
  <r>
    <n v="7"/>
    <s v="Region VII - Midwest"/>
    <x v="40"/>
    <s v="IA"/>
    <x v="299"/>
    <n v="4"/>
    <x v="3"/>
    <n v="74934.306299999997"/>
    <n v="119894.8919"/>
    <n v="104908.0288"/>
    <n v="167852.8486"/>
    <n v="134881.75140000001"/>
    <n v="215810.80540000001"/>
    <n v="179842.3351"/>
    <n v="287747.74050000001"/>
    <n v="224802.91880000001"/>
    <n v="359684.67550000001"/>
    <n v="254776.64139999999"/>
    <n v="407642.6323"/>
    <n v="284750.364"/>
    <n v="455600.58909999998"/>
  </r>
  <r>
    <n v="7"/>
    <s v="Region VII - Midwest"/>
    <x v="40"/>
    <s v="IA"/>
    <x v="300"/>
    <n v="1"/>
    <x v="0"/>
    <n v="101770.55899999999"/>
    <n v="178098.47820000001"/>
    <n v="131790.0135"/>
    <n v="230632.52359999999"/>
    <n v="157763.93160000001"/>
    <n v="276086.88030000002"/>
    <n v="188220.92540000001"/>
    <n v="329386.61940000003"/>
    <n v="221898.2825"/>
    <n v="388321.99430000002"/>
    <n v="243313.3222"/>
    <n v="425798.3138"/>
    <n v="263473.42930000002"/>
    <n v="461078.50140000001"/>
  </r>
  <r>
    <n v="7"/>
    <s v="Region VII - Midwest"/>
    <x v="40"/>
    <s v="IA"/>
    <x v="300"/>
    <n v="2"/>
    <x v="1"/>
    <n v="86967.484200000006"/>
    <n v="152193.0974"/>
    <n v="113741.382"/>
    <n v="199047.4185"/>
    <n v="137998.69940000001"/>
    <n v="241497.72399999999"/>
    <n v="168750.79250000001"/>
    <n v="295313.88679999998"/>
    <n v="200146.7439"/>
    <n v="350256.80180000002"/>
    <n v="220497.39490000001"/>
    <n v="385870.4412"/>
    <n v="239420.70499999999"/>
    <n v="418986.23379999999"/>
  </r>
  <r>
    <n v="7"/>
    <s v="Region VII - Midwest"/>
    <x v="40"/>
    <s v="IA"/>
    <x v="300"/>
    <n v="3"/>
    <x v="2"/>
    <n v="77383.779599999994"/>
    <n v="135421.61429999999"/>
    <n v="105287.3982"/>
    <n v="184252.94690000001"/>
    <n v="133088.90830000001"/>
    <n v="232905.5894"/>
    <n v="175142.40549999999"/>
    <n v="306499.20970000001"/>
    <n v="216762.8769"/>
    <n v="379335.03450000001"/>
    <n v="244028.71770000001"/>
    <n v="427050.25589999999"/>
    <n v="270909.64649999997"/>
    <n v="474091.88130000001"/>
  </r>
  <r>
    <n v="7"/>
    <s v="Region VII - Midwest"/>
    <x v="40"/>
    <s v="IA"/>
    <x v="300"/>
    <n v="4"/>
    <x v="3"/>
    <n v="86724.118199999997"/>
    <n v="138758.5912"/>
    <n v="121413.76549999999"/>
    <n v="194262.02770000001"/>
    <n v="156103.41279999999"/>
    <n v="249765.46419999999"/>
    <n v="208137.88380000001"/>
    <n v="333020.61900000001"/>
    <n v="260172.3547"/>
    <n v="416275.77360000001"/>
    <n v="294862.00199999998"/>
    <n v="471779.21010000003"/>
    <n v="329551.64929999999"/>
    <n v="527282.64670000004"/>
  </r>
  <r>
    <n v="7"/>
    <s v="Region VII - Midwest"/>
    <x v="40"/>
    <s v="IA"/>
    <x v="301"/>
    <n v="1"/>
    <x v="0"/>
    <n v="94873.257199999993"/>
    <n v="166028.20009999999"/>
    <n v="122779.2395"/>
    <n v="214863.6692"/>
    <n v="146923.46849999999"/>
    <n v="257116.0699"/>
    <n v="175206.0632"/>
    <n v="306610.61050000001"/>
    <n v="206477.88"/>
    <n v="361336.29"/>
    <n v="226363.78969999999"/>
    <n v="396136.63199999998"/>
    <n v="245053.65489999999"/>
    <n v="428843.89610000001"/>
  </r>
  <r>
    <n v="7"/>
    <s v="Region VII - Midwest"/>
    <x v="40"/>
    <s v="IA"/>
    <x v="301"/>
    <n v="2"/>
    <x v="1"/>
    <n v="81440.837799999994"/>
    <n v="142521.46609999999"/>
    <n v="106401.7779"/>
    <n v="186203.11139999999"/>
    <n v="128988.3508"/>
    <n v="225729.6139"/>
    <n v="157538.72070000001"/>
    <n v="275692.7611"/>
    <n v="186740.3731"/>
    <n v="326795.65299999999"/>
    <n v="205660.44880000001"/>
    <n v="359905.78539999999"/>
    <n v="223228.03510000001"/>
    <n v="390649.06140000001"/>
  </r>
  <r>
    <n v="7"/>
    <s v="Region VII - Midwest"/>
    <x v="40"/>
    <s v="IA"/>
    <x v="301"/>
    <n v="3"/>
    <x v="2"/>
    <n v="72721.262799999997"/>
    <n v="127262.21"/>
    <n v="99042.272400000002"/>
    <n v="173323.9767"/>
    <n v="125270.62790000001"/>
    <n v="219223.5987"/>
    <n v="164931.87169999999"/>
    <n v="288630.77549999999"/>
    <n v="204200.18460000001"/>
    <n v="357350.32309999998"/>
    <n v="229942.46979999999"/>
    <n v="402399.3222"/>
    <n v="255335.48310000001"/>
    <n v="446837.09539999999"/>
  </r>
  <r>
    <n v="7"/>
    <s v="Region VII - Midwest"/>
    <x v="40"/>
    <s v="IA"/>
    <x v="301"/>
    <n v="4"/>
    <x v="3"/>
    <n v="80866.187300000005"/>
    <n v="129385.9016"/>
    <n v="113212.66220000001"/>
    <n v="181140.2622"/>
    <n v="145559.13709999999"/>
    <n v="232894.62289999999"/>
    <n v="194078.84959999999"/>
    <n v="310526.16389999999"/>
    <n v="242598.5619"/>
    <n v="388157.70480000001"/>
    <n v="274945.0368"/>
    <n v="439912.06540000002"/>
    <n v="307291.51169999997"/>
    <n v="491666.42609999998"/>
  </r>
  <r>
    <n v="7"/>
    <s v="Region VII - Midwest"/>
    <x v="40"/>
    <s v="IA"/>
    <x v="302"/>
    <n v="1"/>
    <x v="0"/>
    <n v="95239.252999999997"/>
    <n v="166668.69289999999"/>
    <n v="123447.95699999999"/>
    <n v="216033.92480000001"/>
    <n v="147856.66819999999"/>
    <n v="258749.16940000001"/>
    <n v="176520.69570000001"/>
    <n v="308911.21740000002"/>
    <n v="208217.31349999999"/>
    <n v="364380.29869999998"/>
    <n v="228372.05410000001"/>
    <n v="399651.09470000002"/>
    <n v="247390.76819999999"/>
    <n v="432933.8444"/>
  </r>
  <r>
    <n v="7"/>
    <s v="Region VII - Midwest"/>
    <x v="40"/>
    <s v="IA"/>
    <x v="302"/>
    <n v="2"/>
    <x v="1"/>
    <n v="80847.376099999994"/>
    <n v="141482.90820000001"/>
    <n v="105900.6779"/>
    <n v="185326.1863"/>
    <n v="128640.47199999999"/>
    <n v="225120.8259"/>
    <n v="157591.4014"/>
    <n v="275784.95240000001"/>
    <n v="187069.98620000001"/>
    <n v="327372.47570000001"/>
    <n v="206189.90460000001"/>
    <n v="360832.33299999998"/>
    <n v="224006.177"/>
    <n v="392010.80979999999"/>
  </r>
  <r>
    <n v="7"/>
    <s v="Region VII - Midwest"/>
    <x v="40"/>
    <s v="IA"/>
    <x v="302"/>
    <n v="3"/>
    <x v="2"/>
    <n v="71563.983999999997"/>
    <n v="125236.97199999999"/>
    <n v="97224.403999999995"/>
    <n v="170142.70699999999"/>
    <n v="122785.5517"/>
    <n v="214874.71539999999"/>
    <n v="161468.74909999999"/>
    <n v="282570.31079999998"/>
    <n v="199730.94880000001"/>
    <n v="349529.1605"/>
    <n v="224771.30710000001"/>
    <n v="393349.78749999998"/>
    <n v="249437.44529999999"/>
    <n v="436515.5294"/>
  </r>
  <r>
    <n v="7"/>
    <s v="Region VII - Midwest"/>
    <x v="40"/>
    <s v="IA"/>
    <x v="302"/>
    <n v="4"/>
    <x v="3"/>
    <n v="81129.659700000004"/>
    <n v="129807.4574"/>
    <n v="113581.5235"/>
    <n v="181730.44029999999"/>
    <n v="146033.38740000001"/>
    <n v="233653.42329999999"/>
    <n v="194711.1832"/>
    <n v="311537.89779999998"/>
    <n v="243388.97889999999"/>
    <n v="389422.37209999998"/>
    <n v="275840.84279999998"/>
    <n v="441345.35509999999"/>
    <n v="308292.70669999998"/>
    <n v="493268.33799999999"/>
  </r>
  <r>
    <n v="7"/>
    <s v="Region VII - Midwest"/>
    <x v="40"/>
    <s v="IA"/>
    <x v="303"/>
    <n v="1"/>
    <x v="0"/>
    <n v="89822.8272"/>
    <n v="157189.94760000001"/>
    <n v="116367.49800000001"/>
    <n v="203643.12160000001"/>
    <n v="139335.55679999999"/>
    <n v="243837.22459999999"/>
    <n v="166285.9901"/>
    <n v="291000.48269999999"/>
    <n v="196086.79259999999"/>
    <n v="343151.88709999999"/>
    <n v="215036.44750000001"/>
    <n v="376313.7831"/>
    <n v="232894.88529999999"/>
    <n v="407566.04930000001"/>
  </r>
  <r>
    <n v="7"/>
    <s v="Region VII - Midwest"/>
    <x v="40"/>
    <s v="IA"/>
    <x v="303"/>
    <n v="2"/>
    <x v="1"/>
    <n v="76527.473199999993"/>
    <n v="133923.07810000001"/>
    <n v="100157.15330000001"/>
    <n v="175275.01819999999"/>
    <n v="121583.4503"/>
    <n v="212771.03820000001"/>
    <n v="148798.9264"/>
    <n v="260398.12119999999"/>
    <n v="176550.6888"/>
    <n v="308963.70529999997"/>
    <n v="194544.36489999999"/>
    <n v="340452.63860000001"/>
    <n v="211291.97570000001"/>
    <n v="369760.95740000001"/>
  </r>
  <r>
    <n v="7"/>
    <s v="Region VII - Midwest"/>
    <x v="40"/>
    <s v="IA"/>
    <x v="303"/>
    <n v="3"/>
    <x v="2"/>
    <n v="67934.450599999996"/>
    <n v="118885.2886"/>
    <n v="92368.975000000006"/>
    <n v="161645.70629999999"/>
    <n v="116711.7908"/>
    <n v="204245.63380000001"/>
    <n v="153541.47289999999"/>
    <n v="268697.57760000002"/>
    <n v="189982.23360000001"/>
    <n v="332468.90879999998"/>
    <n v="213843.93900000001"/>
    <n v="374226.8933"/>
    <n v="237359.93640000001"/>
    <n v="415379.88860000001"/>
  </r>
  <r>
    <n v="7"/>
    <s v="Region VII - Midwest"/>
    <x v="40"/>
    <s v="IA"/>
    <x v="303"/>
    <n v="4"/>
    <x v="3"/>
    <n v="76530.5245"/>
    <n v="122448.841"/>
    <n v="107142.7343"/>
    <n v="171428.3774"/>
    <n v="137754.94409999999"/>
    <n v="220407.91380000001"/>
    <n v="183673.25880000001"/>
    <n v="293877.21840000001"/>
    <n v="229591.57339999999"/>
    <n v="367346.52299999999"/>
    <n v="260203.78320000001"/>
    <n v="416326.05940000003"/>
    <n v="290815.99300000002"/>
    <n v="465305.59580000001"/>
  </r>
  <r>
    <n v="7"/>
    <s v="Region VII - Midwest"/>
    <x v="40"/>
    <s v="IA"/>
    <x v="304"/>
    <n v="1"/>
    <x v="0"/>
    <n v="92724.113700000002"/>
    <n v="162267.19899999999"/>
    <n v="120240.09"/>
    <n v="210420.15760000001"/>
    <n v="144050.07370000001"/>
    <n v="252087.62899999999"/>
    <n v="172030.0337"/>
    <n v="301052.5589"/>
    <n v="202971.02110000001"/>
    <n v="355199.28700000001"/>
    <n v="222644.9382"/>
    <n v="389628.64189999999"/>
    <n v="241230.13380000001"/>
    <n v="422152.7341"/>
  </r>
  <r>
    <n v="7"/>
    <s v="Region VII - Midwest"/>
    <x v="40"/>
    <s v="IA"/>
    <x v="304"/>
    <n v="2"/>
    <x v="1"/>
    <n v="78469.301999999996"/>
    <n v="137321.2787"/>
    <n v="102859.9277"/>
    <n v="180004.87349999999"/>
    <n v="125016.88860000001"/>
    <n v="218779.5551"/>
    <n v="153281.01819999999"/>
    <n v="268241.7819"/>
    <n v="182025.09669999999"/>
    <n v="318543.9192"/>
    <n v="200674.04699999999"/>
    <n v="351179.5822"/>
    <n v="218068.25279999999"/>
    <n v="381619.4424"/>
  </r>
  <r>
    <n v="7"/>
    <s v="Region VII - Midwest"/>
    <x v="40"/>
    <s v="IA"/>
    <x v="304"/>
    <n v="3"/>
    <x v="2"/>
    <n v="69289.125499999995"/>
    <n v="121255.9696"/>
    <n v="94067.841799999995"/>
    <n v="164618.7231"/>
    <n v="118748.23119999999"/>
    <n v="207809.40470000001"/>
    <n v="156107.03899999999"/>
    <n v="273187.31829999998"/>
    <n v="193048.85879999999"/>
    <n v="337835.50300000003"/>
    <n v="217213.41880000001"/>
    <n v="380123.4828"/>
    <n v="241007.32260000001"/>
    <n v="421762.81459999998"/>
  </r>
  <r>
    <n v="7"/>
    <s v="Region VII - Midwest"/>
    <x v="40"/>
    <s v="IA"/>
    <x v="304"/>
    <n v="4"/>
    <x v="3"/>
    <n v="78974.153600000005"/>
    <n v="126358.64780000001"/>
    <n v="110563.81510000001"/>
    <n v="176902.10690000001"/>
    <n v="142153.47659999999"/>
    <n v="227445.56599999999"/>
    <n v="189537.9688"/>
    <n v="303260.75469999999"/>
    <n v="236922.46100000001"/>
    <n v="379075.94319999998"/>
    <n v="268512.1225"/>
    <n v="429619.40230000002"/>
    <n v="300101.78389999998"/>
    <n v="480162.8615"/>
  </r>
  <r>
    <n v="7"/>
    <s v="Region VII - Midwest"/>
    <x v="40"/>
    <s v="IA"/>
    <x v="305"/>
    <n v="1"/>
    <x v="0"/>
    <n v="90430.641000000003"/>
    <n v="158253.62169999999"/>
    <n v="116988.30989999999"/>
    <n v="204729.54240000001"/>
    <n v="139965.43229999999"/>
    <n v="244939.50649999999"/>
    <n v="166865.61610000001"/>
    <n v="292014.82829999999"/>
    <n v="196608.26269999999"/>
    <n v="344064.45970000001"/>
    <n v="215522.04269999999"/>
    <n v="377163.5747"/>
    <n v="233282.01370000001"/>
    <n v="408243.52389999997"/>
  </r>
  <r>
    <n v="7"/>
    <s v="Region VII - Midwest"/>
    <x v="40"/>
    <s v="IA"/>
    <x v="305"/>
    <n v="2"/>
    <x v="1"/>
    <n v="77820.614600000001"/>
    <n v="136186.07560000001"/>
    <n v="101613.55009999999"/>
    <n v="177823.7127"/>
    <n v="123128.38310000001"/>
    <n v="215474.6704"/>
    <n v="150279.94760000001"/>
    <n v="262989.90840000001"/>
    <n v="178079.1747"/>
    <n v="311638.55570000003"/>
    <n v="196086.25330000001"/>
    <n v="343150.94319999998"/>
    <n v="212792.6562"/>
    <n v="372387.14850000001"/>
  </r>
  <r>
    <n v="7"/>
    <s v="Region VII - Midwest"/>
    <x v="40"/>
    <s v="IA"/>
    <x v="305"/>
    <n v="3"/>
    <x v="2"/>
    <n v="69622.317899999995"/>
    <n v="121839.0563"/>
    <n v="94873.187999999995"/>
    <n v="166028.07889999999"/>
    <n v="120037.0765"/>
    <n v="210064.88399999999"/>
    <n v="158082.10740000001"/>
    <n v="276643.68790000002"/>
    <n v="195758.26420000001"/>
    <n v="342576.96230000001"/>
    <n v="220465.84210000001"/>
    <n v="385815.22360000003"/>
    <n v="244845.5319"/>
    <n v="428479.68079999997"/>
  </r>
  <r>
    <n v="7"/>
    <s v="Region VII - Midwest"/>
    <x v="40"/>
    <s v="IA"/>
    <x v="305"/>
    <n v="4"/>
    <x v="3"/>
    <n v="77089.809699999998"/>
    <n v="123343.6974"/>
    <n v="107925.73360000001"/>
    <n v="172681.17619999999"/>
    <n v="138761.6574"/>
    <n v="222018.65530000001"/>
    <n v="185015.54319999999"/>
    <n v="296024.8737"/>
    <n v="231269.42910000001"/>
    <n v="370031.092"/>
    <n v="262105.3529"/>
    <n v="419368.57089999999"/>
    <n v="292941.27679999999"/>
    <n v="468706.04989999998"/>
  </r>
  <r>
    <n v="7"/>
    <s v="Region VII - Midwest"/>
    <x v="40"/>
    <s v="IA"/>
    <x v="306"/>
    <n v="1"/>
    <x v="0"/>
    <n v="91810.757800000007"/>
    <n v="160668.82620000001"/>
    <n v="118938.5834"/>
    <n v="208142.5208"/>
    <n v="142411.16630000001"/>
    <n v="249219.54089999999"/>
    <n v="169952.02189999999"/>
    <n v="297416.03830000001"/>
    <n v="200405.62469999999"/>
    <n v="350709.8431"/>
    <n v="219770.40909999999"/>
    <n v="384598.21580000001"/>
    <n v="238018.3934"/>
    <n v="416532.18849999999"/>
  </r>
  <r>
    <n v="7"/>
    <s v="Region VII - Midwest"/>
    <x v="40"/>
    <s v="IA"/>
    <x v="306"/>
    <n v="2"/>
    <x v="1"/>
    <n v="78241.273100000006"/>
    <n v="136922.2279"/>
    <n v="102394.005"/>
    <n v="179189.50870000001"/>
    <n v="124293.0373"/>
    <n v="217512.81529999999"/>
    <n v="152104.40049999999"/>
    <n v="266182.701"/>
    <n v="180466.71489999999"/>
    <n v="315816.75109999999"/>
    <n v="198855.80970000001"/>
    <n v="347997.66700000002"/>
    <n v="215970.06340000001"/>
    <n v="377947.61099999998"/>
  </r>
  <r>
    <n v="7"/>
    <s v="Region VII - Midwest"/>
    <x v="40"/>
    <s v="IA"/>
    <x v="306"/>
    <n v="3"/>
    <x v="2"/>
    <n v="69469.823900000003"/>
    <n v="121572.19190000001"/>
    <n v="94462.018200000006"/>
    <n v="165308.53169999999"/>
    <n v="119360.61289999999"/>
    <n v="208881.07250000001"/>
    <n v="157030.46780000001"/>
    <n v="274803.3186"/>
    <n v="194303.38209999999"/>
    <n v="340030.91879999998"/>
    <n v="218710.94680000001"/>
    <n v="382744.1568"/>
    <n v="242765.6753"/>
    <n v="424839.93180000002"/>
  </r>
  <r>
    <n v="7"/>
    <s v="Region VII - Midwest"/>
    <x v="40"/>
    <s v="IA"/>
    <x v="306"/>
    <n v="4"/>
    <x v="3"/>
    <n v="78225.348800000007"/>
    <n v="125160.55989999999"/>
    <n v="109515.4883"/>
    <n v="175224.78390000001"/>
    <n v="140805.62779999999"/>
    <n v="225289.0079"/>
    <n v="187740.8371"/>
    <n v="300385.34389999998"/>
    <n v="234676.04629999999"/>
    <n v="375481.67969999998"/>
    <n v="265966.18589999998"/>
    <n v="425545.90370000002"/>
    <n v="297256.32539999997"/>
    <n v="475610.12770000001"/>
  </r>
  <r>
    <n v="7"/>
    <s v="Region VII - Midwest"/>
    <x v="41"/>
    <s v="KS"/>
    <x v="307"/>
    <n v="1"/>
    <x v="0"/>
    <n v="86374.177800000005"/>
    <n v="151154.8112"/>
    <n v="111862.11289999999"/>
    <n v="195758.69769999999"/>
    <n v="133915.32759999999"/>
    <n v="234351.82329999999"/>
    <n v="159778.56159999999"/>
    <n v="279612.4828"/>
    <n v="188376.59450000001"/>
    <n v="329659.04029999999"/>
    <n v="206561.68460000001"/>
    <n v="361482.94809999998"/>
    <n v="223685.00169999999"/>
    <n v="391448.75290000002"/>
  </r>
  <r>
    <n v="7"/>
    <s v="Region VII - Midwest"/>
    <x v="41"/>
    <s v="KS"/>
    <x v="307"/>
    <n v="2"/>
    <x v="1"/>
    <n v="73764.151500000007"/>
    <n v="129087.2651"/>
    <n v="96487.353099999993"/>
    <n v="168852.86799999999"/>
    <n v="117078.27830000001"/>
    <n v="204886.9871"/>
    <n v="143192.89309999999"/>
    <n v="250587.56299999999"/>
    <n v="169847.50640000001"/>
    <n v="297233.13620000001"/>
    <n v="187125.89509999999"/>
    <n v="327470.31650000002"/>
    <n v="203195.64430000001"/>
    <n v="355592.3775"/>
  </r>
  <r>
    <n v="7"/>
    <s v="Region VII - Midwest"/>
    <x v="41"/>
    <s v="KS"/>
    <x v="307"/>
    <n v="3"/>
    <x v="2"/>
    <n v="65603.193799999994"/>
    <n v="114805.5891"/>
    <n v="89246.414300000004"/>
    <n v="156181.2249"/>
    <n v="112802.6532"/>
    <n v="197404.64319999999"/>
    <n v="148436.2096"/>
    <n v="259763.36679999999"/>
    <n v="183700.89189999999"/>
    <n v="321476.56089999998"/>
    <n v="206800.82019999999"/>
    <n v="361901.43530000001"/>
    <n v="229572.86040000001"/>
    <n v="401752.50569999998"/>
  </r>
  <r>
    <n v="7"/>
    <s v="Region VII - Midwest"/>
    <x v="41"/>
    <s v="KS"/>
    <x v="307"/>
    <n v="4"/>
    <x v="3"/>
    <n v="73601.560299999997"/>
    <n v="117762.49830000001"/>
    <n v="103042.1845"/>
    <n v="164867.4976"/>
    <n v="132482.80859999999"/>
    <n v="211972.4969"/>
    <n v="176643.74479999999"/>
    <n v="282629.99589999998"/>
    <n v="220804.68100000001"/>
    <n v="353287.49479999999"/>
    <n v="250245.30499999999"/>
    <n v="400392.49400000001"/>
    <n v="279685.92920000001"/>
    <n v="447497.49339999998"/>
  </r>
  <r>
    <n v="7"/>
    <s v="Region VII - Midwest"/>
    <x v="41"/>
    <s v="KS"/>
    <x v="308"/>
    <n v="1"/>
    <x v="0"/>
    <n v="91891.359800000006"/>
    <n v="160809.87969999999"/>
    <n v="118922.6096"/>
    <n v="208114.56700000001"/>
    <n v="142310.052"/>
    <n v="249042.59109999999"/>
    <n v="169707.01250000001"/>
    <n v="296987.27179999999"/>
    <n v="199999.62830000001"/>
    <n v="349999.34940000001"/>
    <n v="219262.84330000001"/>
    <n v="383709.97560000001"/>
    <n v="237368.38819999999"/>
    <n v="415394.67940000002"/>
  </r>
  <r>
    <n v="7"/>
    <s v="Region VII - Midwest"/>
    <x v="41"/>
    <s v="KS"/>
    <x v="308"/>
    <n v="2"/>
    <x v="1"/>
    <n v="78870.137400000007"/>
    <n v="138022.74040000001"/>
    <n v="103046.49950000001"/>
    <n v="180331.37409999999"/>
    <n v="124923.9691"/>
    <n v="218616.94589999999"/>
    <n v="152580.50750000001"/>
    <n v="267015.88819999999"/>
    <n v="180866.3314"/>
    <n v="316516.08"/>
    <n v="199193.2787"/>
    <n v="348588.2377"/>
    <n v="216210.90030000001"/>
    <n v="378369.07559999998"/>
  </r>
  <r>
    <n v="7"/>
    <s v="Region VII - Midwest"/>
    <x v="41"/>
    <s v="KS"/>
    <x v="308"/>
    <n v="3"/>
    <x v="2"/>
    <n v="70418.202900000004"/>
    <n v="123231.855"/>
    <n v="95902.707800000004"/>
    <n v="167829.73860000001"/>
    <n v="121297.3949"/>
    <n v="212270.44099999999"/>
    <n v="159698.3798"/>
    <n v="279472.16480000003"/>
    <n v="197718.46230000001"/>
    <n v="346007.30910000001"/>
    <n v="222641.959"/>
    <n v="389623.42820000002"/>
    <n v="247226.8757"/>
    <n v="432647.03230000002"/>
  </r>
  <r>
    <n v="7"/>
    <s v="Region VII - Midwest"/>
    <x v="41"/>
    <s v="KS"/>
    <x v="308"/>
    <n v="4"/>
    <x v="3"/>
    <n v="78323.949699999997"/>
    <n v="125318.3214"/>
    <n v="109653.52959999999"/>
    <n v="175445.64989999999"/>
    <n v="140983.10939999999"/>
    <n v="225572.9785"/>
    <n v="187977.47930000001"/>
    <n v="300763.97139999998"/>
    <n v="234971.84909999999"/>
    <n v="375954.96419999999"/>
    <n v="266301.4289"/>
    <n v="426082.29269999999"/>
    <n v="297631.00880000001"/>
    <n v="476209.6213"/>
  </r>
  <r>
    <n v="7"/>
    <s v="Region VII - Midwest"/>
    <x v="41"/>
    <s v="KS"/>
    <x v="309"/>
    <n v="1"/>
    <x v="0"/>
    <n v="82965.830799999996"/>
    <n v="145190.2041"/>
    <n v="107348.7429"/>
    <n v="187860.3002"/>
    <n v="128444.5436"/>
    <n v="224777.95120000001"/>
    <n v="153148.63130000001"/>
    <n v="268010.10460000002"/>
    <n v="180463.4014"/>
    <n v="315810.95240000001"/>
    <n v="197833.14249999999"/>
    <n v="346207.99930000002"/>
    <n v="214150.1195"/>
    <n v="374762.70919999998"/>
  </r>
  <r>
    <n v="7"/>
    <s v="Region VII - Midwest"/>
    <x v="41"/>
    <s v="KS"/>
    <x v="309"/>
    <n v="2"/>
    <x v="1"/>
    <n v="71315.262900000002"/>
    <n v="124801.7101"/>
    <n v="93143.801699999996"/>
    <n v="163001.65289999999"/>
    <n v="112888.57399999999"/>
    <n v="197555.00450000001"/>
    <n v="137824.91570000001"/>
    <n v="241193.6024"/>
    <n v="163344.13510000001"/>
    <n v="285852.2365"/>
    <n v="179876.1629"/>
    <n v="314783.28519999998"/>
    <n v="195219.73480000001"/>
    <n v="341634.53590000002"/>
  </r>
  <r>
    <n v="7"/>
    <s v="Region VII - Midwest"/>
    <x v="41"/>
    <s v="KS"/>
    <x v="309"/>
    <n v="3"/>
    <x v="2"/>
    <n v="63746.127200000003"/>
    <n v="111555.72259999999"/>
    <n v="86844.199299999993"/>
    <n v="151977.3486"/>
    <n v="109861.908"/>
    <n v="192258.33910000001"/>
    <n v="144664.90400000001"/>
    <n v="253163.58189999999"/>
    <n v="179127.09239999999"/>
    <n v="313472.4117"/>
    <n v="201723.2096"/>
    <n v="353015.61680000002"/>
    <n v="224016.38690000001"/>
    <n v="392028.67700000003"/>
  </r>
  <r>
    <n v="7"/>
    <s v="Region VII - Midwest"/>
    <x v="41"/>
    <s v="KS"/>
    <x v="309"/>
    <n v="4"/>
    <x v="3"/>
    <n v="70721.897800000006"/>
    <n v="113155.0382"/>
    <n v="99010.657000000007"/>
    <n v="158417.05350000001"/>
    <n v="127299.4161"/>
    <n v="203679.06890000001"/>
    <n v="169732.55480000001"/>
    <n v="271572.09179999999"/>
    <n v="212165.69349999999"/>
    <n v="339465.11469999998"/>
    <n v="240454.45259999999"/>
    <n v="384727.1299"/>
    <n v="268743.21179999999"/>
    <n v="429989.14529999997"/>
  </r>
  <r>
    <n v="7"/>
    <s v="Region VII - Midwest"/>
    <x v="41"/>
    <s v="KS"/>
    <x v="310"/>
    <n v="1"/>
    <x v="0"/>
    <n v="103271.5803"/>
    <n v="180725.26550000001"/>
    <n v="133716.32829999999"/>
    <n v="234003.57459999999"/>
    <n v="160057.99660000001"/>
    <n v="280101.49400000001"/>
    <n v="190939.8198"/>
    <n v="334144.68469999998"/>
    <n v="225086.6532"/>
    <n v="393901.64309999999"/>
    <n v="246800.34349999999"/>
    <n v="431900.60129999998"/>
    <n v="267234.80540000001"/>
    <n v="467660.90950000001"/>
  </r>
  <r>
    <n v="7"/>
    <s v="Region VII - Midwest"/>
    <x v="41"/>
    <s v="KS"/>
    <x v="310"/>
    <n v="2"/>
    <x v="1"/>
    <n v="88331.440199999997"/>
    <n v="154580.0203"/>
    <n v="115500.58010000001"/>
    <n v="202126.01509999999"/>
    <n v="140109.75320000001"/>
    <n v="245192.0681"/>
    <n v="171289.408"/>
    <n v="299756.46409999998"/>
    <n v="203133.71170000001"/>
    <n v="355483.99540000001"/>
    <n v="223773.15789999999"/>
    <n v="391603.02649999998"/>
    <n v="242959.37090000001"/>
    <n v="425178.89899999998"/>
  </r>
  <r>
    <n v="7"/>
    <s v="Region VII - Midwest"/>
    <x v="41"/>
    <s v="KS"/>
    <x v="310"/>
    <n v="3"/>
    <x v="2"/>
    <n v="78653.854800000001"/>
    <n v="137644.24590000001"/>
    <n v="107037.26390000001"/>
    <n v="187315.21170000001"/>
    <n v="135317.6188"/>
    <n v="236805.83300000001"/>
    <n v="178092.63570000001"/>
    <n v="311662.11249999999"/>
    <n v="220430.6171"/>
    <n v="385753.57980000001"/>
    <n v="248170.34289999999"/>
    <n v="434298.10009999998"/>
    <n v="275521.59279999998"/>
    <n v="482162.78730000003"/>
  </r>
  <r>
    <n v="7"/>
    <s v="Region VII - Midwest"/>
    <x v="41"/>
    <s v="KS"/>
    <x v="310"/>
    <n v="4"/>
    <x v="3"/>
    <n v="88007.559899999993"/>
    <n v="140812.098"/>
    <n v="123210.58379999999"/>
    <n v="197136.93719999999"/>
    <n v="158413.6079"/>
    <n v="253461.7764"/>
    <n v="211218.14379999999"/>
    <n v="337949.03519999998"/>
    <n v="264022.67979999998"/>
    <n v="422436.29389999999"/>
    <n v="299225.70370000001"/>
    <n v="478761.13309999998"/>
    <n v="334428.72779999999"/>
    <n v="535085.97230000002"/>
  </r>
  <r>
    <n v="7"/>
    <s v="Region VII - Midwest"/>
    <x v="41"/>
    <s v="KS"/>
    <x v="311"/>
    <n v="1"/>
    <x v="0"/>
    <n v="81951.715800000005"/>
    <n v="143415.50279999999"/>
    <n v="106067.19469999999"/>
    <n v="185617.59080000001"/>
    <n v="126932.01850000001"/>
    <n v="222131.03229999999"/>
    <n v="151376.86900000001"/>
    <n v="264909.52059999999"/>
    <n v="178405.4859"/>
    <n v="312209.60029999999"/>
    <n v="195593.05470000001"/>
    <n v="342287.8456"/>
    <n v="211750.8683"/>
    <n v="370564.0196"/>
  </r>
  <r>
    <n v="7"/>
    <s v="Region VII - Midwest"/>
    <x v="41"/>
    <s v="KS"/>
    <x v="311"/>
    <n v="2"/>
    <x v="1"/>
    <n v="70301.147800000006"/>
    <n v="123027.0088"/>
    <n v="91862.253500000006"/>
    <n v="160758.94349999999"/>
    <n v="111376.04889999999"/>
    <n v="194908.08559999999"/>
    <n v="136053.15340000001"/>
    <n v="238093.0183"/>
    <n v="161286.21969999999"/>
    <n v="282250.88439999998"/>
    <n v="177636.07509999999"/>
    <n v="310863.13140000001"/>
    <n v="192820.48360000001"/>
    <n v="337435.84629999998"/>
  </r>
  <r>
    <n v="7"/>
    <s v="Region VII - Midwest"/>
    <x v="41"/>
    <s v="KS"/>
    <x v="311"/>
    <n v="3"/>
    <x v="2"/>
    <n v="62741.346899999997"/>
    <n v="109797.35709999999"/>
    <n v="85437.506899999993"/>
    <n v="149515.63690000001"/>
    <n v="108053.30349999999"/>
    <n v="189093.2812"/>
    <n v="142253.4313"/>
    <n v="248943.50469999999"/>
    <n v="176112.75159999999"/>
    <n v="308197.31520000001"/>
    <n v="198306.95670000001"/>
    <n v="347037.17420000001"/>
    <n v="220198.2219"/>
    <n v="385346.88829999999"/>
  </r>
  <r>
    <n v="7"/>
    <s v="Region VII - Midwest"/>
    <x v="41"/>
    <s v="KS"/>
    <x v="311"/>
    <n v="4"/>
    <x v="3"/>
    <n v="69849.836200000005"/>
    <n v="111759.7395"/>
    <n v="97789.770600000003"/>
    <n v="156463.63529999999"/>
    <n v="125729.70510000001"/>
    <n v="201167.53109999999"/>
    <n v="167639.60680000001"/>
    <n v="268223.3749"/>
    <n v="209549.50839999999"/>
    <n v="335279.21850000002"/>
    <n v="237489.44279999999"/>
    <n v="379983.11430000002"/>
    <n v="265429.3774"/>
    <n v="424687.01010000001"/>
  </r>
  <r>
    <n v="7"/>
    <s v="Region VII - Midwest"/>
    <x v="41"/>
    <s v="KS"/>
    <x v="312"/>
    <n v="1"/>
    <x v="0"/>
    <n v="86354.026599999997"/>
    <n v="151119.5465"/>
    <n v="111866.10550000001"/>
    <n v="195765.6845"/>
    <n v="133940.60500000001"/>
    <n v="234396.05869999999"/>
    <n v="159839.8126"/>
    <n v="279719.67200000002"/>
    <n v="188478.09179999999"/>
    <n v="329836.66070000001"/>
    <n v="206688.5742"/>
    <n v="361705.0048"/>
    <n v="223847.50090000001"/>
    <n v="391733.12660000002"/>
  </r>
  <r>
    <n v="7"/>
    <s v="Region VII - Midwest"/>
    <x v="41"/>
    <s v="KS"/>
    <x v="312"/>
    <n v="2"/>
    <x v="1"/>
    <n v="73606.934899999993"/>
    <n v="128812.136"/>
    <n v="96324.228799999997"/>
    <n v="168567.40040000001"/>
    <n v="116920.5445"/>
    <n v="204610.9529"/>
    <n v="143073.8653"/>
    <n v="250379.26430000001"/>
    <n v="169747.60089999999"/>
    <n v="297058.30160000001"/>
    <n v="187041.5264"/>
    <n v="327322.67109999998"/>
    <n v="203135.43340000001"/>
    <n v="355487.0085"/>
  </r>
  <r>
    <n v="7"/>
    <s v="Region VII - Midwest"/>
    <x v="41"/>
    <s v="KS"/>
    <x v="312"/>
    <n v="3"/>
    <x v="2"/>
    <n v="65366.098700000002"/>
    <n v="114390.67260000001"/>
    <n v="88886.241299999994"/>
    <n v="155550.92230000001"/>
    <n v="112318.4571"/>
    <n v="196557.29990000001"/>
    <n v="147769.23069999999"/>
    <n v="258596.1538"/>
    <n v="182847.12100000001"/>
    <n v="319982.46169999999"/>
    <n v="205818.06599999999"/>
    <n v="360181.61550000001"/>
    <n v="228457.55910000001"/>
    <n v="399800.72840000002"/>
  </r>
  <r>
    <n v="7"/>
    <s v="Region VII - Midwest"/>
    <x v="41"/>
    <s v="KS"/>
    <x v="312"/>
    <n v="4"/>
    <x v="3"/>
    <n v="73576.909499999994"/>
    <n v="117723.0569"/>
    <n v="103007.67329999999"/>
    <n v="164812.27970000001"/>
    <n v="132438.43710000001"/>
    <n v="211901.5025"/>
    <n v="176584.5828"/>
    <n v="282535.33659999998"/>
    <n v="220730.72839999999"/>
    <n v="353169.17070000002"/>
    <n v="250161.49220000001"/>
    <n v="400258.39350000001"/>
    <n v="279592.2561"/>
    <n v="447347.61629999999"/>
  </r>
  <r>
    <n v="7"/>
    <s v="Region VII - Midwest"/>
    <x v="41"/>
    <s v="KS"/>
    <x v="313"/>
    <n v="1"/>
    <x v="0"/>
    <n v="89863.129700000005"/>
    <n v="157260.47709999999"/>
    <n v="116359.5131"/>
    <n v="203629.14799999999"/>
    <n v="139285.00200000001"/>
    <n v="243748.75339999999"/>
    <n v="166163.48790000001"/>
    <n v="290786.10369999998"/>
    <n v="195883.7972"/>
    <n v="342796.64500000002"/>
    <n v="214782.66759999999"/>
    <n v="375869.66810000001"/>
    <n v="232569.88579999999"/>
    <n v="406997.3002"/>
  </r>
  <r>
    <n v="7"/>
    <s v="Region VII - Midwest"/>
    <x v="41"/>
    <s v="KS"/>
    <x v="313"/>
    <n v="2"/>
    <x v="1"/>
    <n v="76841.907300000006"/>
    <n v="134473.33780000001"/>
    <n v="100483.4029"/>
    <n v="175845.95509999999"/>
    <n v="121898.91899999999"/>
    <n v="213323.10819999999"/>
    <n v="149036.9829"/>
    <n v="260814.72010000001"/>
    <n v="176750.50030000001"/>
    <n v="309313.37569999998"/>
    <n v="194713.103"/>
    <n v="340747.9302"/>
    <n v="211412.39790000001"/>
    <n v="369971.69630000001"/>
  </r>
  <r>
    <n v="7"/>
    <s v="Region VII - Midwest"/>
    <x v="41"/>
    <s v="KS"/>
    <x v="313"/>
    <n v="3"/>
    <x v="2"/>
    <n v="68408.642300000007"/>
    <n v="119715.1241"/>
    <n v="93089.323000000004"/>
    <n v="162906.31529999999"/>
    <n v="117680.1859"/>
    <n v="205940.3253"/>
    <n v="154875.43460000001"/>
    <n v="271032.01049999997"/>
    <n v="191689.7807"/>
    <n v="335457.11629999999"/>
    <n v="215809.45310000001"/>
    <n v="377666.54300000001"/>
    <n v="239590.54560000001"/>
    <n v="419283.4547"/>
  </r>
  <r>
    <n v="7"/>
    <s v="Region VII - Midwest"/>
    <x v="41"/>
    <s v="KS"/>
    <x v="313"/>
    <n v="4"/>
    <x v="3"/>
    <n v="76579.826300000001"/>
    <n v="122527.7239"/>
    <n v="107211.75689999999"/>
    <n v="171538.81349999999"/>
    <n v="137843.68729999999"/>
    <n v="220549.9031"/>
    <n v="183791.58309999999"/>
    <n v="294066.53749999998"/>
    <n v="229739.47889999999"/>
    <n v="367583.17170000001"/>
    <n v="260371.40950000001"/>
    <n v="416594.26130000001"/>
    <n v="291003.34000000003"/>
    <n v="465605.35090000002"/>
  </r>
  <r>
    <n v="7"/>
    <s v="Region VII - Midwest"/>
    <x v="41"/>
    <s v="KS"/>
    <x v="314"/>
    <n v="1"/>
    <x v="0"/>
    <n v="83939.643500000006"/>
    <n v="146894.37599999999"/>
    <n v="108638.27619999999"/>
    <n v="190116.98329999999"/>
    <n v="130007.6234"/>
    <n v="227513.34090000001"/>
    <n v="155042.89550000001"/>
    <n v="271325.06709999999"/>
    <n v="182724.3118"/>
    <n v="319767.54560000001"/>
    <n v="200327.00949999999"/>
    <n v="350572.26669999998"/>
    <n v="216874.36919999999"/>
    <n v="379530.14610000001"/>
  </r>
  <r>
    <n v="7"/>
    <s v="Region VII - Midwest"/>
    <x v="41"/>
    <s v="KS"/>
    <x v="314"/>
    <n v="2"/>
    <x v="1"/>
    <n v="72014.944699999993"/>
    <n v="126026.15330000001"/>
    <n v="94099.101299999995"/>
    <n v="164673.42730000001"/>
    <n v="114085.63129999999"/>
    <n v="199649.85490000001"/>
    <n v="139358.62220000001"/>
    <n v="243877.5889"/>
    <n v="165202.23970000001"/>
    <n v="289103.91930000001"/>
    <n v="181947.51319999999"/>
    <n v="318408.1482"/>
    <n v="197498.56409999999"/>
    <n v="345622.48729999998"/>
  </r>
  <r>
    <n v="7"/>
    <s v="Region VII - Midwest"/>
    <x v="41"/>
    <s v="KS"/>
    <x v="314"/>
    <n v="3"/>
    <x v="2"/>
    <n v="64276.717199999999"/>
    <n v="112484.25509999999"/>
    <n v="87530.545800000007"/>
    <n v="153178.45509999999"/>
    <n v="110702.1202"/>
    <n v="193728.71040000001"/>
    <n v="145742.41889999999"/>
    <n v="255049.23310000001"/>
    <n v="180433.89120000001"/>
    <n v="315759.30949999997"/>
    <n v="203173.95430000001"/>
    <n v="355554.42"/>
    <n v="225603.94940000001"/>
    <n v="394806.91149999999"/>
  </r>
  <r>
    <n v="7"/>
    <s v="Region VII - Midwest"/>
    <x v="41"/>
    <s v="KS"/>
    <x v="314"/>
    <n v="4"/>
    <x v="3"/>
    <n v="71544.657900000006"/>
    <n v="114471.45419999999"/>
    <n v="100162.52099999999"/>
    <n v="160260.03589999999"/>
    <n v="128780.3841"/>
    <n v="206048.6177"/>
    <n v="171707.17879999999"/>
    <n v="274731.4902"/>
    <n v="214633.97349999999"/>
    <n v="343414.3627"/>
    <n v="243251.83670000001"/>
    <n v="389202.94449999998"/>
    <n v="271869.6998"/>
    <n v="434991.52620000002"/>
  </r>
  <r>
    <n v="7"/>
    <s v="Region VII - Midwest"/>
    <x v="42"/>
    <s v="MO"/>
    <x v="315"/>
    <n v="1"/>
    <x v="0"/>
    <n v="91424.607799999998"/>
    <n v="159993.06359999999"/>
    <n v="118273.8544"/>
    <n v="206979.24530000001"/>
    <n v="141503.23929999999"/>
    <n v="247630.66870000001"/>
    <n v="168698.6347"/>
    <n v="295222.61060000001"/>
    <n v="198767.68169999999"/>
    <n v="347843.44309999997"/>
    <n v="217889.02679999999"/>
    <n v="381305.79690000002"/>
    <n v="235843.77119999999"/>
    <n v="412726.59970000002"/>
  </r>
  <r>
    <n v="7"/>
    <s v="Region VII - Midwest"/>
    <x v="42"/>
    <s v="MO"/>
    <x v="315"/>
    <n v="2"/>
    <x v="1"/>
    <n v="78677.516099999993"/>
    <n v="137685.6531"/>
    <n v="102731.97779999999"/>
    <n v="179780.96119999999"/>
    <n v="124483.17879999999"/>
    <n v="217845.56280000001"/>
    <n v="151932.6874"/>
    <n v="265882.20289999997"/>
    <n v="180037.19080000001"/>
    <n v="315065.08399999997"/>
    <n v="198241.97899999999"/>
    <n v="346923.4632"/>
    <n v="215131.70370000001"/>
    <n v="376480.4816"/>
  </r>
  <r>
    <n v="7"/>
    <s v="Region VII - Midwest"/>
    <x v="42"/>
    <s v="MO"/>
    <x v="315"/>
    <n v="3"/>
    <x v="2"/>
    <n v="70390.005999999994"/>
    <n v="123182.5105"/>
    <n v="95919.711599999995"/>
    <n v="167859.49530000001"/>
    <n v="121361.4903"/>
    <n v="212382.60810000001"/>
    <n v="159826.60829999999"/>
    <n v="279696.56469999999"/>
    <n v="197918.84299999999"/>
    <n v="346357.97529999999"/>
    <n v="222899.351"/>
    <n v="390073.86430000002"/>
    <n v="247548.40710000001"/>
    <n v="433209.71230000001"/>
  </r>
  <r>
    <n v="7"/>
    <s v="Region VII - Midwest"/>
    <x v="42"/>
    <s v="MO"/>
    <x v="315"/>
    <n v="4"/>
    <x v="3"/>
    <n v="77937.223199999993"/>
    <n v="124699.5589"/>
    <n v="109112.1124"/>
    <n v="174579.38250000001"/>
    <n v="140287.00159999999"/>
    <n v="224459.20600000001"/>
    <n v="187049.33549999999"/>
    <n v="299278.94130000001"/>
    <n v="233811.66940000001"/>
    <n v="374098.67660000001"/>
    <n v="264986.55869999999"/>
    <n v="423978.5001"/>
    <n v="296161.44799999997"/>
    <n v="473858.32370000001"/>
  </r>
  <r>
    <n v="7"/>
    <s v="Region VII - Midwest"/>
    <x v="42"/>
    <s v="MO"/>
    <x v="182"/>
    <n v="1"/>
    <x v="0"/>
    <n v="96273.519400000005"/>
    <n v="168478.65890000001"/>
    <n v="124725.5128"/>
    <n v="218269.64749999999"/>
    <n v="149343.91589999999"/>
    <n v="261351.85279999999"/>
    <n v="178231.20699999999"/>
    <n v="311904.61239999998"/>
    <n v="210173.7316"/>
    <n v="367804.03039999999"/>
    <n v="230485.2524"/>
    <n v="403349.19160000002"/>
    <n v="249627.52009999999"/>
    <n v="436848.16029999999"/>
  </r>
  <r>
    <n v="7"/>
    <s v="Region VII - Midwest"/>
    <x v="42"/>
    <s v="MO"/>
    <x v="182"/>
    <n v="2"/>
    <x v="1"/>
    <n v="82018.707699999999"/>
    <n v="143532.73860000001"/>
    <n v="107345.3505"/>
    <n v="187854.3634"/>
    <n v="130310.7308"/>
    <n v="228043.77900000001"/>
    <n v="159482.19149999999"/>
    <n v="279093.83529999998"/>
    <n v="189227.80720000001"/>
    <n v="331148.66269999999"/>
    <n v="208514.36120000001"/>
    <n v="364900.13209999999"/>
    <n v="226465.63920000001"/>
    <n v="396314.86859999999"/>
  </r>
  <r>
    <n v="7"/>
    <s v="Region VII - Midwest"/>
    <x v="42"/>
    <s v="MO"/>
    <x v="182"/>
    <n v="3"/>
    <x v="2"/>
    <n v="72805.859500000006"/>
    <n v="127410.25410000001"/>
    <n v="98991.2693"/>
    <n v="173234.7213"/>
    <n v="125078.3523"/>
    <n v="218887.11660000001"/>
    <n v="164547.20050000001"/>
    <n v="287957.60090000002"/>
    <n v="203599.0607"/>
    <n v="356298.35629999998"/>
    <n v="229170.31409999999"/>
    <n v="401048.04979999998"/>
    <n v="254370.91159999999"/>
    <n v="445149.09539999999"/>
  </r>
  <r>
    <n v="7"/>
    <s v="Region VII - Midwest"/>
    <x v="42"/>
    <s v="MO"/>
    <x v="182"/>
    <n v="4"/>
    <x v="3"/>
    <n v="82026.372199999998"/>
    <n v="131242.19750000001"/>
    <n v="114836.92110000001"/>
    <n v="183739.07639999999"/>
    <n v="147647.4699"/>
    <n v="236235.95550000001"/>
    <n v="196863.29319999999"/>
    <n v="314981.27399999998"/>
    <n v="246079.11660000001"/>
    <n v="393726.59230000002"/>
    <n v="278889.6654"/>
    <n v="446223.47129999998"/>
    <n v="311700.21429999999"/>
    <n v="498720.35029999999"/>
  </r>
  <r>
    <n v="7"/>
    <s v="Region VII - Midwest"/>
    <x v="42"/>
    <s v="MO"/>
    <x v="316"/>
    <n v="1"/>
    <x v="0"/>
    <n v="95319.861000000004"/>
    <n v="166809.7568"/>
    <n v="123431.99099999999"/>
    <n v="216005.98430000001"/>
    <n v="147755.5632"/>
    <n v="258572.23560000001"/>
    <n v="176275.69709999999"/>
    <n v="308482.47009999998"/>
    <n v="207811.33"/>
    <n v="363669.82750000001"/>
    <n v="227864.5024"/>
    <n v="398762.87920000002"/>
    <n v="246740.77830000001"/>
    <n v="431796.36200000002"/>
  </r>
  <r>
    <n v="7"/>
    <s v="Region VII - Midwest"/>
    <x v="42"/>
    <s v="MO"/>
    <x v="316"/>
    <n v="2"/>
    <x v="1"/>
    <n v="81476.245500000005"/>
    <n v="142583.42970000001"/>
    <n v="106553.17909999999"/>
    <n v="186468.06340000001"/>
    <n v="129271.4118"/>
    <n v="226224.97070000001"/>
    <n v="158067.51809999999"/>
    <n v="276618.1568"/>
    <n v="187469.61429999999"/>
    <n v="328071.82510000002"/>
    <n v="206527.38630000001"/>
    <n v="361422.92619999999"/>
    <n v="224247.02789999999"/>
    <n v="392432.29889999999"/>
  </r>
  <r>
    <n v="7"/>
    <s v="Region VII - Midwest"/>
    <x v="42"/>
    <s v="MO"/>
    <x v="316"/>
    <n v="3"/>
    <x v="2"/>
    <n v="72512.367599999998"/>
    <n v="126896.64320000001"/>
    <n v="98665.099799999996"/>
    <n v="172663.9247"/>
    <n v="124722.3417"/>
    <n v="218264.09789999999"/>
    <n v="164136.6715"/>
    <n v="287239.1752"/>
    <n v="203146.04199999999"/>
    <n v="355505.57339999999"/>
    <n v="228702.33379999999"/>
    <n v="400229.08429999999"/>
    <n v="253898.6617"/>
    <n v="444322.6581"/>
  </r>
  <r>
    <n v="7"/>
    <s v="Region VII - Midwest"/>
    <x v="42"/>
    <s v="MO"/>
    <x v="316"/>
    <n v="4"/>
    <x v="3"/>
    <n v="81228.265700000004"/>
    <n v="129965.22689999999"/>
    <n v="113719.57180000001"/>
    <n v="181951.31770000001"/>
    <n v="146210.8781"/>
    <n v="233937.40849999999"/>
    <n v="194947.83749999999"/>
    <n v="311916.54460000002"/>
    <n v="243684.79689999999"/>
    <n v="389895.68070000003"/>
    <n v="276176.10310000001"/>
    <n v="441881.77159999998"/>
    <n v="308667.4093"/>
    <n v="493867.86229999998"/>
  </r>
  <r>
    <n v="7"/>
    <s v="Region VII - Midwest"/>
    <x v="42"/>
    <s v="MO"/>
    <x v="317"/>
    <n v="1"/>
    <x v="0"/>
    <n v="89943.734599999996"/>
    <n v="157401.53570000001"/>
    <n v="116343.5433"/>
    <n v="203601.20079999999"/>
    <n v="139183.89240000001"/>
    <n v="243571.81169999999"/>
    <n v="165918.484"/>
    <n v="290357.34700000001"/>
    <n v="195477.8075"/>
    <n v="342086.16320000001"/>
    <n v="214275.10920000001"/>
    <n v="374981.44099999999"/>
    <n v="231919.88879999999"/>
    <n v="405859.80540000001"/>
  </r>
  <r>
    <n v="7"/>
    <s v="Region VII - Midwest"/>
    <x v="42"/>
    <s v="MO"/>
    <x v="317"/>
    <n v="2"/>
    <x v="1"/>
    <n v="77470.773700000005"/>
    <n v="135573.85389999999"/>
    <n v="101135.90029999999"/>
    <n v="176987.82550000001"/>
    <n v="122529.85430000001"/>
    <n v="214427.2452"/>
    <n v="149513.0944"/>
    <n v="261647.91519999999"/>
    <n v="177150.12239999999"/>
    <n v="310012.71429999999"/>
    <n v="195050.57810000001"/>
    <n v="341338.51169999997"/>
    <n v="211653.24160000001"/>
    <n v="370393.1728"/>
  </r>
  <r>
    <n v="7"/>
    <s v="Region VII - Midwest"/>
    <x v="42"/>
    <s v="MO"/>
    <x v="317"/>
    <n v="3"/>
    <x v="2"/>
    <n v="69357.022899999996"/>
    <n v="121374.79"/>
    <n v="94530.014599999995"/>
    <n v="165427.52559999999"/>
    <n v="119616.97040000001"/>
    <n v="209329.69829999999"/>
    <n v="157543.3499"/>
    <n v="275700.86239999998"/>
    <n v="195104.86489999999"/>
    <n v="341433.5135"/>
    <n v="219740.46969999999"/>
    <n v="384545.82209999999"/>
    <n v="244051.7507"/>
    <n v="427090.56359999999"/>
  </r>
  <r>
    <n v="7"/>
    <s v="Region VII - Midwest"/>
    <x v="42"/>
    <s v="MO"/>
    <x v="317"/>
    <n v="4"/>
    <x v="3"/>
    <n v="76678.429699999993"/>
    <n v="122685.48940000001"/>
    <n v="107349.80160000001"/>
    <n v="171759.6851"/>
    <n v="138021.1735"/>
    <n v="220833.88080000001"/>
    <n v="184028.23130000001"/>
    <n v="294445.17440000002"/>
    <n v="230035.28899999999"/>
    <n v="368056.46799999999"/>
    <n v="260706.66089999999"/>
    <n v="417130.66369999998"/>
    <n v="291378.03279999999"/>
    <n v="466204.85940000002"/>
  </r>
  <r>
    <n v="7"/>
    <s v="Region VII - Midwest"/>
    <x v="42"/>
    <s v="MO"/>
    <x v="310"/>
    <n v="1"/>
    <x v="0"/>
    <n v="104305.8466"/>
    <n v="182535.23139999999"/>
    <n v="134993.8841"/>
    <n v="236239.29730000001"/>
    <n v="161545.24419999999"/>
    <n v="282704.17739999999"/>
    <n v="192650.33119999999"/>
    <n v="337138.0796"/>
    <n v="227043.07139999999"/>
    <n v="397325.37479999999"/>
    <n v="248913.54190000001"/>
    <n v="435598.69829999999"/>
    <n v="269471.55739999999"/>
    <n v="471575.2254"/>
  </r>
  <r>
    <n v="7"/>
    <s v="Region VII - Midwest"/>
    <x v="42"/>
    <s v="MO"/>
    <x v="310"/>
    <n v="2"/>
    <x v="1"/>
    <n v="89502.771800000002"/>
    <n v="156629.85070000001"/>
    <n v="116945.25260000001"/>
    <n v="204654.19219999999"/>
    <n v="141780.01199999999"/>
    <n v="248115.02110000001"/>
    <n v="173180.19820000001"/>
    <n v="303065.3468"/>
    <n v="205291.53279999999"/>
    <n v="359260.18229999999"/>
    <n v="226097.6146"/>
    <n v="395670.82559999998"/>
    <n v="245418.83300000001"/>
    <n v="429482.95779999997"/>
  </r>
  <r>
    <n v="7"/>
    <s v="Region VII - Midwest"/>
    <x v="42"/>
    <s v="MO"/>
    <x v="310"/>
    <n v="3"/>
    <x v="2"/>
    <n v="79895.730200000005"/>
    <n v="139817.52789999999"/>
    <n v="108804.1292"/>
    <n v="190407.226"/>
    <n v="137610.41949999999"/>
    <n v="240818.234"/>
    <n v="181171.08720000001"/>
    <n v="317049.40259999997"/>
    <n v="224298.72889999999"/>
    <n v="392522.77559999999"/>
    <n v="252569.35"/>
    <n v="441996.36249999999"/>
    <n v="280455.05910000001"/>
    <n v="490796.35330000002"/>
  </r>
  <r>
    <n v="7"/>
    <s v="Region VII - Midwest"/>
    <x v="42"/>
    <s v="MO"/>
    <x v="310"/>
    <n v="4"/>
    <x v="3"/>
    <n v="88904.272500000006"/>
    <n v="142246.83809999999"/>
    <n v="124465.9814"/>
    <n v="199145.57320000001"/>
    <n v="160027.69039999999"/>
    <n v="256044.30850000001"/>
    <n v="213370.25390000001"/>
    <n v="341392.41139999998"/>
    <n v="266712.8174"/>
    <n v="426740.51419999998"/>
    <n v="302274.52639999997"/>
    <n v="483639.24930000002"/>
    <n v="337836.2353"/>
    <n v="540537.98459999997"/>
  </r>
  <r>
    <n v="7"/>
    <s v="Region VII - Midwest"/>
    <x v="42"/>
    <s v="MO"/>
    <x v="318"/>
    <n v="1"/>
    <x v="0"/>
    <n v="91971.967699999994"/>
    <n v="160950.94349999999"/>
    <n v="118906.6436"/>
    <n v="208086.62640000001"/>
    <n v="142208.94699999999"/>
    <n v="248865.65729999999"/>
    <n v="169462.01389999999"/>
    <n v="296558.52439999999"/>
    <n v="199593.6447"/>
    <n v="349288.87829999998"/>
    <n v="218755.29149999999"/>
    <n v="382821.76020000002"/>
    <n v="236718.39840000001"/>
    <n v="414257.1972"/>
  </r>
  <r>
    <n v="7"/>
    <s v="Region VII - Midwest"/>
    <x v="42"/>
    <s v="MO"/>
    <x v="318"/>
    <n v="2"/>
    <x v="1"/>
    <n v="79499.006800000003"/>
    <n v="139123.26190000001"/>
    <n v="103699.0006"/>
    <n v="181473.25109999999"/>
    <n v="125554.909"/>
    <n v="219721.09080000001"/>
    <n v="153056.6243"/>
    <n v="267849.09250000003"/>
    <n v="181265.95970000001"/>
    <n v="317215.42930000002"/>
    <n v="199530.7605"/>
    <n v="349178.8309"/>
    <n v="216451.7512"/>
    <n v="378790.56459999998"/>
  </r>
  <r>
    <n v="7"/>
    <s v="Region VII - Midwest"/>
    <x v="42"/>
    <s v="MO"/>
    <x v="318"/>
    <n v="3"/>
    <x v="2"/>
    <n v="71366.586500000005"/>
    <n v="124891.52619999999"/>
    <n v="97343.403600000005"/>
    <n v="170350.95629999999"/>
    <n v="123234.18489999999"/>
    <n v="215659.8235"/>
    <n v="162366.30239999999"/>
    <n v="284141.02919999999"/>
    <n v="201133.55549999999"/>
    <n v="351983.72200000001"/>
    <n v="226572.98579999999"/>
    <n v="396502.72509999998"/>
    <n v="251688.09210000001"/>
    <n v="440454.16110000003"/>
  </r>
  <r>
    <n v="7"/>
    <s v="Region VII - Midwest"/>
    <x v="42"/>
    <s v="MO"/>
    <x v="318"/>
    <n v="4"/>
    <x v="3"/>
    <n v="78422.555600000007"/>
    <n v="125476.0909"/>
    <n v="109791.5779"/>
    <n v="175666.52729999999"/>
    <n v="141160.60019999999"/>
    <n v="225856.96369999999"/>
    <n v="188214.13370000001"/>
    <n v="301142.61829999997"/>
    <n v="235267.66699999999"/>
    <n v="376428.27279999998"/>
    <n v="266636.68920000002"/>
    <n v="426618.70919999998"/>
    <n v="298005.71159999998"/>
    <n v="476809.14559999999"/>
  </r>
  <r>
    <n v="7"/>
    <s v="Region VII - Midwest"/>
    <x v="42"/>
    <s v="MO"/>
    <x v="18"/>
    <n v="1"/>
    <x v="0"/>
    <n v="93291.627900000007"/>
    <n v="163260.34890000001"/>
    <n v="120868.8907"/>
    <n v="211520.55859999999"/>
    <n v="144730.5086"/>
    <n v="253278.39"/>
    <n v="172732.1672"/>
    <n v="302281.2928"/>
    <n v="203695.49280000001"/>
    <n v="356467.11239999998"/>
    <n v="223384.32000000001"/>
    <n v="390922.56"/>
    <n v="241942.26869999999"/>
    <n v="423398.97029999999"/>
  </r>
  <r>
    <n v="7"/>
    <s v="Region VII - Midwest"/>
    <x v="42"/>
    <s v="MO"/>
    <x v="18"/>
    <n v="2"/>
    <x v="1"/>
    <n v="79448.012400000007"/>
    <n v="139034.02179999999"/>
    <n v="103990.0787"/>
    <n v="181982.63769999999"/>
    <n v="126246.3572"/>
    <n v="220931.1251"/>
    <n v="154523.98819999999"/>
    <n v="270416.97950000002"/>
    <n v="183353.77720000001"/>
    <n v="320869.11009999999"/>
    <n v="202047.20389999999"/>
    <n v="353582.60690000001"/>
    <n v="219448.5183"/>
    <n v="384034.90710000001"/>
  </r>
  <r>
    <n v="7"/>
    <s v="Region VII - Midwest"/>
    <x v="42"/>
    <s v="MO"/>
    <x v="18"/>
    <n v="3"/>
    <x v="2"/>
    <n v="70502.804099999994"/>
    <n v="123379.90700000001"/>
    <n v="95851.710900000005"/>
    <n v="167740.49410000001"/>
    <n v="121105.12729999999"/>
    <n v="211933.97270000001"/>
    <n v="159313.71909999999"/>
    <n v="278799.00829999999"/>
    <n v="197117.35130000001"/>
    <n v="344955.36479999998"/>
    <n v="221869.81779999999"/>
    <n v="388272.18119999999"/>
    <n v="246262.32029999999"/>
    <n v="430959.06060000003"/>
  </r>
  <r>
    <n v="7"/>
    <s v="Region VII - Midwest"/>
    <x v="42"/>
    <s v="MO"/>
    <x v="18"/>
    <n v="4"/>
    <x v="3"/>
    <n v="79484.139599999995"/>
    <n v="127174.6254"/>
    <n v="111277.79549999999"/>
    <n v="178044.4754"/>
    <n v="143071.45129999999"/>
    <n v="228914.32560000001"/>
    <n v="190761.93520000001"/>
    <n v="305219.10080000001"/>
    <n v="238452.41889999999"/>
    <n v="381523.87589999998"/>
    <n v="270246.0748"/>
    <n v="432393.72600000002"/>
    <n v="302039.73060000001"/>
    <n v="483263.57610000001"/>
  </r>
  <r>
    <n v="7"/>
    <s v="Region VII - Midwest"/>
    <x v="42"/>
    <s v="MO"/>
    <x v="319"/>
    <n v="1"/>
    <x v="0"/>
    <n v="99315.867499999993"/>
    <n v="173802.76809999999"/>
    <n v="128570.1615"/>
    <n v="224997.78260000001"/>
    <n v="153881.49559999999"/>
    <n v="269292.61729999998"/>
    <n v="183546.49919999999"/>
    <n v="321206.3737"/>
    <n v="216347.48439999999"/>
    <n v="378608.09769999998"/>
    <n v="237205.5226"/>
    <n v="415109.66460000002"/>
    <n v="256825.28090000001"/>
    <n v="449444.24160000001"/>
  </r>
  <r>
    <n v="7"/>
    <s v="Region VII - Midwest"/>
    <x v="42"/>
    <s v="MO"/>
    <x v="319"/>
    <n v="2"/>
    <x v="1"/>
    <n v="85061.055800000002"/>
    <n v="148856.84770000001"/>
    <n v="111189.99920000001"/>
    <n v="194582.49849999999"/>
    <n v="134848.31049999999"/>
    <n v="235984.54329999999"/>
    <n v="164797.48379999999"/>
    <n v="288395.59659999999"/>
    <n v="195401.55989999999"/>
    <n v="341952.72989999998"/>
    <n v="215234.63140000001"/>
    <n v="376660.60499999998"/>
    <n v="233663.39989999999"/>
    <n v="408910.94990000001"/>
  </r>
  <r>
    <n v="7"/>
    <s v="Region VII - Midwest"/>
    <x v="42"/>
    <s v="MO"/>
    <x v="319"/>
    <n v="3"/>
    <x v="2"/>
    <n v="75820.203299999994"/>
    <n v="132685.35569999999"/>
    <n v="103211.35060000001"/>
    <n v="180619.86360000001"/>
    <n v="130504.1712"/>
    <n v="228382.2996"/>
    <n v="171781.6257"/>
    <n v="300617.84490000003"/>
    <n v="212642.09220000001"/>
    <n v="372123.66129999998"/>
    <n v="239419.08309999999"/>
    <n v="418983.39549999998"/>
    <n v="265825.41810000001"/>
    <n v="465194.4817"/>
  </r>
  <r>
    <n v="7"/>
    <s v="Region VII - Midwest"/>
    <x v="42"/>
    <s v="MO"/>
    <x v="319"/>
    <n v="4"/>
    <x v="3"/>
    <n v="84642.559899999993"/>
    <n v="135428.09779999999"/>
    <n v="118499.58379999999"/>
    <n v="189599.33689999999"/>
    <n v="152356.6078"/>
    <n v="243770.57610000001"/>
    <n v="203142.14369999999"/>
    <n v="325027.43479999999"/>
    <n v="253927.6796"/>
    <n v="406284.29330000002"/>
    <n v="287784.7035"/>
    <n v="460455.53240000003"/>
    <n v="321641.72749999998"/>
    <n v="514626.77159999998"/>
  </r>
  <r>
    <n v="7"/>
    <s v="Region VII - Midwest"/>
    <x v="42"/>
    <s v="MO"/>
    <x v="320"/>
    <n v="1"/>
    <x v="0"/>
    <n v="105766.56540000001"/>
    <n v="185091.48939999999"/>
    <n v="136928.1839"/>
    <n v="239624.32190000001"/>
    <n v="163889.8639"/>
    <n v="286807.26199999999"/>
    <n v="195491.72750000001"/>
    <n v="342110.52309999999"/>
    <n v="230434.4369"/>
    <n v="403260.26449999999"/>
    <n v="252654.34239999999"/>
    <n v="442145.0993"/>
    <n v="273557.93190000003"/>
    <n v="478726.38099999999"/>
  </r>
  <r>
    <n v="7"/>
    <s v="Region VII - Midwest"/>
    <x v="42"/>
    <s v="MO"/>
    <x v="320"/>
    <n v="2"/>
    <x v="1"/>
    <n v="90552.294599999994"/>
    <n v="158466.51550000001"/>
    <n v="118378.20209999999"/>
    <n v="207161.85370000001"/>
    <n v="143575.5981"/>
    <n v="251257.29670000001"/>
    <n v="175480.758"/>
    <n v="307091.32650000002"/>
    <n v="208078.68950000001"/>
    <n v="364137.70659999998"/>
    <n v="229204.64"/>
    <n v="401108.1201"/>
    <n v="248837.07699999999"/>
    <n v="435464.8848"/>
  </r>
  <r>
    <n v="7"/>
    <s v="Region VII - Midwest"/>
    <x v="42"/>
    <s v="MO"/>
    <x v="320"/>
    <n v="3"/>
    <x v="2"/>
    <n v="80691.6152"/>
    <n v="141210.32670000001"/>
    <n v="109833.649"/>
    <n v="192208.88570000001"/>
    <n v="138870.7378"/>
    <n v="243023.7911"/>
    <n v="182787.3596"/>
    <n v="319877.87939999998"/>
    <n v="226258.927"/>
    <n v="395953.12239999999"/>
    <n v="254745.467"/>
    <n v="445804.56709999999"/>
    <n v="282836.40289999999"/>
    <n v="494963.70490000001"/>
  </r>
  <r>
    <n v="7"/>
    <s v="Region VII - Midwest"/>
    <x v="42"/>
    <s v="MO"/>
    <x v="320"/>
    <n v="4"/>
    <x v="3"/>
    <n v="90138.412500000006"/>
    <n v="144221.46220000001"/>
    <n v="126193.77740000001"/>
    <n v="201910.04689999999"/>
    <n v="162249.14249999999"/>
    <n v="259598.6318"/>
    <n v="216332.1899"/>
    <n v="346131.50910000002"/>
    <n v="270415.23749999999"/>
    <n v="432664.38630000001"/>
    <n v="306470.60239999997"/>
    <n v="490352.97110000002"/>
    <n v="342525.96740000002"/>
    <n v="548041.55590000004"/>
  </r>
  <r>
    <n v="7"/>
    <s v="Region VII - Midwest"/>
    <x v="43"/>
    <s v="NE"/>
    <x v="321"/>
    <n v="1"/>
    <x v="0"/>
    <n v="89376.223499999993"/>
    <n v="156408.39110000001"/>
    <n v="115714.74649999999"/>
    <n v="202500.8064"/>
    <n v="138503.462"/>
    <n v="242381.05850000001"/>
    <n v="165216.35569999999"/>
    <n v="289128.6225"/>
    <n v="194753.342"/>
    <n v="340818.34850000002"/>
    <n v="213535.734"/>
    <n v="373687.53450000001"/>
    <n v="231207.76089999999"/>
    <n v="404613.58169999998"/>
  </r>
  <r>
    <n v="7"/>
    <s v="Region VII - Midwest"/>
    <x v="43"/>
    <s v="NE"/>
    <x v="321"/>
    <n v="2"/>
    <x v="1"/>
    <n v="76492.066399999996"/>
    <n v="133861.11619999999"/>
    <n v="100005.7531"/>
    <n v="175010.06789999999"/>
    <n v="121300.3903"/>
    <n v="212275.68299999999"/>
    <n v="148270.12959999999"/>
    <n v="259472.7268"/>
    <n v="175821.44810000001"/>
    <n v="307687.53419999999"/>
    <n v="193677.42790000001"/>
    <n v="338935.4987"/>
    <n v="210272.98319999999"/>
    <n v="367977.7206"/>
  </r>
  <r>
    <n v="7"/>
    <s v="Region VII - Midwest"/>
    <x v="43"/>
    <s v="NE"/>
    <x v="321"/>
    <n v="3"/>
    <x v="2"/>
    <n v="68143.347299999994"/>
    <n v="119250.8579"/>
    <n v="92746.149699999994"/>
    <n v="162305.76199999999"/>
    <n v="117260.07980000001"/>
    <n v="205205.1397"/>
    <n v="154336.677"/>
    <n v="270089.18489999999"/>
    <n v="191036.38140000001"/>
    <n v="334313.66739999998"/>
    <n v="215084.0808"/>
    <n v="376397.14140000002"/>
    <n v="238796.76439999999"/>
    <n v="417894.33760000003"/>
  </r>
  <r>
    <n v="7"/>
    <s v="Region VII - Midwest"/>
    <x v="43"/>
    <s v="NE"/>
    <x v="321"/>
    <n v="4"/>
    <x v="3"/>
    <n v="76168.446299999996"/>
    <n v="121869.516"/>
    <n v="106635.82490000001"/>
    <n v="170617.3222"/>
    <n v="137103.20329999999"/>
    <n v="219365.1286"/>
    <n v="182804.27110000001"/>
    <n v="292486.8382"/>
    <n v="228505.3389"/>
    <n v="365608.5477"/>
    <n v="258972.71739999999"/>
    <n v="414356.3541"/>
    <n v="289440.09600000002"/>
    <n v="463104.1605"/>
  </r>
  <r>
    <n v="7"/>
    <s v="Region VII - Midwest"/>
    <x v="43"/>
    <s v="NE"/>
    <x v="322"/>
    <n v="1"/>
    <x v="0"/>
    <n v="89943.734599999996"/>
    <n v="157401.53570000001"/>
    <n v="116343.5433"/>
    <n v="203601.20079999999"/>
    <n v="139183.89240000001"/>
    <n v="243571.81169999999"/>
    <n v="165918.484"/>
    <n v="290357.34700000001"/>
    <n v="195477.8075"/>
    <n v="342086.16320000001"/>
    <n v="214275.10920000001"/>
    <n v="374981.44099999999"/>
    <n v="231919.88879999999"/>
    <n v="405859.80540000001"/>
  </r>
  <r>
    <n v="7"/>
    <s v="Region VII - Midwest"/>
    <x v="43"/>
    <s v="NE"/>
    <x v="322"/>
    <n v="2"/>
    <x v="1"/>
    <n v="77470.773700000005"/>
    <n v="135573.85389999999"/>
    <n v="101135.90029999999"/>
    <n v="176987.82550000001"/>
    <n v="122529.85430000001"/>
    <n v="214427.2452"/>
    <n v="149513.0944"/>
    <n v="261647.91519999999"/>
    <n v="177150.12239999999"/>
    <n v="310012.71429999999"/>
    <n v="195050.57810000001"/>
    <n v="341338.51169999997"/>
    <n v="211653.24160000001"/>
    <n v="370393.1728"/>
  </r>
  <r>
    <n v="7"/>
    <s v="Region VII - Midwest"/>
    <x v="43"/>
    <s v="NE"/>
    <x v="322"/>
    <n v="3"/>
    <x v="2"/>
    <n v="69357.022899999996"/>
    <n v="121374.79"/>
    <n v="94530.014599999995"/>
    <n v="165427.52559999999"/>
    <n v="119616.97040000001"/>
    <n v="209329.69829999999"/>
    <n v="157543.3499"/>
    <n v="275700.86239999998"/>
    <n v="195104.86489999999"/>
    <n v="341433.5135"/>
    <n v="219740.46969999999"/>
    <n v="384545.82209999999"/>
    <n v="244051.7507"/>
    <n v="427090.56359999999"/>
  </r>
  <r>
    <n v="7"/>
    <s v="Region VII - Midwest"/>
    <x v="43"/>
    <s v="NE"/>
    <x v="322"/>
    <n v="4"/>
    <x v="3"/>
    <n v="76678.429699999993"/>
    <n v="122685.48940000001"/>
    <n v="107349.80160000001"/>
    <n v="171759.6851"/>
    <n v="138021.1735"/>
    <n v="220833.88080000001"/>
    <n v="184028.23130000001"/>
    <n v="294445.17440000002"/>
    <n v="230035.28899999999"/>
    <n v="368056.46799999999"/>
    <n v="260706.66089999999"/>
    <n v="417130.66369999998"/>
    <n v="291378.03279999999"/>
    <n v="466204.85940000002"/>
  </r>
  <r>
    <n v="7"/>
    <s v="Region VII - Midwest"/>
    <x v="43"/>
    <s v="NE"/>
    <x v="118"/>
    <n v="1"/>
    <x v="0"/>
    <n v="91851.060200000007"/>
    <n v="160739.35550000001"/>
    <n v="118930.5984"/>
    <n v="208128.54730000001"/>
    <n v="142360.61139999999"/>
    <n v="249131.07010000001"/>
    <n v="169829.52"/>
    <n v="297201.65999999997"/>
    <n v="200202.6298"/>
    <n v="350354.60220000002"/>
    <n v="219516.6299"/>
    <n v="384154.10220000002"/>
    <n v="237693.39490000001"/>
    <n v="415963.4411"/>
  </r>
  <r>
    <n v="7"/>
    <s v="Region VII - Midwest"/>
    <x v="43"/>
    <s v="NE"/>
    <x v="118"/>
    <n v="2"/>
    <x v="1"/>
    <n v="78555.706300000005"/>
    <n v="137472.486"/>
    <n v="102720.2536"/>
    <n v="179760.44390000001"/>
    <n v="124608.505"/>
    <n v="218064.88370000001"/>
    <n v="152342.45629999999"/>
    <n v="266599.29859999998"/>
    <n v="180666.52600000001"/>
    <n v="316166.4204"/>
    <n v="199024.54730000001"/>
    <n v="348292.95779999997"/>
    <n v="216090.4852"/>
    <n v="378158.3492"/>
  </r>
  <r>
    <n v="7"/>
    <s v="Region VII - Midwest"/>
    <x v="43"/>
    <s v="NE"/>
    <x v="118"/>
    <n v="3"/>
    <x v="2"/>
    <n v="69944.014200000005"/>
    <n v="122402.0248"/>
    <n v="95182.364000000001"/>
    <n v="166569.13690000001"/>
    <n v="120329.00509999999"/>
    <n v="210575.75889999999"/>
    <n v="158364.42540000001"/>
    <n v="277137.74449999997"/>
    <n v="196010.92430000001"/>
    <n v="343019.11739999999"/>
    <n v="220676.45499999999"/>
    <n v="386183.79629999999"/>
    <n v="244996.27789999999"/>
    <n v="428743.48619999998"/>
  </r>
  <r>
    <n v="7"/>
    <s v="Region VII - Midwest"/>
    <x v="43"/>
    <s v="NE"/>
    <x v="118"/>
    <n v="4"/>
    <x v="3"/>
    <n v="78274.650500000003"/>
    <n v="125239.44259999999"/>
    <n v="109584.51059999999"/>
    <n v="175335.21969999999"/>
    <n v="140894.37090000001"/>
    <n v="225430.99669999999"/>
    <n v="187859.1611"/>
    <n v="300574.66230000003"/>
    <n v="234823.95139999999"/>
    <n v="375718.32789999997"/>
    <n v="266133.81150000001"/>
    <n v="425814.10489999998"/>
    <n v="297443.67170000001"/>
    <n v="475909.88199999998"/>
  </r>
  <r>
    <n v="7"/>
    <s v="Region VII - Midwest"/>
    <x v="43"/>
    <s v="NE"/>
    <x v="323"/>
    <n v="1"/>
    <x v="0"/>
    <n v="89883.281000000003"/>
    <n v="157295.74170000001"/>
    <n v="116355.52069999999"/>
    <n v="203622.1611"/>
    <n v="139259.72459999999"/>
    <n v="243704.51800000001"/>
    <n v="166102.23689999999"/>
    <n v="290678.91450000001"/>
    <n v="195782.29980000001"/>
    <n v="342619.0246"/>
    <n v="214655.77789999999"/>
    <n v="375647.61139999999"/>
    <n v="232407.38649999999"/>
    <n v="406712.9265"/>
  </r>
  <r>
    <n v="7"/>
    <s v="Region VII - Midwest"/>
    <x v="43"/>
    <s v="NE"/>
    <x v="323"/>
    <n v="2"/>
    <x v="1"/>
    <n v="76999.123900000006"/>
    <n v="134748.46679999999"/>
    <n v="100646.5272"/>
    <n v="176131.4227"/>
    <n v="122056.6528"/>
    <n v="213599.14249999999"/>
    <n v="149156.01070000001"/>
    <n v="261023.01879999999"/>
    <n v="176850.40590000001"/>
    <n v="309488.21029999998"/>
    <n v="194797.47169999999"/>
    <n v="340895.57559999998"/>
    <n v="211472.60879999999"/>
    <n v="370077.06540000002"/>
  </r>
  <r>
    <n v="7"/>
    <s v="Region VII - Midwest"/>
    <x v="43"/>
    <s v="NE"/>
    <x v="323"/>
    <n v="3"/>
    <x v="2"/>
    <n v="68645.737500000003"/>
    <n v="120130.04059999999"/>
    <n v="93449.495899999994"/>
    <n v="163536.61790000001"/>
    <n v="118164.3821"/>
    <n v="206787.6686"/>
    <n v="155542.41339999999"/>
    <n v="272199.22340000002"/>
    <n v="192543.55179999999"/>
    <n v="336951.2156"/>
    <n v="216792.20730000001"/>
    <n v="379386.3628"/>
    <n v="240705.8469"/>
    <n v="421235.23200000002"/>
  </r>
  <r>
    <n v="7"/>
    <s v="Region VII - Midwest"/>
    <x v="43"/>
    <s v="NE"/>
    <x v="323"/>
    <n v="4"/>
    <x v="3"/>
    <n v="76604.477199999994"/>
    <n v="122567.16529999999"/>
    <n v="107246.268"/>
    <n v="171594.03140000001"/>
    <n v="137888.0589"/>
    <n v="220620.89749999999"/>
    <n v="183850.7452"/>
    <n v="294161.19669999997"/>
    <n v="229813.43150000001"/>
    <n v="367701.49579999998"/>
    <n v="260455.22229999999"/>
    <n v="416728.36190000002"/>
    <n v="291097.01319999999"/>
    <n v="465755.228"/>
  </r>
  <r>
    <n v="7"/>
    <s v="Region VII - Midwest"/>
    <x v="43"/>
    <s v="NE"/>
    <x v="324"/>
    <n v="1"/>
    <x v="0"/>
    <n v="90430.641000000003"/>
    <n v="158253.62169999999"/>
    <n v="116988.30989999999"/>
    <n v="204729.54240000001"/>
    <n v="139965.43229999999"/>
    <n v="244939.50649999999"/>
    <n v="166865.61610000001"/>
    <n v="292014.82829999999"/>
    <n v="196608.26269999999"/>
    <n v="344064.45970000001"/>
    <n v="215522.04269999999"/>
    <n v="377163.5747"/>
    <n v="233282.01370000001"/>
    <n v="408243.52389999997"/>
  </r>
  <r>
    <n v="7"/>
    <s v="Region VII - Midwest"/>
    <x v="43"/>
    <s v="NE"/>
    <x v="324"/>
    <n v="2"/>
    <x v="1"/>
    <n v="77820.614600000001"/>
    <n v="136186.07560000001"/>
    <n v="101613.55009999999"/>
    <n v="177823.7127"/>
    <n v="123128.38310000001"/>
    <n v="215474.6704"/>
    <n v="150279.94760000001"/>
    <n v="262989.90840000001"/>
    <n v="178079.1747"/>
    <n v="311638.55570000003"/>
    <n v="196086.25330000001"/>
    <n v="343150.94319999998"/>
    <n v="212792.6562"/>
    <n v="372387.14850000001"/>
  </r>
  <r>
    <n v="7"/>
    <s v="Region VII - Midwest"/>
    <x v="43"/>
    <s v="NE"/>
    <x v="324"/>
    <n v="3"/>
    <x v="2"/>
    <n v="69622.317899999995"/>
    <n v="121839.0563"/>
    <n v="94873.187999999995"/>
    <n v="166028.07889999999"/>
    <n v="120037.0765"/>
    <n v="210064.88399999999"/>
    <n v="158082.10740000001"/>
    <n v="276643.68790000002"/>
    <n v="195758.26420000001"/>
    <n v="342576.96230000001"/>
    <n v="220465.84210000001"/>
    <n v="385815.22360000003"/>
    <n v="244845.5319"/>
    <n v="428479.68079999997"/>
  </r>
  <r>
    <n v="7"/>
    <s v="Region VII - Midwest"/>
    <x v="43"/>
    <s v="NE"/>
    <x v="324"/>
    <n v="4"/>
    <x v="3"/>
    <n v="77089.809699999998"/>
    <n v="123343.6974"/>
    <n v="107925.73360000001"/>
    <n v="172681.17619999999"/>
    <n v="138761.6574"/>
    <n v="222018.65530000001"/>
    <n v="185015.54319999999"/>
    <n v="296024.8737"/>
    <n v="231269.42910000001"/>
    <n v="370031.092"/>
    <n v="262105.3529"/>
    <n v="419368.57089999999"/>
    <n v="292941.27679999999"/>
    <n v="468706.04989999998"/>
  </r>
  <r>
    <n v="8"/>
    <s v="Region VIII -"/>
    <x v="44"/>
    <s v="CO"/>
    <x v="325"/>
    <n v="1"/>
    <x v="0"/>
    <n v="93392.384099999996"/>
    <n v="163436.67230000001"/>
    <n v="120848.9284"/>
    <n v="211485.62460000001"/>
    <n v="144604.12160000001"/>
    <n v="253057.2127"/>
    <n v="172425.91209999999"/>
    <n v="301745.34629999998"/>
    <n v="203188.00510000001"/>
    <n v="355579.00890000002"/>
    <n v="222749.8714"/>
    <n v="389812.27480000001"/>
    <n v="241129.7715"/>
    <n v="421977.10009999998"/>
  </r>
  <r>
    <n v="8"/>
    <s v="Region VIII -"/>
    <x v="44"/>
    <s v="CO"/>
    <x v="325"/>
    <n v="2"/>
    <x v="1"/>
    <n v="80234.096300000005"/>
    <n v="140409.6686"/>
    <n v="104805.70140000001"/>
    <n v="183409.9774"/>
    <n v="127035.02740000001"/>
    <n v="222311.29790000001"/>
    <n v="155119.12839999999"/>
    <n v="271458.47460000002"/>
    <n v="183853.30540000001"/>
    <n v="321743.2843"/>
    <n v="202469.0484"/>
    <n v="354320.8346"/>
    <n v="219749.57329999999"/>
    <n v="384561.75339999999"/>
  </r>
  <r>
    <n v="8"/>
    <s v="Region VIII -"/>
    <x v="44"/>
    <s v="CO"/>
    <x v="325"/>
    <n v="3"/>
    <x v="2"/>
    <n v="71688.281099999993"/>
    <n v="125454.492"/>
    <n v="97652.577699999994"/>
    <n v="170892.01079999999"/>
    <n v="123526.1109"/>
    <n v="216170.69399999999"/>
    <n v="162648.61720000001"/>
    <n v="284635.08010000002"/>
    <n v="201386.21160000001"/>
    <n v="352425.8702"/>
    <n v="226783.5944"/>
    <n v="396871.29029999999"/>
    <n v="251838.8334"/>
    <n v="440717.9583"/>
  </r>
  <r>
    <n v="8"/>
    <s v="Region VIII -"/>
    <x v="44"/>
    <s v="CO"/>
    <x v="325"/>
    <n v="4"/>
    <x v="3"/>
    <n v="79607.394100000005"/>
    <n v="127371.83229999999"/>
    <n v="111450.35159999999"/>
    <n v="178320.56520000001"/>
    <n v="143293.30919999999"/>
    <n v="229269.29810000001"/>
    <n v="191057.74559999999"/>
    <n v="305692.39750000002"/>
    <n v="238822.182"/>
    <n v="382115.49680000002"/>
    <n v="270665.13959999999"/>
    <n v="433064.22970000003"/>
    <n v="302508.09720000002"/>
    <n v="484012.96269999997"/>
  </r>
  <r>
    <n v="8"/>
    <s v="Region VIII -"/>
    <x v="44"/>
    <s v="CO"/>
    <x v="326"/>
    <n v="1"/>
    <x v="0"/>
    <n v="90350.035999999993"/>
    <n v="158112.5631"/>
    <n v="117004.2797"/>
    <n v="204757.48939999999"/>
    <n v="140066.54190000001"/>
    <n v="245116.44820000001"/>
    <n v="167110.61989999999"/>
    <n v="292443.58490000002"/>
    <n v="197014.25229999999"/>
    <n v="344774.94160000002"/>
    <n v="216029.6011"/>
    <n v="378051.80180000002"/>
    <n v="233932.01070000001"/>
    <n v="409381.01870000002"/>
  </r>
  <r>
    <n v="8"/>
    <s v="Region VIII -"/>
    <x v="44"/>
    <s v="CO"/>
    <x v="326"/>
    <n v="2"/>
    <x v="1"/>
    <n v="77191.748200000002"/>
    <n v="135085.5594"/>
    <n v="100961.0527"/>
    <n v="176681.84220000001"/>
    <n v="122497.4477"/>
    <n v="214370.53339999999"/>
    <n v="149803.83609999999"/>
    <n v="262156.7132"/>
    <n v="177679.5526"/>
    <n v="310939.217"/>
    <n v="195748.7781"/>
    <n v="342560.36170000001"/>
    <n v="212551.8126"/>
    <n v="371965.67200000002"/>
  </r>
  <r>
    <n v="8"/>
    <s v="Region VIII -"/>
    <x v="44"/>
    <s v="CO"/>
    <x v="326"/>
    <n v="3"/>
    <x v="2"/>
    <n v="68673.937300000005"/>
    <n v="120179.3904"/>
    <n v="93432.496299999999"/>
    <n v="163506.86850000001"/>
    <n v="118100.29210000001"/>
    <n v="206675.5111"/>
    <n v="155414.19209999999"/>
    <n v="271974.83610000001"/>
    <n v="192343.1801"/>
    <n v="336600.56520000001"/>
    <n v="216534.82550000001"/>
    <n v="378935.94459999999"/>
    <n v="240384.32689999999"/>
    <n v="420672.57199999999"/>
  </r>
  <r>
    <n v="8"/>
    <s v="Region VIII -"/>
    <x v="44"/>
    <s v="CO"/>
    <x v="326"/>
    <n v="4"/>
    <x v="3"/>
    <n v="76991.206300000005"/>
    <n v="123185.932"/>
    <n v="107787.68889999999"/>
    <n v="172460.30470000001"/>
    <n v="138584.17129999999"/>
    <n v="221734.67749999999"/>
    <n v="184778.8952"/>
    <n v="295646.23670000001"/>
    <n v="230973.61900000001"/>
    <n v="369557.79580000002"/>
    <n v="261770.10140000001"/>
    <n v="418832.16859999998"/>
    <n v="292566.58409999998"/>
    <n v="468106.54139999999"/>
  </r>
  <r>
    <n v="8"/>
    <s v="Region VIII -"/>
    <x v="44"/>
    <s v="CO"/>
    <x v="327"/>
    <n v="1"/>
    <x v="0"/>
    <n v="93352.081600000005"/>
    <n v="163366.1428"/>
    <n v="120856.9133"/>
    <n v="211499.59830000001"/>
    <n v="144654.6764"/>
    <n v="253145.68369999999"/>
    <n v="172548.41440000001"/>
    <n v="301959.72529999999"/>
    <n v="203391.00049999999"/>
    <n v="355934.25099999999"/>
    <n v="223003.65119999999"/>
    <n v="390256.3897"/>
    <n v="241454.77100000001"/>
    <n v="422545.8492"/>
  </r>
  <r>
    <n v="8"/>
    <s v="Region VIII -"/>
    <x v="44"/>
    <s v="CO"/>
    <x v="327"/>
    <n v="2"/>
    <x v="1"/>
    <n v="79919.662200000006"/>
    <n v="139859.40890000001"/>
    <n v="104479.45170000001"/>
    <n v="182839.0405"/>
    <n v="126719.55869999999"/>
    <n v="221759.22769999999"/>
    <n v="154881.07190000001"/>
    <n v="271041.87589999998"/>
    <n v="183653.49369999999"/>
    <n v="321393.614"/>
    <n v="202300.31030000001"/>
    <n v="354025.54300000001"/>
    <n v="219629.15109999999"/>
    <n v="384351.01449999999"/>
  </r>
  <r>
    <n v="8"/>
    <s v="Region VIII -"/>
    <x v="44"/>
    <s v="CO"/>
    <x v="327"/>
    <n v="3"/>
    <x v="2"/>
    <n v="71214.089399999997"/>
    <n v="124624.6565"/>
    <n v="96932.229600000006"/>
    <n v="169631.40179999999"/>
    <n v="122557.7157"/>
    <n v="214476.0025"/>
    <n v="161314.65549999999"/>
    <n v="282300.64720000001"/>
    <n v="199678.66440000001"/>
    <n v="349437.66269999999"/>
    <n v="224818.0802"/>
    <n v="393431.64049999998"/>
    <n v="249608.22409999999"/>
    <n v="436814.3922"/>
  </r>
  <r>
    <n v="8"/>
    <s v="Region VIII -"/>
    <x v="44"/>
    <s v="CO"/>
    <x v="327"/>
    <n v="4"/>
    <x v="3"/>
    <n v="79558.092199999999"/>
    <n v="127292.9494"/>
    <n v="111381.3291"/>
    <n v="178210.12909999999"/>
    <n v="143204.56589999999"/>
    <n v="229127.3089"/>
    <n v="190939.42120000001"/>
    <n v="305503.0785"/>
    <n v="238674.27650000001"/>
    <n v="381878.848"/>
    <n v="270497.51329999999"/>
    <n v="432796.02779999998"/>
    <n v="302320.75020000001"/>
    <n v="483713.20750000002"/>
  </r>
  <r>
    <n v="8"/>
    <s v="Region VIII -"/>
    <x v="44"/>
    <s v="CO"/>
    <x v="328"/>
    <n v="1"/>
    <x v="0"/>
    <n v="88442.710399999996"/>
    <n v="154774.7433"/>
    <n v="114417.2245"/>
    <n v="200230.14309999999"/>
    <n v="136889.82269999999"/>
    <n v="239557.18979999999"/>
    <n v="163199.584"/>
    <n v="285599.272"/>
    <n v="192289.4301"/>
    <n v="336506.50260000001"/>
    <n v="210788.08040000001"/>
    <n v="368879.14059999998"/>
    <n v="228158.50459999999"/>
    <n v="399277.38309999998"/>
  </r>
  <r>
    <n v="8"/>
    <s v="Region VIII -"/>
    <x v="44"/>
    <s v="CO"/>
    <x v="328"/>
    <n v="2"/>
    <x v="1"/>
    <n v="76106.815600000002"/>
    <n v="133186.92739999999"/>
    <n v="99376.699299999993"/>
    <n v="173909.22390000001"/>
    <n v="120418.79700000001"/>
    <n v="210732.89490000001"/>
    <n v="146974.4742"/>
    <n v="257205.32990000001"/>
    <n v="174163.14920000001"/>
    <n v="304785.511"/>
    <n v="191774.80900000001"/>
    <n v="335605.91560000001"/>
    <n v="208114.56890000001"/>
    <n v="364200.49560000002"/>
  </r>
  <r>
    <n v="8"/>
    <s v="Region VIII -"/>
    <x v="44"/>
    <s v="CO"/>
    <x v="328"/>
    <n v="3"/>
    <x v="2"/>
    <n v="68086.945999999996"/>
    <n v="119152.15549999999"/>
    <n v="92780.146999999997"/>
    <n v="162365.25709999999"/>
    <n v="117388.2574"/>
    <n v="205429.45050000001"/>
    <n v="154593.11660000001"/>
    <n v="270537.95390000002"/>
    <n v="191437.1208"/>
    <n v="335014.96130000002"/>
    <n v="215598.84020000001"/>
    <n v="377297.97029999999"/>
    <n v="239439.7997"/>
    <n v="419019.64939999999"/>
  </r>
  <r>
    <n v="8"/>
    <s v="Region VIII -"/>
    <x v="44"/>
    <s v="CO"/>
    <x v="328"/>
    <n v="4"/>
    <x v="3"/>
    <n v="75394.985499999995"/>
    <n v="120631.97870000001"/>
    <n v="105552.9797"/>
    <n v="168884.77009999999"/>
    <n v="135710.97399999999"/>
    <n v="217137.56159999999"/>
    <n v="180947.96530000001"/>
    <n v="289516.7488"/>
    <n v="226184.9566"/>
    <n v="361895.93599999999"/>
    <n v="256342.95079999999"/>
    <n v="410148.72739999997"/>
    <n v="286500.94500000001"/>
    <n v="458401.51880000002"/>
  </r>
  <r>
    <n v="8"/>
    <s v="Region VIII -"/>
    <x v="44"/>
    <s v="CO"/>
    <x v="329"/>
    <n v="1"/>
    <x v="0"/>
    <n v="92845.024099999995"/>
    <n v="162478.79209999999"/>
    <n v="120216.13920000001"/>
    <n v="210378.24350000001"/>
    <n v="143898.41390000001"/>
    <n v="251822.22440000001"/>
    <n v="171662.53330000001"/>
    <n v="300409.43320000003"/>
    <n v="202362.04269999999"/>
    <n v="354133.5748"/>
    <n v="221883.60740000001"/>
    <n v="388296.31280000001"/>
    <n v="240255.14540000001"/>
    <n v="420446.50439999998"/>
  </r>
  <r>
    <n v="8"/>
    <s v="Region VIII -"/>
    <x v="44"/>
    <s v="CO"/>
    <x v="329"/>
    <n v="2"/>
    <x v="1"/>
    <n v="79412.604699999996"/>
    <n v="138972.0582"/>
    <n v="103838.67750000001"/>
    <n v="181717.68580000001"/>
    <n v="125963.2962"/>
    <n v="220435.7683"/>
    <n v="153995.19080000001"/>
    <n v="269491.58380000002"/>
    <n v="182624.53589999999"/>
    <n v="319592.93790000002"/>
    <n v="201180.26639999999"/>
    <n v="352065.46610000002"/>
    <n v="218429.52549999999"/>
    <n v="382251.66960000002"/>
  </r>
  <r>
    <n v="8"/>
    <s v="Region VIII -"/>
    <x v="44"/>
    <s v="CO"/>
    <x v="329"/>
    <n v="3"/>
    <x v="2"/>
    <n v="70711.699299999993"/>
    <n v="123745.47380000001"/>
    <n v="96228.883400000006"/>
    <n v="168400.546"/>
    <n v="121653.4134"/>
    <n v="212893.47349999999"/>
    <n v="160108.91930000001"/>
    <n v="280190.60869999998"/>
    <n v="198171.49400000001"/>
    <n v="346800.11450000003"/>
    <n v="223109.95379999999"/>
    <n v="390442.4191"/>
    <n v="247699.1416"/>
    <n v="433473.49780000001"/>
  </r>
  <r>
    <n v="8"/>
    <s v="Region VIII -"/>
    <x v="44"/>
    <s v="CO"/>
    <x v="329"/>
    <n v="4"/>
    <x v="3"/>
    <n v="79122.061400000006"/>
    <n v="126595.30009999999"/>
    <n v="110770.88589999999"/>
    <n v="177233.42"/>
    <n v="142419.71040000001"/>
    <n v="227871.54"/>
    <n v="189892.9472"/>
    <n v="303828.72009999998"/>
    <n v="237366.18400000001"/>
    <n v="379785.89990000002"/>
    <n v="269015.0085"/>
    <n v="430424.01990000001"/>
    <n v="300663.83299999998"/>
    <n v="481062.14"/>
  </r>
  <r>
    <n v="8"/>
    <s v="Region VIII -"/>
    <x v="44"/>
    <s v="CO"/>
    <x v="330"/>
    <n v="1"/>
    <x v="0"/>
    <n v="93859.142099999997"/>
    <n v="164253.4987"/>
    <n v="121497.69130000001"/>
    <n v="212620.95970000001"/>
    <n v="145410.94349999999"/>
    <n v="254469.15100000001"/>
    <n v="173434.3008"/>
    <n v="303510.02649999998"/>
    <n v="204419.9644"/>
    <n v="357734.93770000001"/>
    <n v="224123.70189999999"/>
    <n v="392216.47820000001"/>
    <n v="242654.4037"/>
    <n v="424645.20649999997"/>
  </r>
  <r>
    <n v="8"/>
    <s v="Region VIII -"/>
    <x v="44"/>
    <s v="CO"/>
    <x v="330"/>
    <n v="2"/>
    <x v="1"/>
    <n v="80426.722800000003"/>
    <n v="140746.7648"/>
    <n v="105120.22960000001"/>
    <n v="183960.4019"/>
    <n v="127475.82580000001"/>
    <n v="223082.69510000001"/>
    <n v="155766.9584"/>
    <n v="272592.17709999997"/>
    <n v="184682.45759999999"/>
    <n v="323194.30080000003"/>
    <n v="203420.3609"/>
    <n v="355985.63160000002"/>
    <n v="220828.78390000001"/>
    <n v="386450.37180000002"/>
  </r>
  <r>
    <n v="8"/>
    <s v="Region VIII -"/>
    <x v="44"/>
    <s v="CO"/>
    <x v="330"/>
    <n v="3"/>
    <x v="2"/>
    <n v="71716.482600000003"/>
    <n v="125503.84450000001"/>
    <n v="97635.580100000006"/>
    <n v="170862.26500000001"/>
    <n v="123462.02340000001"/>
    <n v="216058.54079999999"/>
    <n v="162520.39910000001"/>
    <n v="284410.69839999999"/>
    <n v="201185.8438"/>
    <n v="352075.2267"/>
    <n v="226526.2169"/>
    <n v="396420.87959999999"/>
    <n v="251517.318"/>
    <n v="440155.30650000001"/>
  </r>
  <r>
    <n v="8"/>
    <s v="Region VIII -"/>
    <x v="44"/>
    <s v="CO"/>
    <x v="330"/>
    <n v="4"/>
    <x v="3"/>
    <n v="79994.125700000004"/>
    <n v="127990.6029"/>
    <n v="111991.77589999999"/>
    <n v="179186.84409999999"/>
    <n v="143989.42610000001"/>
    <n v="230383.0852"/>
    <n v="191985.90150000001"/>
    <n v="307177.44699999999"/>
    <n v="239982.3768"/>
    <n v="383971.80859999999"/>
    <n v="271980.027"/>
    <n v="435168.04979999998"/>
    <n v="303977.67729999998"/>
    <n v="486364.29090000002"/>
  </r>
  <r>
    <n v="8"/>
    <s v="Region VIII -"/>
    <x v="44"/>
    <s v="CO"/>
    <x v="331"/>
    <n v="1"/>
    <x v="0"/>
    <n v="91830.909100000004"/>
    <n v="160704.09090000001"/>
    <n v="118934.5909"/>
    <n v="208135.53400000001"/>
    <n v="142385.88889999999"/>
    <n v="249175.30549999999"/>
    <n v="169890.77100000001"/>
    <n v="297308.8492"/>
    <n v="200304.12719999999"/>
    <n v="350532.22269999998"/>
    <n v="219643.51939999999"/>
    <n v="384376.15909999999"/>
    <n v="237855.89420000001"/>
    <n v="416247.81479999999"/>
  </r>
  <r>
    <n v="8"/>
    <s v="Region VIII -"/>
    <x v="44"/>
    <s v="CO"/>
    <x v="331"/>
    <n v="2"/>
    <x v="1"/>
    <n v="78398.489700000006"/>
    <n v="137197.35690000001"/>
    <n v="102557.1293"/>
    <n v="179474.97630000001"/>
    <n v="124450.7712"/>
    <n v="217788.84950000001"/>
    <n v="152223.42850000001"/>
    <n v="266390.99979999999"/>
    <n v="180566.62040000001"/>
    <n v="315991.5857"/>
    <n v="198940.17850000001"/>
    <n v="348145.3124"/>
    <n v="216030.27429999999"/>
    <n v="378052.98009999999"/>
  </r>
  <r>
    <n v="8"/>
    <s v="Region VIII -"/>
    <x v="44"/>
    <s v="CO"/>
    <x v="331"/>
    <n v="3"/>
    <x v="2"/>
    <n v="69706.918999999994"/>
    <n v="121987.10830000001"/>
    <n v="94822.191099999996"/>
    <n v="165938.83429999999"/>
    <n v="119844.80899999999"/>
    <n v="209728.41570000001"/>
    <n v="157697.4466"/>
    <n v="275970.53149999998"/>
    <n v="195157.1531"/>
    <n v="341525.01809999999"/>
    <n v="219693.70079999999"/>
    <n v="384463.97659999999"/>
    <n v="243880.97649999999"/>
    <n v="426791.70899999997"/>
  </r>
  <r>
    <n v="8"/>
    <s v="Region VIII -"/>
    <x v="44"/>
    <s v="CO"/>
    <x v="331"/>
    <n v="4"/>
    <x v="3"/>
    <n v="78249.999599999996"/>
    <n v="125200.0013"/>
    <n v="109549.99950000001"/>
    <n v="175280.0018"/>
    <n v="140849.9993"/>
    <n v="225360.00229999999"/>
    <n v="187799.99909999999"/>
    <n v="300480.00309999997"/>
    <n v="234749.99890000001"/>
    <n v="375600.0037"/>
    <n v="266049.9987"/>
    <n v="425680.00429999997"/>
    <n v="297349.99859999999"/>
    <n v="475760.0048"/>
  </r>
  <r>
    <n v="8"/>
    <s v="Region VIII -"/>
    <x v="44"/>
    <s v="CO"/>
    <x v="332"/>
    <n v="1"/>
    <x v="0"/>
    <n v="85927.570999999996"/>
    <n v="150373.2493"/>
    <n v="111209.35769999999"/>
    <n v="194616.37590000001"/>
    <n v="133083.22820000001"/>
    <n v="232895.64939999999"/>
    <n v="158708.92189999999"/>
    <n v="277740.61349999998"/>
    <n v="187043.13769999999"/>
    <n v="327325.49099999998"/>
    <n v="205060.9644"/>
    <n v="358856.68770000001"/>
    <n v="221997.8702"/>
    <n v="388496.27279999998"/>
  </r>
  <r>
    <n v="8"/>
    <s v="Region VIII -"/>
    <x v="44"/>
    <s v="CO"/>
    <x v="332"/>
    <n v="2"/>
    <x v="1"/>
    <n v="73728.741599999994"/>
    <n v="129025.29790000001"/>
    <n v="96335.949200000003"/>
    <n v="168587.91099999999"/>
    <n v="116795.21369999999"/>
    <n v="204391.62409999999"/>
    <n v="142664.09099999999"/>
    <n v="249662.1594"/>
    <n v="169118.2597"/>
    <n v="295956.95449999999"/>
    <n v="186258.95139999999"/>
    <n v="325953.16499999998"/>
    <n v="202176.6447"/>
    <n v="353809.12819999998"/>
  </r>
  <r>
    <n v="8"/>
    <s v="Region VIII -"/>
    <x v="44"/>
    <s v="CO"/>
    <x v="332"/>
    <n v="3"/>
    <x v="2"/>
    <n v="65812.087499999994"/>
    <n v="115171.15300000001"/>
    <n v="89623.584700000007"/>
    <n v="156841.2732"/>
    <n v="113350.9369"/>
    <n v="198364.13959999999"/>
    <n v="149231.40659999999"/>
    <n v="261154.9615"/>
    <n v="184755.03080000001"/>
    <n v="323321.30379999999"/>
    <n v="208040.95189999999"/>
    <n v="364071.66570000001"/>
    <n v="231009.67689999999"/>
    <n v="404266.93459999998"/>
  </r>
  <r>
    <n v="8"/>
    <s v="Region VIII -"/>
    <x v="44"/>
    <s v="CO"/>
    <x v="332"/>
    <n v="4"/>
    <x v="3"/>
    <n v="73239.479600000006"/>
    <n v="117183.16899999999"/>
    <n v="102535.2714"/>
    <n v="164056.43659999999"/>
    <n v="131831.0632"/>
    <n v="210929.70430000001"/>
    <n v="175774.75090000001"/>
    <n v="281239.60570000001"/>
    <n v="219718.43859999999"/>
    <n v="351549.50709999999"/>
    <n v="249014.2304"/>
    <n v="398422.7746"/>
    <n v="278310.02230000001"/>
    <n v="445296.04220000003"/>
  </r>
  <r>
    <n v="8"/>
    <s v="Region VIII -"/>
    <x v="44"/>
    <s v="CO"/>
    <x v="333"/>
    <n v="1"/>
    <x v="0"/>
    <n v="88889.317200000005"/>
    <n v="155556.3051"/>
    <n v="115069.97990000001"/>
    <n v="201372.46479999999"/>
    <n v="137721.9221"/>
    <n v="241013.36369999999"/>
    <n v="164269.2236"/>
    <n v="287471.14130000002"/>
    <n v="193622.88680000001"/>
    <n v="338840.05190000002"/>
    <n v="212288.80050000001"/>
    <n v="371505.4008"/>
    <n v="229845.6361"/>
    <n v="402229.86320000002"/>
  </r>
  <r>
    <n v="8"/>
    <s v="Region VIII -"/>
    <x v="44"/>
    <s v="CO"/>
    <x v="333"/>
    <n v="2"/>
    <x v="1"/>
    <n v="76142.225399999996"/>
    <n v="133248.89449999999"/>
    <n v="99528.103300000002"/>
    <n v="174174.1808"/>
    <n v="120701.8616"/>
    <n v="211228.25779999999"/>
    <n v="147503.2764"/>
    <n v="258130.73360000001"/>
    <n v="174892.3959"/>
    <n v="306061.69270000001"/>
    <n v="192641.75270000001"/>
    <n v="337123.06719999999"/>
    <n v="209133.56849999999"/>
    <n v="365983.745"/>
  </r>
  <r>
    <n v="8"/>
    <s v="Region VIII -"/>
    <x v="44"/>
    <s v="CO"/>
    <x v="333"/>
    <n v="3"/>
    <x v="2"/>
    <n v="67878.052299999996"/>
    <n v="118786.5916"/>
    <n v="92402.976500000004"/>
    <n v="161705.20869999999"/>
    <n v="116839.97380000001"/>
    <n v="204469.954"/>
    <n v="153797.91949999999"/>
    <n v="269146.35920000001"/>
    <n v="190382.98190000001"/>
    <n v="333170.21840000001"/>
    <n v="214358.70850000001"/>
    <n v="375127.73989999999"/>
    <n v="238002.98310000001"/>
    <n v="416505.22039999999"/>
  </r>
  <r>
    <n v="8"/>
    <s v="Region VIII -"/>
    <x v="44"/>
    <s v="CO"/>
    <x v="333"/>
    <n v="4"/>
    <x v="3"/>
    <n v="75757.066300000006"/>
    <n v="121211.308"/>
    <n v="106059.89290000001"/>
    <n v="169695.83110000001"/>
    <n v="136362.7193"/>
    <n v="218180.35430000001"/>
    <n v="181816.95920000001"/>
    <n v="290907.13890000002"/>
    <n v="227271.19889999999"/>
    <n v="363633.92369999998"/>
    <n v="257574.02540000001"/>
    <n v="412118.44679999998"/>
    <n v="287876.85200000001"/>
    <n v="460602.97"/>
  </r>
  <r>
    <n v="8"/>
    <s v="Region VIII -"/>
    <x v="45"/>
    <s v="MT"/>
    <x v="334"/>
    <n v="1"/>
    <x v="0"/>
    <n v="92378.266099999993"/>
    <n v="161661.9657"/>
    <n v="119567.3763"/>
    <n v="209242.90839999999"/>
    <n v="143091.592"/>
    <n v="250410.28589999999"/>
    <n v="170654.14449999999"/>
    <n v="298644.75300000003"/>
    <n v="201130.0834"/>
    <n v="351977.64600000001"/>
    <n v="220509.77679999999"/>
    <n v="385892.10930000001"/>
    <n v="238730.51310000001"/>
    <n v="417778.39799999999"/>
  </r>
  <r>
    <n v="8"/>
    <s v="Region VIII -"/>
    <x v="45"/>
    <s v="MT"/>
    <x v="334"/>
    <n v="2"/>
    <x v="1"/>
    <n v="79219.978300000002"/>
    <n v="138634.962"/>
    <n v="103524.1493"/>
    <n v="181167.26130000001"/>
    <n v="125522.49770000001"/>
    <n v="219664.37109999999"/>
    <n v="153347.36069999999"/>
    <n v="268357.88130000001"/>
    <n v="181795.38370000001"/>
    <n v="318141.9215"/>
    <n v="200228.95379999999"/>
    <n v="350400.6692"/>
    <n v="217350.3149"/>
    <n v="380363.05119999999"/>
  </r>
  <r>
    <n v="8"/>
    <s v="Region VIII -"/>
    <x v="45"/>
    <s v="MT"/>
    <x v="334"/>
    <n v="3"/>
    <x v="2"/>
    <n v="70683.497900000002"/>
    <n v="123696.1213"/>
    <n v="96245.880999999994"/>
    <n v="168430.29180000001"/>
    <n v="121717.501"/>
    <n v="213005.62669999999"/>
    <n v="160237.13740000001"/>
    <n v="280414.99040000001"/>
    <n v="198371.86180000001"/>
    <n v="347150.75809999998"/>
    <n v="223367.33129999999"/>
    <n v="390892.82980000001"/>
    <n v="248020.6569"/>
    <n v="434036.1495"/>
  </r>
  <r>
    <n v="8"/>
    <s v="Region VIII -"/>
    <x v="45"/>
    <s v="MT"/>
    <x v="334"/>
    <n v="4"/>
    <x v="3"/>
    <n v="78735.329800000007"/>
    <n v="125976.5295"/>
    <n v="110229.4616"/>
    <n v="176367.14120000001"/>
    <n v="141723.59340000001"/>
    <n v="226757.753"/>
    <n v="188964.79130000001"/>
    <n v="302343.67060000001"/>
    <n v="236205.98920000001"/>
    <n v="377929.5882"/>
    <n v="267700.12099999998"/>
    <n v="428320.19990000001"/>
    <n v="299194.25290000002"/>
    <n v="478710.81170000002"/>
  </r>
  <r>
    <n v="8"/>
    <s v="Region VIII -"/>
    <x v="45"/>
    <s v="MT"/>
    <x v="335"/>
    <n v="1"/>
    <x v="0"/>
    <n v="90350.035999999993"/>
    <n v="158112.5631"/>
    <n v="117004.2797"/>
    <n v="204757.48939999999"/>
    <n v="140066.54190000001"/>
    <n v="245116.44820000001"/>
    <n v="167110.61989999999"/>
    <n v="292443.58490000002"/>
    <n v="197014.25229999999"/>
    <n v="344774.94160000002"/>
    <n v="216029.6011"/>
    <n v="378051.80180000002"/>
    <n v="233932.01070000001"/>
    <n v="409381.01870000002"/>
  </r>
  <r>
    <n v="8"/>
    <s v="Region VIII -"/>
    <x v="45"/>
    <s v="MT"/>
    <x v="335"/>
    <n v="2"/>
    <x v="1"/>
    <n v="77191.748200000002"/>
    <n v="135085.5594"/>
    <n v="100961.0527"/>
    <n v="176681.84220000001"/>
    <n v="122497.4477"/>
    <n v="214370.53339999999"/>
    <n v="149803.83609999999"/>
    <n v="262156.7132"/>
    <n v="177679.5526"/>
    <n v="310939.217"/>
    <n v="195748.7781"/>
    <n v="342560.36170000001"/>
    <n v="212551.8126"/>
    <n v="371965.67200000002"/>
  </r>
  <r>
    <n v="8"/>
    <s v="Region VIII -"/>
    <x v="45"/>
    <s v="MT"/>
    <x v="335"/>
    <n v="3"/>
    <x v="2"/>
    <n v="68673.937300000005"/>
    <n v="120179.3904"/>
    <n v="93432.496299999999"/>
    <n v="163506.86850000001"/>
    <n v="118100.29210000001"/>
    <n v="206675.5111"/>
    <n v="155414.19209999999"/>
    <n v="271974.83610000001"/>
    <n v="192343.1801"/>
    <n v="336600.56520000001"/>
    <n v="216534.82550000001"/>
    <n v="378935.94459999999"/>
    <n v="240384.32689999999"/>
    <n v="420672.57199999999"/>
  </r>
  <r>
    <n v="8"/>
    <s v="Region VIII -"/>
    <x v="45"/>
    <s v="MT"/>
    <x v="335"/>
    <n v="4"/>
    <x v="3"/>
    <n v="76991.206300000005"/>
    <n v="123185.932"/>
    <n v="107787.68889999999"/>
    <n v="172460.30470000001"/>
    <n v="138584.17129999999"/>
    <n v="221734.67749999999"/>
    <n v="184778.8952"/>
    <n v="295646.23670000001"/>
    <n v="230973.61900000001"/>
    <n v="369557.79580000002"/>
    <n v="261770.10140000001"/>
    <n v="418832.16859999998"/>
    <n v="292566.58409999998"/>
    <n v="468106.54139999999"/>
  </r>
  <r>
    <n v="8"/>
    <s v="Region VIII -"/>
    <x v="45"/>
    <s v="MT"/>
    <x v="336"/>
    <n v="1"/>
    <x v="0"/>
    <n v="91404.453500000003"/>
    <n v="159957.79370000001"/>
    <n v="118277.8431"/>
    <n v="206986.2254"/>
    <n v="141528.51209999999"/>
    <n v="247674.89619999999"/>
    <n v="168759.88029999999"/>
    <n v="295329.79060000001"/>
    <n v="198869.17310000001"/>
    <n v="348021.05290000001"/>
    <n v="218015.90969999999"/>
    <n v="381527.842"/>
    <n v="236006.26329999999"/>
    <n v="413010.96090000001"/>
  </r>
  <r>
    <n v="8"/>
    <s v="Region VIII -"/>
    <x v="45"/>
    <s v="MT"/>
    <x v="336"/>
    <n v="2"/>
    <x v="1"/>
    <n v="78520.296400000007"/>
    <n v="137410.51879999999"/>
    <n v="102568.84970000001"/>
    <n v="179495.48689999999"/>
    <n v="124325.44040000001"/>
    <n v="217569.52069999999"/>
    <n v="151813.65419999999"/>
    <n v="265673.89490000001"/>
    <n v="179937.27910000001"/>
    <n v="314890.23859999998"/>
    <n v="198157.6035"/>
    <n v="346775.80619999999"/>
    <n v="215071.48560000001"/>
    <n v="376375.09980000003"/>
  </r>
  <r>
    <n v="8"/>
    <s v="Region VIII -"/>
    <x v="45"/>
    <s v="MT"/>
    <x v="336"/>
    <n v="3"/>
    <x v="2"/>
    <n v="70152.907900000006"/>
    <n v="122767.5888"/>
    <n v="95559.534499999994"/>
    <n v="167229.18539999999"/>
    <n v="120877.28879999999"/>
    <n v="211535.25539999999"/>
    <n v="159159.62229999999"/>
    <n v="278529.33919999999"/>
    <n v="197065.06299999999"/>
    <n v="344863.8602"/>
    <n v="221916.58670000001"/>
    <n v="388354.02669999999"/>
    <n v="246433.0944"/>
    <n v="431257.91519999999"/>
  </r>
  <r>
    <n v="8"/>
    <s v="Region VIII -"/>
    <x v="45"/>
    <s v="MT"/>
    <x v="336"/>
    <n v="4"/>
    <x v="3"/>
    <n v="77912.569699999993"/>
    <n v="124660.1134"/>
    <n v="109077.59759999999"/>
    <n v="174524.1587"/>
    <n v="140242.62539999999"/>
    <n v="224388.2041"/>
    <n v="186990.1672"/>
    <n v="299184.2721"/>
    <n v="233737.70910000001"/>
    <n v="373980.34009999997"/>
    <n v="264902.73690000002"/>
    <n v="423844.38540000003"/>
    <n v="296067.7648"/>
    <n v="473708.43079999997"/>
  </r>
  <r>
    <n v="8"/>
    <s v="Region VIII -"/>
    <x v="45"/>
    <s v="MT"/>
    <x v="337"/>
    <n v="1"/>
    <x v="0"/>
    <n v="91384.302299999996"/>
    <n v="159922.52910000001"/>
    <n v="118281.8355"/>
    <n v="206993.21220000001"/>
    <n v="141553.78950000001"/>
    <n v="247719.1317"/>
    <n v="168821.13130000001"/>
    <n v="295436.97970000003"/>
    <n v="198970.67050000001"/>
    <n v="348198.67330000002"/>
    <n v="218142.79930000001"/>
    <n v="381749.89880000002"/>
    <n v="236168.76259999999"/>
    <n v="413295.3346"/>
  </r>
  <r>
    <n v="8"/>
    <s v="Region VIII -"/>
    <x v="45"/>
    <s v="MT"/>
    <x v="337"/>
    <n v="2"/>
    <x v="1"/>
    <n v="78363.079800000007"/>
    <n v="137135.3898"/>
    <n v="102405.72530000001"/>
    <n v="179210.01930000001"/>
    <n v="124167.7066"/>
    <n v="217293.4865"/>
    <n v="151694.62640000001"/>
    <n v="265465.59610000002"/>
    <n v="179837.37359999999"/>
    <n v="314715.40399999998"/>
    <n v="198073.23480000001"/>
    <n v="346628.16080000001"/>
    <n v="215011.27470000001"/>
    <n v="376269.73070000001"/>
  </r>
  <r>
    <n v="8"/>
    <s v="Region VIII -"/>
    <x v="45"/>
    <s v="MT"/>
    <x v="337"/>
    <n v="3"/>
    <x v="2"/>
    <n v="69915.812699999995"/>
    <n v="122352.67230000001"/>
    <n v="95199.361600000004"/>
    <n v="166598.88269999999"/>
    <n v="120393.09269999999"/>
    <n v="210687.91209999999"/>
    <n v="158492.64360000001"/>
    <n v="277362.1262"/>
    <n v="196211.29199999999"/>
    <n v="343369.761"/>
    <n v="220933.83249999999"/>
    <n v="386634.20699999999"/>
    <n v="245317.79319999999"/>
    <n v="429306.13799999998"/>
  </r>
  <r>
    <n v="8"/>
    <s v="Region VIII -"/>
    <x v="45"/>
    <s v="MT"/>
    <x v="337"/>
    <n v="4"/>
    <x v="3"/>
    <n v="77887.918900000004"/>
    <n v="124620.67200000001"/>
    <n v="109043.0864"/>
    <n v="174468.94089999999"/>
    <n v="140198.25399999999"/>
    <n v="224317.20970000001"/>
    <n v="186931.00520000001"/>
    <n v="299089.61290000001"/>
    <n v="233663.75649999999"/>
    <n v="373862.016"/>
    <n v="264818.9241"/>
    <n v="423710.28480000002"/>
    <n v="295974.09169999999"/>
    <n v="473558.55369999999"/>
  </r>
  <r>
    <n v="8"/>
    <s v="Region VIII -"/>
    <x v="45"/>
    <s v="MT"/>
    <x v="338"/>
    <n v="1"/>
    <x v="0"/>
    <n v="90370.187300000005"/>
    <n v="158147.82769999999"/>
    <n v="117000.28720000001"/>
    <n v="204750.50270000001"/>
    <n v="140041.26449999999"/>
    <n v="245072.21290000001"/>
    <n v="167049.36900000001"/>
    <n v="292336.3958"/>
    <n v="196912.755"/>
    <n v="344597.3211"/>
    <n v="215902.7115"/>
    <n v="377829.7451"/>
    <n v="233769.51139999999"/>
    <n v="409096.64500000002"/>
  </r>
  <r>
    <n v="8"/>
    <s v="Region VIII -"/>
    <x v="45"/>
    <s v="MT"/>
    <x v="338"/>
    <n v="2"/>
    <x v="1"/>
    <n v="77348.964800000002"/>
    <n v="135360.68840000001"/>
    <n v="101124.177"/>
    <n v="176967.30979999999"/>
    <n v="122655.18150000001"/>
    <n v="214646.56770000001"/>
    <n v="149922.86410000001"/>
    <n v="262365.01209999999"/>
    <n v="177779.45809999999"/>
    <n v="311114.05170000001"/>
    <n v="195833.14689999999"/>
    <n v="342708.00709999999"/>
    <n v="212612.02350000001"/>
    <n v="372071.04119999998"/>
  </r>
  <r>
    <n v="8"/>
    <s v="Region VIII -"/>
    <x v="45"/>
    <s v="MT"/>
    <x v="338"/>
    <n v="3"/>
    <x v="2"/>
    <n v="68911.032500000001"/>
    <n v="120594.30680000001"/>
    <n v="93792.669200000004"/>
    <n v="164137.17110000001"/>
    <n v="118584.48820000001"/>
    <n v="207522.85430000001"/>
    <n v="156081.1709"/>
    <n v="273142.049"/>
    <n v="193196.95110000001"/>
    <n v="338094.66450000001"/>
    <n v="217517.5796"/>
    <n v="380655.76439999999"/>
    <n v="241499.6281"/>
    <n v="422624.3492"/>
  </r>
  <r>
    <n v="8"/>
    <s v="Region VIII -"/>
    <x v="45"/>
    <s v="MT"/>
    <x v="338"/>
    <n v="4"/>
    <x v="3"/>
    <n v="77015.857099999994"/>
    <n v="123225.37330000001"/>
    <n v="107822.2"/>
    <n v="172515.5226"/>
    <n v="138628.5429"/>
    <n v="221805.67189999999"/>
    <n v="184838.05720000001"/>
    <n v="295740.8959"/>
    <n v="231047.57139999999"/>
    <n v="369676.11989999999"/>
    <n v="261853.91440000001"/>
    <n v="418966.26919999998"/>
    <n v="292660.25719999999"/>
    <n v="468256.41850000003"/>
  </r>
  <r>
    <n v="8"/>
    <s v="Region VIII -"/>
    <x v="46"/>
    <s v="ND"/>
    <x v="339"/>
    <n v="1"/>
    <x v="0"/>
    <n v="95319.861000000004"/>
    <n v="166809.7568"/>
    <n v="123431.99099999999"/>
    <n v="216005.98430000001"/>
    <n v="147755.5632"/>
    <n v="258572.23560000001"/>
    <n v="176275.69709999999"/>
    <n v="308482.47009999998"/>
    <n v="207811.33"/>
    <n v="363669.82750000001"/>
    <n v="227864.5024"/>
    <n v="398762.87920000002"/>
    <n v="246740.77830000001"/>
    <n v="431796.36200000002"/>
  </r>
  <r>
    <n v="8"/>
    <s v="Region VIII -"/>
    <x v="46"/>
    <s v="ND"/>
    <x v="339"/>
    <n v="2"/>
    <x v="1"/>
    <n v="81476.245500000005"/>
    <n v="142583.42970000001"/>
    <n v="106553.17909999999"/>
    <n v="186468.06340000001"/>
    <n v="129271.4118"/>
    <n v="226224.97070000001"/>
    <n v="158067.51809999999"/>
    <n v="276618.1568"/>
    <n v="187469.61429999999"/>
    <n v="328071.82510000002"/>
    <n v="206527.38630000001"/>
    <n v="361422.92619999999"/>
    <n v="224247.02789999999"/>
    <n v="392432.29889999999"/>
  </r>
  <r>
    <n v="8"/>
    <s v="Region VIII -"/>
    <x v="46"/>
    <s v="ND"/>
    <x v="339"/>
    <n v="3"/>
    <x v="2"/>
    <n v="72512.367599999998"/>
    <n v="126896.64320000001"/>
    <n v="98665.099799999996"/>
    <n v="172663.9247"/>
    <n v="124722.3417"/>
    <n v="218264.09789999999"/>
    <n v="164136.6715"/>
    <n v="287239.1752"/>
    <n v="203146.04199999999"/>
    <n v="355505.57339999999"/>
    <n v="228702.33379999999"/>
    <n v="400229.08429999999"/>
    <n v="253898.6617"/>
    <n v="444322.6581"/>
  </r>
  <r>
    <n v="8"/>
    <s v="Region VIII -"/>
    <x v="46"/>
    <s v="ND"/>
    <x v="339"/>
    <n v="4"/>
    <x v="3"/>
    <n v="81228.265700000004"/>
    <n v="129965.22689999999"/>
    <n v="113719.57180000001"/>
    <n v="181951.31770000001"/>
    <n v="146210.8781"/>
    <n v="233937.40849999999"/>
    <n v="194947.83749999999"/>
    <n v="311916.54460000002"/>
    <n v="243684.79689999999"/>
    <n v="389895.68070000003"/>
    <n v="276176.10310000001"/>
    <n v="441881.77159999998"/>
    <n v="308667.4093"/>
    <n v="493867.86229999998"/>
  </r>
  <r>
    <n v="8"/>
    <s v="Region VIII -"/>
    <x v="46"/>
    <s v="ND"/>
    <x v="340"/>
    <n v="1"/>
    <x v="0"/>
    <n v="92845.024099999995"/>
    <n v="162478.79209999999"/>
    <n v="120216.13920000001"/>
    <n v="210378.24350000001"/>
    <n v="143898.41390000001"/>
    <n v="251822.22440000001"/>
    <n v="171662.53330000001"/>
    <n v="300409.43320000003"/>
    <n v="202362.04269999999"/>
    <n v="354133.5748"/>
    <n v="221883.60740000001"/>
    <n v="388296.31280000001"/>
    <n v="240255.14540000001"/>
    <n v="420446.50439999998"/>
  </r>
  <r>
    <n v="8"/>
    <s v="Region VIII -"/>
    <x v="46"/>
    <s v="ND"/>
    <x v="340"/>
    <n v="2"/>
    <x v="1"/>
    <n v="79412.604699999996"/>
    <n v="138972.0582"/>
    <n v="103838.67750000001"/>
    <n v="181717.68580000001"/>
    <n v="125963.2962"/>
    <n v="220435.7683"/>
    <n v="153995.19080000001"/>
    <n v="269491.58380000002"/>
    <n v="182624.53589999999"/>
    <n v="319592.93790000002"/>
    <n v="201180.26639999999"/>
    <n v="352065.46610000002"/>
    <n v="218429.52549999999"/>
    <n v="382251.66960000002"/>
  </r>
  <r>
    <n v="8"/>
    <s v="Region VIII -"/>
    <x v="46"/>
    <s v="ND"/>
    <x v="340"/>
    <n v="3"/>
    <x v="2"/>
    <n v="70711.699299999993"/>
    <n v="123745.47380000001"/>
    <n v="96228.883400000006"/>
    <n v="168400.546"/>
    <n v="121653.4134"/>
    <n v="212893.47349999999"/>
    <n v="160108.91930000001"/>
    <n v="280190.60869999998"/>
    <n v="198171.49400000001"/>
    <n v="346800.11450000003"/>
    <n v="223109.95379999999"/>
    <n v="390442.4191"/>
    <n v="247699.1416"/>
    <n v="433473.49780000001"/>
  </r>
  <r>
    <n v="8"/>
    <s v="Region VIII -"/>
    <x v="46"/>
    <s v="ND"/>
    <x v="340"/>
    <n v="4"/>
    <x v="3"/>
    <n v="79122.061400000006"/>
    <n v="126595.30009999999"/>
    <n v="110770.88589999999"/>
    <n v="177233.42"/>
    <n v="142419.71040000001"/>
    <n v="227871.54"/>
    <n v="189892.9472"/>
    <n v="303828.72009999998"/>
    <n v="237366.18400000001"/>
    <n v="379785.89990000002"/>
    <n v="269015.0085"/>
    <n v="430424.01990000001"/>
    <n v="300663.83299999998"/>
    <n v="481062.14"/>
  </r>
  <r>
    <n v="8"/>
    <s v="Region VIII -"/>
    <x v="46"/>
    <s v="ND"/>
    <x v="341"/>
    <n v="1"/>
    <x v="0"/>
    <n v="92824.872799999997"/>
    <n v="162443.5275"/>
    <n v="120220.13159999999"/>
    <n v="210385.2303"/>
    <n v="143923.69130000001"/>
    <n v="251866.45980000001"/>
    <n v="171723.78419999999"/>
    <n v="300516.62239999999"/>
    <n v="202463.54019999999"/>
    <n v="354311.19530000002"/>
    <n v="222010.497"/>
    <n v="388518.36959999998"/>
    <n v="240417.6446"/>
    <n v="420730.87809999997"/>
  </r>
  <r>
    <n v="8"/>
    <s v="Region VIII -"/>
    <x v="46"/>
    <s v="ND"/>
    <x v="341"/>
    <n v="2"/>
    <x v="1"/>
    <n v="79255.388000000006"/>
    <n v="138696.92920000001"/>
    <n v="103675.55319999999"/>
    <n v="181432.2182"/>
    <n v="125805.56230000001"/>
    <n v="220159.7341"/>
    <n v="153876.16279999999"/>
    <n v="269283.28499999997"/>
    <n v="182524.63039999999"/>
    <n v="319418.10320000001"/>
    <n v="201095.8976"/>
    <n v="351917.82079999999"/>
    <n v="218369.31460000001"/>
    <n v="382146.30050000001"/>
  </r>
  <r>
    <n v="8"/>
    <s v="Region VIII -"/>
    <x v="46"/>
    <s v="ND"/>
    <x v="341"/>
    <n v="3"/>
    <x v="2"/>
    <n v="70474.604099999997"/>
    <n v="123330.5573"/>
    <n v="95868.710600000006"/>
    <n v="167770.24340000001"/>
    <n v="121169.21739999999"/>
    <n v="212046.13029999999"/>
    <n v="159441.94039999999"/>
    <n v="279023.39569999999"/>
    <n v="197317.723"/>
    <n v="345306.01520000002"/>
    <n v="222127.1997"/>
    <n v="388722.59940000001"/>
    <n v="246583.84039999999"/>
    <n v="431521.7206"/>
  </r>
  <r>
    <n v="8"/>
    <s v="Region VIII -"/>
    <x v="46"/>
    <s v="ND"/>
    <x v="341"/>
    <n v="4"/>
    <x v="3"/>
    <n v="79097.410499999998"/>
    <n v="126555.85860000001"/>
    <n v="110736.3746"/>
    <n v="177178.20209999999"/>
    <n v="142375.3389"/>
    <n v="227800.54560000001"/>
    <n v="189833.78520000001"/>
    <n v="303734.06079999998"/>
    <n v="237292.23139999999"/>
    <n v="379667.5759"/>
    <n v="268931.19559999998"/>
    <n v="430289.91930000001"/>
    <n v="300570.15980000002"/>
    <n v="480912.26280000003"/>
  </r>
  <r>
    <n v="8"/>
    <s v="Region VIII -"/>
    <x v="46"/>
    <s v="ND"/>
    <x v="72"/>
    <n v="1"/>
    <x v="0"/>
    <n v="93818.836599999995"/>
    <n v="164182.96419999999"/>
    <n v="121505.67230000001"/>
    <n v="212634.92660000001"/>
    <n v="145461.49369999999"/>
    <n v="254557.61410000001"/>
    <n v="173556.79749999999"/>
    <n v="303724.39559999999"/>
    <n v="204622.95310000001"/>
    <n v="358090.16800000001"/>
    <n v="224377.47440000001"/>
    <n v="392660.58010000002"/>
    <n v="242979.39499999999"/>
    <n v="425213.94140000001"/>
  </r>
  <r>
    <n v="8"/>
    <s v="Region VIII -"/>
    <x v="46"/>
    <s v="ND"/>
    <x v="72"/>
    <n v="2"/>
    <x v="1"/>
    <n v="80112.286600000007"/>
    <n v="140196.50150000001"/>
    <n v="104793.97719999999"/>
    <n v="183389.46"/>
    <n v="127160.3536"/>
    <n v="222530.61869999999"/>
    <n v="155528.89730000001"/>
    <n v="272175.57020000002"/>
    <n v="184482.64050000001"/>
    <n v="322844.62079999998"/>
    <n v="203251.61670000001"/>
    <n v="355690.32919999998"/>
    <n v="220708.35490000001"/>
    <n v="386239.62099999998"/>
  </r>
  <r>
    <n v="8"/>
    <s v="Region VIII -"/>
    <x v="46"/>
    <s v="ND"/>
    <x v="72"/>
    <n v="3"/>
    <x v="2"/>
    <n v="71242.289300000004"/>
    <n v="124674.00629999999"/>
    <n v="96915.23"/>
    <n v="169601.6525"/>
    <n v="122493.6257"/>
    <n v="214363.8449"/>
    <n v="161186.43419999999"/>
    <n v="282076.2598"/>
    <n v="199478.2928"/>
    <n v="349087.0123"/>
    <n v="224560.69839999999"/>
    <n v="392981.22220000002"/>
    <n v="249286.7041"/>
    <n v="436251.73220000003"/>
  </r>
  <r>
    <n v="8"/>
    <s v="Region VIII -"/>
    <x v="46"/>
    <s v="ND"/>
    <x v="72"/>
    <n v="4"/>
    <x v="3"/>
    <n v="79944.821299999996"/>
    <n v="127911.71610000001"/>
    <n v="111922.74980000001"/>
    <n v="179076.40239999999"/>
    <n v="143900.6784"/>
    <n v="230241.0889"/>
    <n v="191867.57120000001"/>
    <n v="306988.11849999998"/>
    <n v="239834.46400000001"/>
    <n v="383735.14809999999"/>
    <n v="271812.39250000002"/>
    <n v="434899.8345"/>
    <n v="303790.3211"/>
    <n v="486064.5209"/>
  </r>
  <r>
    <n v="8"/>
    <s v="Region VIII -"/>
    <x v="46"/>
    <s v="ND"/>
    <x v="342"/>
    <n v="1"/>
    <x v="0"/>
    <n v="92297.664099999995"/>
    <n v="161520.91219999999"/>
    <n v="119583.3499"/>
    <n v="209270.86240000001"/>
    <n v="143192.70619999999"/>
    <n v="250587.23569999999"/>
    <n v="170899.15400000001"/>
    <n v="299073.51949999999"/>
    <n v="201536.07990000001"/>
    <n v="352688.1397"/>
    <n v="221017.3426"/>
    <n v="386780.34950000001"/>
    <n v="239380.51819999999"/>
    <n v="418915.90700000001"/>
  </r>
  <r>
    <n v="8"/>
    <s v="Region VIII -"/>
    <x v="46"/>
    <s v="ND"/>
    <x v="342"/>
    <n v="2"/>
    <x v="1"/>
    <n v="78591.114000000001"/>
    <n v="137534.44949999999"/>
    <n v="102871.6548"/>
    <n v="180025.3958"/>
    <n v="124891.56600000001"/>
    <n v="218560.24050000001"/>
    <n v="152871.25390000001"/>
    <n v="267524.69420000003"/>
    <n v="181395.7671"/>
    <n v="317442.59250000003"/>
    <n v="199891.48490000001"/>
    <n v="349810.09850000002"/>
    <n v="217109.47810000001"/>
    <n v="379941.58659999998"/>
  </r>
  <r>
    <n v="8"/>
    <s v="Region VIII -"/>
    <x v="46"/>
    <s v="ND"/>
    <x v="342"/>
    <n v="3"/>
    <x v="2"/>
    <n v="69735.118900000001"/>
    <n v="122036.4581"/>
    <n v="94805.191399999996"/>
    <n v="165909.08499999999"/>
    <n v="119780.71890000001"/>
    <n v="209616.25820000001"/>
    <n v="157569.22519999999"/>
    <n v="275746.14419999998"/>
    <n v="194956.78159999999"/>
    <n v="341174.3677"/>
    <n v="219436.31899999999"/>
    <n v="384013.55829999998"/>
    <n v="243559.4566"/>
    <n v="426229.049"/>
  </r>
  <r>
    <n v="8"/>
    <s v="Region VIII -"/>
    <x v="46"/>
    <s v="ND"/>
    <x v="342"/>
    <n v="4"/>
    <x v="3"/>
    <n v="78636.728799999997"/>
    <n v="125818.76790000001"/>
    <n v="110091.4203"/>
    <n v="176146.2751"/>
    <n v="141546.11180000001"/>
    <n v="226473.78229999999"/>
    <n v="188728.14910000001"/>
    <n v="301965.04300000001"/>
    <n v="235910.18640000001"/>
    <n v="377456.30379999999"/>
    <n v="267364.87780000002"/>
    <n v="427783.81099999999"/>
    <n v="298819.56939999998"/>
    <n v="478111.31819999998"/>
  </r>
  <r>
    <n v="8"/>
    <s v="Region VIII -"/>
    <x v="46"/>
    <s v="ND"/>
    <x v="343"/>
    <n v="1"/>
    <x v="0"/>
    <n v="93311.7791"/>
    <n v="163295.61350000001"/>
    <n v="120864.89810000001"/>
    <n v="211513.57190000001"/>
    <n v="144705.23120000001"/>
    <n v="253234.15460000001"/>
    <n v="172670.91630000001"/>
    <n v="302174.10350000003"/>
    <n v="203593.99540000001"/>
    <n v="356289.49190000002"/>
    <n v="223257.43049999999"/>
    <n v="390700.50329999998"/>
    <n v="241779.76939999999"/>
    <n v="423114.59659999999"/>
  </r>
  <r>
    <n v="8"/>
    <s v="Region VIII -"/>
    <x v="46"/>
    <s v="ND"/>
    <x v="343"/>
    <n v="2"/>
    <x v="1"/>
    <n v="79605.229000000007"/>
    <n v="139309.1508"/>
    <n v="104153.20299999999"/>
    <n v="182268.1053"/>
    <n v="126404.09110000001"/>
    <n v="221207.1593"/>
    <n v="154643.01620000001"/>
    <n v="270625.2782"/>
    <n v="183453.6827"/>
    <n v="321043.94469999999"/>
    <n v="202131.57269999999"/>
    <n v="353730.25229999999"/>
    <n v="219508.72930000001"/>
    <n v="384140.27620000002"/>
  </r>
  <r>
    <n v="8"/>
    <s v="Region VIII -"/>
    <x v="46"/>
    <s v="ND"/>
    <x v="343"/>
    <n v="3"/>
    <x v="2"/>
    <n v="70739.899099999995"/>
    <n v="123794.8236"/>
    <n v="96211.883799999996"/>
    <n v="168370.79670000001"/>
    <n v="121589.32339999999"/>
    <n v="212781.31599999999"/>
    <n v="159980.69779999999"/>
    <n v="279966.22129999998"/>
    <n v="197971.12239999999"/>
    <n v="346449.46419999999"/>
    <n v="222852.57199999999"/>
    <n v="389992.00099999999"/>
    <n v="247377.62160000001"/>
    <n v="432910.83779999998"/>
  </r>
  <r>
    <n v="8"/>
    <s v="Region VIII -"/>
    <x v="46"/>
    <s v="ND"/>
    <x v="343"/>
    <n v="4"/>
    <x v="3"/>
    <n v="79508.790500000003"/>
    <n v="127214.06660000001"/>
    <n v="111312.3066"/>
    <n v="178099.69330000001"/>
    <n v="143115.82279999999"/>
    <n v="228985.32"/>
    <n v="190821.09710000001"/>
    <n v="305313.76"/>
    <n v="238526.37150000001"/>
    <n v="381642.19990000001"/>
    <n v="270329.88760000002"/>
    <n v="432527.82659999997"/>
    <n v="302133.40379999997"/>
    <n v="483413.45329999999"/>
  </r>
  <r>
    <n v="8"/>
    <s v="Region VIII -"/>
    <x v="47"/>
    <s v="SD"/>
    <x v="344"/>
    <n v="1"/>
    <x v="0"/>
    <n v="89883.281000000003"/>
    <n v="157295.74170000001"/>
    <n v="116355.52069999999"/>
    <n v="203622.1611"/>
    <n v="139259.72459999999"/>
    <n v="243704.51800000001"/>
    <n v="166102.23689999999"/>
    <n v="290678.91450000001"/>
    <n v="195782.29980000001"/>
    <n v="342619.0246"/>
    <n v="214655.77789999999"/>
    <n v="375647.61139999999"/>
    <n v="232407.38649999999"/>
    <n v="406712.9265"/>
  </r>
  <r>
    <n v="8"/>
    <s v="Region VIII -"/>
    <x v="47"/>
    <s v="SD"/>
    <x v="344"/>
    <n v="2"/>
    <x v="1"/>
    <n v="76999.123900000006"/>
    <n v="134748.46679999999"/>
    <n v="100646.5272"/>
    <n v="176131.4227"/>
    <n v="122056.6528"/>
    <n v="213599.14249999999"/>
    <n v="149156.01070000001"/>
    <n v="261023.01879999999"/>
    <n v="176850.40590000001"/>
    <n v="309488.21029999998"/>
    <n v="194797.47169999999"/>
    <n v="340895.57559999998"/>
    <n v="211472.60879999999"/>
    <n v="370077.06540000002"/>
  </r>
  <r>
    <n v="8"/>
    <s v="Region VIII -"/>
    <x v="47"/>
    <s v="SD"/>
    <x v="344"/>
    <n v="3"/>
    <x v="2"/>
    <n v="68645.737500000003"/>
    <n v="120130.04059999999"/>
    <n v="93449.495899999994"/>
    <n v="163536.61790000001"/>
    <n v="118164.3821"/>
    <n v="206787.6686"/>
    <n v="155542.41339999999"/>
    <n v="272199.22340000002"/>
    <n v="192543.55179999999"/>
    <n v="336951.2156"/>
    <n v="216792.20730000001"/>
    <n v="379386.3628"/>
    <n v="240705.8469"/>
    <n v="421235.23200000002"/>
  </r>
  <r>
    <n v="8"/>
    <s v="Region VIII -"/>
    <x v="47"/>
    <s v="SD"/>
    <x v="344"/>
    <n v="4"/>
    <x v="3"/>
    <n v="76604.477199999994"/>
    <n v="122567.16529999999"/>
    <n v="107246.268"/>
    <n v="171594.03140000001"/>
    <n v="137888.0589"/>
    <n v="220620.89749999999"/>
    <n v="183850.7452"/>
    <n v="294161.19669999997"/>
    <n v="229813.43150000001"/>
    <n v="367701.49579999998"/>
    <n v="260455.22229999999"/>
    <n v="416728.36190000002"/>
    <n v="291097.01319999999"/>
    <n v="465755.228"/>
  </r>
  <r>
    <n v="8"/>
    <s v="Region VIII -"/>
    <x v="47"/>
    <s v="SD"/>
    <x v="345"/>
    <n v="1"/>
    <x v="0"/>
    <n v="84853.005300000004"/>
    <n v="148492.75930000001"/>
    <n v="109939.79059999999"/>
    <n v="192394.6335"/>
    <n v="131646.54"/>
    <n v="230381.44510000001"/>
    <n v="157120.91819999999"/>
    <n v="274961.60680000001"/>
    <n v="185289.7211"/>
    <n v="324257.01199999999"/>
    <n v="203201.5528"/>
    <n v="355602.71740000002"/>
    <n v="220086.1249"/>
    <n v="385150.71850000002"/>
  </r>
  <r>
    <n v="8"/>
    <s v="Region VIII -"/>
    <x v="47"/>
    <s v="SD"/>
    <x v="345"/>
    <n v="2"/>
    <x v="1"/>
    <n v="72242.978900000002"/>
    <n v="126425.21309999999"/>
    <n v="94565.030700000003"/>
    <n v="165488.80379999999"/>
    <n v="114809.49069999999"/>
    <n v="200916.60879999999"/>
    <n v="140535.24969999999"/>
    <n v="245936.68700000001"/>
    <n v="166760.63310000001"/>
    <n v="291831.10800000001"/>
    <n v="183765.76329999999"/>
    <n v="321590.0858"/>
    <n v="199596.76749999999"/>
    <n v="349294.3431"/>
  </r>
  <r>
    <n v="8"/>
    <s v="Region VIII -"/>
    <x v="47"/>
    <s v="SD"/>
    <x v="345"/>
    <n v="3"/>
    <x v="2"/>
    <n v="64096.023399999998"/>
    <n v="112168.04090000001"/>
    <n v="87136.375700000004"/>
    <n v="152488.6574"/>
    <n v="110089.74649999999"/>
    <n v="192657.0564"/>
    <n v="144819.0007"/>
    <n v="253433.25099999999"/>
    <n v="179179.38070000001"/>
    <n v="313563.91629999998"/>
    <n v="201676.44080000001"/>
    <n v="352933.77140000003"/>
    <n v="223845.61290000001"/>
    <n v="391729.8224"/>
  </r>
  <r>
    <n v="8"/>
    <s v="Region VIII -"/>
    <x v="47"/>
    <s v="SD"/>
    <x v="345"/>
    <n v="4"/>
    <x v="3"/>
    <n v="72293.467799999999"/>
    <n v="115669.5502"/>
    <n v="101210.85490000001"/>
    <n v="161937.37030000001"/>
    <n v="130128.2421"/>
    <n v="208205.19029999999"/>
    <n v="173504.32269999999"/>
    <n v="277606.9204"/>
    <n v="216880.40340000001"/>
    <n v="347008.65049999999"/>
    <n v="245797.7905"/>
    <n v="393276.4706"/>
    <n v="274715.1776"/>
    <n v="439544.29060000001"/>
  </r>
  <r>
    <n v="8"/>
    <s v="Region VIII -"/>
    <x v="47"/>
    <s v="SD"/>
    <x v="346"/>
    <n v="1"/>
    <x v="0"/>
    <n v="86881.2353"/>
    <n v="152042.16190000001"/>
    <n v="112502.88710000001"/>
    <n v="196880.05239999999"/>
    <n v="134671.5901"/>
    <n v="235675.28270000001"/>
    <n v="160664.44270000001"/>
    <n v="281162.77480000001"/>
    <n v="189405.55230000001"/>
    <n v="331459.71639999998"/>
    <n v="207681.7285"/>
    <n v="363443.02490000002"/>
    <n v="224884.62729999999"/>
    <n v="393548.09779999999"/>
  </r>
  <r>
    <n v="8"/>
    <s v="Region VIII -"/>
    <x v="47"/>
    <s v="SD"/>
    <x v="346"/>
    <n v="2"/>
    <x v="1"/>
    <n v="74271.209000000003"/>
    <n v="129974.61569999999"/>
    <n v="97128.127299999993"/>
    <n v="169974.22270000001"/>
    <n v="117834.54090000001"/>
    <n v="206210.44649999999"/>
    <n v="144078.77429999999"/>
    <n v="252137.85509999999"/>
    <n v="170876.46419999999"/>
    <n v="299033.8124"/>
    <n v="188245.93900000001"/>
    <n v="329430.3934"/>
    <n v="204395.26990000001"/>
    <n v="357691.72230000002"/>
  </r>
  <r>
    <n v="8"/>
    <s v="Region VIII -"/>
    <x v="47"/>
    <s v="SD"/>
    <x v="346"/>
    <n v="3"/>
    <x v="2"/>
    <n v="66105.584000000003"/>
    <n v="115684.77190000001"/>
    <n v="89949.760500000004"/>
    <n v="157412.08069999999"/>
    <n v="113706.95540000001"/>
    <n v="198987.1721"/>
    <n v="149641.94589999999"/>
    <n v="261873.40530000001"/>
    <n v="185208.06229999999"/>
    <n v="324114.1091"/>
    <n v="208508.9466"/>
    <n v="364890.65659999999"/>
    <n v="231481.94289999999"/>
    <n v="405093.4"/>
  </r>
  <r>
    <n v="8"/>
    <s v="Region VIII -"/>
    <x v="47"/>
    <s v="SD"/>
    <x v="346"/>
    <n v="4"/>
    <x v="3"/>
    <n v="74037.591100000005"/>
    <n v="118460.1476"/>
    <n v="103652.62760000001"/>
    <n v="165844.20670000001"/>
    <n v="133267.66409999999"/>
    <n v="213228.26569999999"/>
    <n v="177690.2188"/>
    <n v="284304.35430000001"/>
    <n v="222112.77350000001"/>
    <n v="355380.44280000002"/>
    <n v="251727.80989999999"/>
    <n v="402764.50189999997"/>
    <n v="281342.84639999998"/>
    <n v="450148.56099999999"/>
  </r>
  <r>
    <n v="8"/>
    <s v="Region VIII -"/>
    <x v="47"/>
    <s v="SD"/>
    <x v="347"/>
    <n v="1"/>
    <x v="0"/>
    <n v="89376.223499999993"/>
    <n v="156408.39110000001"/>
    <n v="115714.74649999999"/>
    <n v="202500.8064"/>
    <n v="138503.462"/>
    <n v="242381.05850000001"/>
    <n v="165216.35569999999"/>
    <n v="289128.6225"/>
    <n v="194753.342"/>
    <n v="340818.34850000002"/>
    <n v="213535.734"/>
    <n v="373687.53450000001"/>
    <n v="231207.76089999999"/>
    <n v="404613.58169999998"/>
  </r>
  <r>
    <n v="8"/>
    <s v="Region VIII -"/>
    <x v="47"/>
    <s v="SD"/>
    <x v="347"/>
    <n v="2"/>
    <x v="1"/>
    <n v="76492.066399999996"/>
    <n v="133861.11619999999"/>
    <n v="100005.7531"/>
    <n v="175010.06789999999"/>
    <n v="121300.3903"/>
    <n v="212275.68299999999"/>
    <n v="148270.12959999999"/>
    <n v="259472.7268"/>
    <n v="175821.44810000001"/>
    <n v="307687.53419999999"/>
    <n v="193677.42790000001"/>
    <n v="338935.4987"/>
    <n v="210272.98319999999"/>
    <n v="367977.7206"/>
  </r>
  <r>
    <n v="8"/>
    <s v="Region VIII -"/>
    <x v="47"/>
    <s v="SD"/>
    <x v="347"/>
    <n v="3"/>
    <x v="2"/>
    <n v="68143.347299999994"/>
    <n v="119250.8579"/>
    <n v="92746.149699999994"/>
    <n v="162305.76199999999"/>
    <n v="117260.07980000001"/>
    <n v="205205.1397"/>
    <n v="154336.677"/>
    <n v="270089.18489999999"/>
    <n v="191036.38140000001"/>
    <n v="334313.66739999998"/>
    <n v="215084.0808"/>
    <n v="376397.14140000002"/>
    <n v="238796.76439999999"/>
    <n v="417894.33760000003"/>
  </r>
  <r>
    <n v="8"/>
    <s v="Region VIII -"/>
    <x v="47"/>
    <s v="SD"/>
    <x v="347"/>
    <n v="4"/>
    <x v="3"/>
    <n v="76168.446299999996"/>
    <n v="121869.516"/>
    <n v="106635.82490000001"/>
    <n v="170617.3222"/>
    <n v="137103.20329999999"/>
    <n v="219365.1286"/>
    <n v="182804.27110000001"/>
    <n v="292486.8382"/>
    <n v="228505.3389"/>
    <n v="365608.5477"/>
    <n v="258972.71739999999"/>
    <n v="414356.3541"/>
    <n v="289440.09600000002"/>
    <n v="463104.1605"/>
  </r>
  <r>
    <n v="8"/>
    <s v="Region VIII -"/>
    <x v="47"/>
    <s v="SD"/>
    <x v="348"/>
    <n v="1"/>
    <x v="0"/>
    <n v="90917.547300000006"/>
    <n v="159105.7077"/>
    <n v="117633.0765"/>
    <n v="205857.88389999999"/>
    <n v="140746.97219999999"/>
    <n v="246307.20139999999"/>
    <n v="167812.74830000001"/>
    <n v="293672.30940000003"/>
    <n v="197738.71780000001"/>
    <n v="346042.75630000001"/>
    <n v="216768.9762"/>
    <n v="379345.7083"/>
    <n v="234644.1385"/>
    <n v="410627.24239999999"/>
  </r>
  <r>
    <n v="8"/>
    <s v="Region VIII -"/>
    <x v="47"/>
    <s v="SD"/>
    <x v="348"/>
    <n v="2"/>
    <x v="1"/>
    <n v="78170.455499999996"/>
    <n v="136798.2971"/>
    <n v="102091.19990000001"/>
    <n v="178659.5998"/>
    <n v="123726.9117"/>
    <n v="216522.0955"/>
    <n v="151046.80100000001"/>
    <n v="264331.90169999999"/>
    <n v="179008.22690000001"/>
    <n v="313264.3971"/>
    <n v="197121.9284"/>
    <n v="344963.37469999999"/>
    <n v="213932.07089999999"/>
    <n v="374381.12420000002"/>
  </r>
  <r>
    <n v="8"/>
    <s v="Region VIII -"/>
    <x v="47"/>
    <s v="SD"/>
    <x v="348"/>
    <n v="3"/>
    <x v="2"/>
    <n v="69887.612899999993"/>
    <n v="122303.32249999999"/>
    <n v="95216.361199999999"/>
    <n v="166628.63209999999"/>
    <n v="120457.1827"/>
    <n v="210800.06969999999"/>
    <n v="158620.86489999999"/>
    <n v="277586.5135"/>
    <n v="196411.6636"/>
    <n v="343720.41129999998"/>
    <n v="221191.21429999999"/>
    <n v="387084.6251"/>
    <n v="245639.3132"/>
    <n v="429868.79800000001"/>
  </r>
  <r>
    <n v="8"/>
    <s v="Region VIII -"/>
    <x v="47"/>
    <s v="SD"/>
    <x v="348"/>
    <n v="4"/>
    <x v="3"/>
    <n v="77501.189700000003"/>
    <n v="124001.9054"/>
    <n v="108501.66559999999"/>
    <n v="173602.66750000001"/>
    <n v="139502.14139999999"/>
    <n v="223203.42970000001"/>
    <n v="186002.85519999999"/>
    <n v="297604.57280000002"/>
    <n v="232503.56909999999"/>
    <n v="372005.71600000001"/>
    <n v="263504.04489999998"/>
    <n v="421606.47810000001"/>
    <n v="294504.5208"/>
    <n v="471207.2403"/>
  </r>
  <r>
    <n v="8"/>
    <s v="Region VIII -"/>
    <x v="47"/>
    <s v="SD"/>
    <x v="84"/>
    <n v="1"/>
    <x v="0"/>
    <n v="87388.292799999996"/>
    <n v="152929.51250000001"/>
    <n v="113143.66130000001"/>
    <n v="198001.40719999999"/>
    <n v="135427.85260000001"/>
    <n v="236998.74220000001"/>
    <n v="161550.32389999999"/>
    <n v="282713.06689999998"/>
    <n v="190434.51"/>
    <n v="333260.39240000001"/>
    <n v="208801.77239999999"/>
    <n v="365403.1018"/>
    <n v="226084.25289999999"/>
    <n v="395647.4425"/>
  </r>
  <r>
    <n v="8"/>
    <s v="Region VIII -"/>
    <x v="47"/>
    <s v="SD"/>
    <x v="84"/>
    <n v="2"/>
    <x v="1"/>
    <n v="74778.266499999998"/>
    <n v="130861.9664"/>
    <n v="97768.901400000002"/>
    <n v="171095.57750000001"/>
    <n v="118590.8034"/>
    <n v="207533.90590000001"/>
    <n v="144964.65539999999"/>
    <n v="253688.1471"/>
    <n v="171905.42189999999"/>
    <n v="300834.48849999998"/>
    <n v="189365.98300000001"/>
    <n v="331390.47029999999"/>
    <n v="205594.89550000001"/>
    <n v="359791.06719999999"/>
  </r>
  <r>
    <n v="8"/>
    <s v="Region VIII -"/>
    <x v="47"/>
    <s v="SD"/>
    <x v="84"/>
    <n v="3"/>
    <x v="2"/>
    <n v="66607.974100000007"/>
    <n v="116563.9546"/>
    <n v="90653.106599999999"/>
    <n v="158642.93659999999"/>
    <n v="114611.2577"/>
    <n v="200569.70110000001"/>
    <n v="150847.68229999999"/>
    <n v="263983.44390000001"/>
    <n v="186715.23269999999"/>
    <n v="326751.65730000002"/>
    <n v="210217.07310000001"/>
    <n v="367879.87790000002"/>
    <n v="233391.02540000001"/>
    <n v="408434.29440000001"/>
  </r>
  <r>
    <n v="8"/>
    <s v="Region VIII -"/>
    <x v="47"/>
    <s v="SD"/>
    <x v="84"/>
    <n v="4"/>
    <x v="3"/>
    <n v="74473.622000000003"/>
    <n v="119157.79700000001"/>
    <n v="104263.07090000001"/>
    <n v="166820.91579999999"/>
    <n v="134052.5197"/>
    <n v="214484.03460000001"/>
    <n v="178736.69279999999"/>
    <n v="285978.71289999998"/>
    <n v="223420.86610000001"/>
    <n v="357473.3909"/>
    <n v="253210.31479999999"/>
    <n v="405136.5098"/>
    <n v="282999.76360000001"/>
    <n v="452799.6286"/>
  </r>
  <r>
    <n v="8"/>
    <s v="Region VIII -"/>
    <x v="48"/>
    <s v="UT"/>
    <x v="349"/>
    <n v="1"/>
    <x v="0"/>
    <n v="87289.449699999997"/>
    <n v="152756.53700000001"/>
    <n v="113043.44899999999"/>
    <n v="197826.03580000001"/>
    <n v="135326.82060000001"/>
    <n v="236821.93599999999"/>
    <n v="161458.503"/>
    <n v="282552.38030000002"/>
    <n v="190353.3077"/>
    <n v="333118.28830000001"/>
    <n v="208727.13750000001"/>
    <n v="365272.49050000001"/>
    <n v="226026.61079999999"/>
    <n v="395546.56890000001"/>
  </r>
  <r>
    <n v="8"/>
    <s v="Region VIII -"/>
    <x v="48"/>
    <s v="UT"/>
    <x v="349"/>
    <n v="2"/>
    <x v="1"/>
    <n v="74564.509999999995"/>
    <n v="130487.8924"/>
    <n v="97528.581099999996"/>
    <n v="170675.01699999999"/>
    <n v="118336.3377"/>
    <n v="207088.59090000001"/>
    <n v="144721.6917"/>
    <n v="253262.96049999999"/>
    <n v="171655.36670000001"/>
    <n v="300396.89159999997"/>
    <n v="189114.23240000001"/>
    <n v="330949.90669999999"/>
    <n v="205350.5368"/>
    <n v="359363.43939999997"/>
  </r>
  <r>
    <n v="8"/>
    <s v="Region VIII -"/>
    <x v="48"/>
    <s v="UT"/>
    <x v="349"/>
    <n v="3"/>
    <x v="2"/>
    <n v="66328.002999999997"/>
    <n v="116074.00509999999"/>
    <n v="90237.471399999995"/>
    <n v="157915.57490000001"/>
    <n v="114059.16559999999"/>
    <n v="199603.5399"/>
    <n v="150093.63149999999"/>
    <n v="262663.85519999999"/>
    <n v="185755.86189999999"/>
    <n v="325072.75829999999"/>
    <n v="209117.0871"/>
    <n v="365954.90240000002"/>
    <n v="232147.4363"/>
    <n v="406258.0135"/>
  </r>
  <r>
    <n v="8"/>
    <s v="Region VIII -"/>
    <x v="48"/>
    <s v="UT"/>
    <x v="349"/>
    <n v="4"/>
    <x v="3"/>
    <n v="74382.485499999995"/>
    <n v="119011.97870000001"/>
    <n v="104135.4797"/>
    <n v="166616.76999999999"/>
    <n v="133888.47399999999"/>
    <n v="214221.56159999999"/>
    <n v="178517.96530000001"/>
    <n v="285628.7487"/>
    <n v="223147.4566"/>
    <n v="357035.93579999998"/>
    <n v="252900.45079999999"/>
    <n v="404640.72720000002"/>
    <n v="282653.44500000001"/>
    <n v="452245.51870000002"/>
  </r>
  <r>
    <n v="8"/>
    <s v="Region VIII -"/>
    <x v="48"/>
    <s v="UT"/>
    <x v="350"/>
    <n v="1"/>
    <x v="0"/>
    <n v="86901.386499999993"/>
    <n v="152077.4264"/>
    <n v="112498.8947"/>
    <n v="196873.06570000001"/>
    <n v="134646.31280000001"/>
    <n v="235631.04730000001"/>
    <n v="160603.1918"/>
    <n v="281055.5857"/>
    <n v="189304.05480000001"/>
    <n v="331282.09590000001"/>
    <n v="207554.8389"/>
    <n v="363220.9681"/>
    <n v="224722.128"/>
    <n v="393263.72409999999"/>
  </r>
  <r>
    <n v="8"/>
    <s v="Region VIII -"/>
    <x v="48"/>
    <s v="UT"/>
    <x v="350"/>
    <n v="2"/>
    <x v="1"/>
    <n v="74428.425499999998"/>
    <n v="130249.7447"/>
    <n v="97291.251600000003"/>
    <n v="170259.69029999999"/>
    <n v="117992.27469999999"/>
    <n v="206486.48069999999"/>
    <n v="144197.80220000001"/>
    <n v="252346.1539"/>
    <n v="170976.36979999999"/>
    <n v="299208.647"/>
    <n v="188330.30790000001"/>
    <n v="329578.03879999998"/>
    <n v="204455.48079999999"/>
    <n v="357797.09149999998"/>
  </r>
  <r>
    <n v="8"/>
    <s v="Region VIII -"/>
    <x v="48"/>
    <s v="UT"/>
    <x v="350"/>
    <n v="3"/>
    <x v="2"/>
    <n v="66342.679099999994"/>
    <n v="116099.68829999999"/>
    <n v="90309.933300000004"/>
    <n v="158042.38329999999"/>
    <n v="114191.1516"/>
    <n v="199834.5154"/>
    <n v="150308.92480000001"/>
    <n v="263040.61829999997"/>
    <n v="186061.8334"/>
    <n v="325608.2084"/>
    <n v="209491.70079999999"/>
    <n v="366610.47639999999"/>
    <n v="232597.24419999999"/>
    <n v="407045.17729999998"/>
  </r>
  <r>
    <n v="8"/>
    <s v="Region VIII -"/>
    <x v="48"/>
    <s v="UT"/>
    <x v="350"/>
    <n v="4"/>
    <x v="3"/>
    <n v="74062.241999999998"/>
    <n v="118499.58900000001"/>
    <n v="103687.1388"/>
    <n v="165899.4246"/>
    <n v="133312.03570000001"/>
    <n v="213299.26019999999"/>
    <n v="177749.38080000001"/>
    <n v="284399.01360000001"/>
    <n v="222186.726"/>
    <n v="355498.76689999999"/>
    <n v="251811.62280000001"/>
    <n v="402898.60249999998"/>
    <n v="281436.5196"/>
    <n v="450298.43810000003"/>
  </r>
  <r>
    <n v="8"/>
    <s v="Region VIII -"/>
    <x v="48"/>
    <s v="UT"/>
    <x v="351"/>
    <n v="1"/>
    <x v="0"/>
    <n v="86513.326400000005"/>
    <n v="151398.32130000001"/>
    <n v="111954.3441"/>
    <n v="195920.10209999999"/>
    <n v="133965.8094"/>
    <n v="234440.16639999999"/>
    <n v="159747.88579999999"/>
    <n v="279558.8002"/>
    <n v="188254.80809999999"/>
    <n v="329445.9142"/>
    <n v="206382.54699999999"/>
    <n v="361169.45730000001"/>
    <n v="223417.65239999999"/>
    <n v="390980.89169999998"/>
  </r>
  <r>
    <n v="8"/>
    <s v="Region VIII -"/>
    <x v="48"/>
    <s v="UT"/>
    <x v="351"/>
    <n v="2"/>
    <x v="1"/>
    <n v="74292.344200000007"/>
    <n v="130011.6024"/>
    <n v="97053.925900000002"/>
    <n v="169844.37030000001"/>
    <n v="117648.2162"/>
    <n v="205884.37839999999"/>
    <n v="143673.91800000001"/>
    <n v="251429.35639999999"/>
    <n v="170297.37899999999"/>
    <n v="298020.41310000001"/>
    <n v="187546.39"/>
    <n v="328206.1825"/>
    <n v="203560.432"/>
    <n v="356230.7561"/>
  </r>
  <r>
    <n v="8"/>
    <s v="Region VIII -"/>
    <x v="48"/>
    <s v="UT"/>
    <x v="351"/>
    <n v="3"/>
    <x v="2"/>
    <n v="66357.358200000002"/>
    <n v="116125.37669999999"/>
    <n v="90382.3995"/>
    <n v="158169.19899999999"/>
    <n v="114323.143"/>
    <n v="200065.50020000001"/>
    <n v="150524.22519999999"/>
    <n v="263417.39409999998"/>
    <n v="186367.81390000001"/>
    <n v="326143.67430000001"/>
    <n v="209866.32459999999"/>
    <n v="367266.06819999998"/>
    <n v="233047.06340000001"/>
    <n v="407832.36099999998"/>
  </r>
  <r>
    <n v="8"/>
    <s v="Region VIII -"/>
    <x v="48"/>
    <s v="UT"/>
    <x v="351"/>
    <n v="4"/>
    <x v="3"/>
    <n v="73742.001099999994"/>
    <n v="117987.2035"/>
    <n v="103238.8015"/>
    <n v="165182.08489999999"/>
    <n v="132735.60200000001"/>
    <n v="212376.9664"/>
    <n v="176980.8026"/>
    <n v="283169.28840000002"/>
    <n v="221226.00330000001"/>
    <n v="353961.61040000001"/>
    <n v="250722.80369999999"/>
    <n v="401156.49180000002"/>
    <n v="280219.6042"/>
    <n v="448351.37329999998"/>
  </r>
  <r>
    <n v="8"/>
    <s v="Region VIII -"/>
    <x v="49"/>
    <s v="WY"/>
    <x v="352"/>
    <n v="1"/>
    <x v="0"/>
    <n v="82754.3465"/>
    <n v="144820.10639999999"/>
    <n v="107068.6931"/>
    <n v="187370.21290000001"/>
    <n v="128105.0871"/>
    <n v="224183.90239999999"/>
    <n v="152737.25090000001"/>
    <n v="267290.18920000002"/>
    <n v="179972.39610000001"/>
    <n v="314951.69309999997"/>
    <n v="197291.54560000001"/>
    <n v="345260.2047"/>
    <n v="213558.49"/>
    <n v="373727.35749999998"/>
  </r>
  <r>
    <n v="8"/>
    <s v="Region VIII -"/>
    <x v="49"/>
    <s v="WY"/>
    <x v="352"/>
    <n v="2"/>
    <x v="1"/>
    <n v="71163.312000000005"/>
    <n v="124535.7959"/>
    <n v="92936.337799999994"/>
    <n v="162638.59109999999"/>
    <n v="112628.6072"/>
    <n v="197100.0626"/>
    <n v="137491.8383"/>
    <n v="240610.717"/>
    <n v="162940.60769999999"/>
    <n v="285146.06359999999"/>
    <n v="179426.32459999999"/>
    <n v="313996.06809999997"/>
    <n v="194724.83790000001"/>
    <n v="340768.46639999998"/>
  </r>
  <r>
    <n v="8"/>
    <s v="Region VIII -"/>
    <x v="49"/>
    <s v="WY"/>
    <x v="352"/>
    <n v="3"/>
    <x v="2"/>
    <n v="63630.898200000003"/>
    <n v="111354.07180000001"/>
    <n v="86695.1443"/>
    <n v="151716.50260000001"/>
    <n v="109679.4378"/>
    <n v="191939.01620000001"/>
    <n v="144430.89840000001"/>
    <n v="252754.07209999999"/>
    <n v="178843.2929"/>
    <n v="312975.76250000001"/>
    <n v="201408.14920000001"/>
    <n v="352464.2611"/>
    <n v="223671.61350000001"/>
    <n v="391425.3236"/>
  </r>
  <r>
    <n v="8"/>
    <s v="Region VIII -"/>
    <x v="49"/>
    <s v="WY"/>
    <x v="352"/>
    <n v="4"/>
    <x v="3"/>
    <n v="70543.217699999994"/>
    <n v="112869.1502"/>
    <n v="98760.504799999995"/>
    <n v="158016.81020000001"/>
    <n v="126977.792"/>
    <n v="203164.47029999999"/>
    <n v="169303.72270000001"/>
    <n v="270885.96039999998"/>
    <n v="211629.65340000001"/>
    <n v="338607.45030000003"/>
    <n v="239846.94039999999"/>
    <n v="383755.11040000001"/>
    <n v="268064.22759999998"/>
    <n v="428902.77049999998"/>
  </r>
  <r>
    <n v="8"/>
    <s v="Region VIII -"/>
    <x v="49"/>
    <s v="WY"/>
    <x v="353"/>
    <n v="1"/>
    <x v="0"/>
    <n v="85230.139899999995"/>
    <n v="149152.74479999999"/>
    <n v="110224.4577"/>
    <n v="192892.80100000001"/>
    <n v="131848.5269"/>
    <n v="230734.92199999999"/>
    <n v="157151.37710000001"/>
    <n v="275014.90980000002"/>
    <n v="185127.33850000001"/>
    <n v="323972.84240000002"/>
    <n v="202917.89920000001"/>
    <n v="355106.3235"/>
    <n v="219609.05369999999"/>
    <n v="384315.84409999999"/>
  </r>
  <r>
    <n v="8"/>
    <s v="Region VIII -"/>
    <x v="49"/>
    <s v="WY"/>
    <x v="353"/>
    <n v="2"/>
    <x v="1"/>
    <n v="73513.115999999995"/>
    <n v="128647.95299999999"/>
    <n v="95938.49"/>
    <n v="167892.35750000001"/>
    <n v="116203.8245"/>
    <n v="203356.69289999999"/>
    <n v="141740.25349999999"/>
    <n v="248045.4436"/>
    <n v="167910.42230000001"/>
    <n v="293843.239"/>
    <n v="184858.49119999999"/>
    <n v="323502.35960000003"/>
    <n v="200570.68830000001"/>
    <n v="350998.70449999999"/>
  </r>
  <r>
    <n v="8"/>
    <s v="Region VIII -"/>
    <x v="49"/>
    <s v="WY"/>
    <x v="353"/>
    <n v="3"/>
    <x v="2"/>
    <n v="65884.318799999994"/>
    <n v="115297.5578"/>
    <n v="89823.975300000006"/>
    <n v="157191.95680000001"/>
    <n v="113682.8103"/>
    <n v="198944.91810000001"/>
    <n v="149749.0724"/>
    <n v="262060.87669999999"/>
    <n v="185472.58300000001"/>
    <n v="324577.02010000002"/>
    <n v="208907.4216"/>
    <n v="365587.9878"/>
    <n v="232037.59229999999"/>
    <n v="406065.78649999999"/>
  </r>
  <r>
    <n v="8"/>
    <s v="Region VIII -"/>
    <x v="49"/>
    <s v="WY"/>
    <x v="353"/>
    <n v="4"/>
    <x v="3"/>
    <n v="72665.480899999995"/>
    <n v="116264.77129999999"/>
    <n v="101731.67329999999"/>
    <n v="162770.67980000001"/>
    <n v="130797.86569999999"/>
    <n v="209276.5883"/>
    <n v="174397.15429999999"/>
    <n v="279035.451"/>
    <n v="217996.44279999999"/>
    <n v="348794.3137"/>
    <n v="247062.63519999999"/>
    <n v="395300.22220000002"/>
    <n v="276128.82760000002"/>
    <n v="441806.13079999998"/>
  </r>
  <r>
    <n v="8"/>
    <s v="Region VIII -"/>
    <x v="49"/>
    <s v="WY"/>
    <x v="354"/>
    <n v="1"/>
    <x v="0"/>
    <n v="89436.677200000006"/>
    <n v="156514.185"/>
    <n v="115702.7691"/>
    <n v="202479.84599999999"/>
    <n v="138427.6299"/>
    <n v="242248.3523"/>
    <n v="165032.60279999999"/>
    <n v="288807.05499999999"/>
    <n v="194448.84969999999"/>
    <n v="340285.48710000003"/>
    <n v="213155.06529999999"/>
    <n v="373021.36410000001"/>
    <n v="230720.26319999999"/>
    <n v="403760.46059999999"/>
  </r>
  <r>
    <n v="8"/>
    <s v="Region VIII -"/>
    <x v="49"/>
    <s v="WY"/>
    <x v="354"/>
    <n v="2"/>
    <x v="1"/>
    <n v="76963.716100000005"/>
    <n v="134686.50330000001"/>
    <n v="100495.12609999999"/>
    <n v="175866.47080000001"/>
    <n v="121773.59179999999"/>
    <n v="213103.78580000001"/>
    <n v="148627.2133"/>
    <n v="260097.6231"/>
    <n v="176121.16469999999"/>
    <n v="308212.03820000001"/>
    <n v="193930.53419999999"/>
    <n v="339378.43479999999"/>
    <n v="210453.61600000001"/>
    <n v="368293.82799999998"/>
  </r>
  <r>
    <n v="8"/>
    <s v="Region VIII -"/>
    <x v="49"/>
    <s v="WY"/>
    <x v="354"/>
    <n v="3"/>
    <x v="2"/>
    <n v="68854.632800000007"/>
    <n v="120495.6073"/>
    <n v="93826.668399999995"/>
    <n v="164196.6698"/>
    <n v="118712.6682"/>
    <n v="207747.16940000001"/>
    <n v="156337.61360000001"/>
    <n v="273590.82370000001"/>
    <n v="193597.69450000001"/>
    <n v="338795.96529999998"/>
    <n v="218032.34330000001"/>
    <n v="381556.60070000001"/>
    <n v="242142.66819999999"/>
    <n v="423749.6692"/>
  </r>
  <r>
    <n v="8"/>
    <s v="Region VIII -"/>
    <x v="49"/>
    <s v="WY"/>
    <x v="354"/>
    <n v="4"/>
    <x v="3"/>
    <n v="76242.398799999995"/>
    <n v="121987.84"/>
    <n v="106739.35830000001"/>
    <n v="170782.97589999999"/>
    <n v="137236.31789999999"/>
    <n v="219578.11189999999"/>
    <n v="182981.75719999999"/>
    <n v="292770.81599999999"/>
    <n v="228727.19649999999"/>
    <n v="365963.51980000001"/>
    <n v="259224.15599999999"/>
    <n v="414758.65580000001"/>
    <n v="289721.11560000002"/>
    <n v="463553.79180000001"/>
  </r>
  <r>
    <n v="8"/>
    <s v="Region VIII -"/>
    <x v="49"/>
    <s v="WY"/>
    <x v="355"/>
    <n v="1"/>
    <x v="0"/>
    <n v="85618.202999999994"/>
    <n v="149831.8554"/>
    <n v="110769.01210000001"/>
    <n v="193845.77110000001"/>
    <n v="132529.03469999999"/>
    <n v="231925.81080000001"/>
    <n v="158006.68830000001"/>
    <n v="276511.70449999999"/>
    <n v="186176.5914"/>
    <n v="325809.03480000002"/>
    <n v="204090.19769999999"/>
    <n v="357157.84600000002"/>
    <n v="220913.53649999999"/>
    <n v="386598.68890000001"/>
  </r>
  <r>
    <n v="8"/>
    <s v="Region VIII -"/>
    <x v="49"/>
    <s v="WY"/>
    <x v="355"/>
    <n v="2"/>
    <x v="1"/>
    <n v="73649.200299999997"/>
    <n v="128886.1007"/>
    <n v="96175.819600000003"/>
    <n v="168307.68419999999"/>
    <n v="116547.8875"/>
    <n v="203958.80309999999"/>
    <n v="142264.14309999999"/>
    <n v="248962.25030000001"/>
    <n v="168589.4192"/>
    <n v="295031.48359999998"/>
    <n v="185642.41579999999"/>
    <n v="324874.22769999999"/>
    <n v="201465.74419999999"/>
    <n v="352565.05239999999"/>
  </r>
  <r>
    <n v="8"/>
    <s v="Region VIII -"/>
    <x v="49"/>
    <s v="WY"/>
    <x v="355"/>
    <n v="3"/>
    <x v="2"/>
    <n v="65869.642600000006"/>
    <n v="115271.8746"/>
    <n v="89751.513399999996"/>
    <n v="157065.14840000001"/>
    <n v="113550.8244"/>
    <n v="198713.94270000001"/>
    <n v="149533.77910000001"/>
    <n v="261684.11350000001"/>
    <n v="185166.61139999999"/>
    <n v="324041.57"/>
    <n v="208532.80790000001"/>
    <n v="364932.41389999999"/>
    <n v="231587.78450000001"/>
    <n v="405278.62270000001"/>
  </r>
  <r>
    <n v="8"/>
    <s v="Region VIII -"/>
    <x v="49"/>
    <s v="WY"/>
    <x v="355"/>
    <n v="4"/>
    <x v="3"/>
    <n v="72985.724400000006"/>
    <n v="116777.1609"/>
    <n v="102180.01420000001"/>
    <n v="163488.02530000001"/>
    <n v="131374.30410000001"/>
    <n v="210198.88959999999"/>
    <n v="175165.73869999999"/>
    <n v="280265.1862"/>
    <n v="218957.1734"/>
    <n v="350331.48269999999"/>
    <n v="248151.4632"/>
    <n v="397042.3469"/>
    <n v="277345.75300000003"/>
    <n v="443753.21130000002"/>
  </r>
  <r>
    <n v="9"/>
    <s v="Region IX - West"/>
    <x v="50"/>
    <s v="AZ"/>
    <x v="356"/>
    <n v="1"/>
    <x v="0"/>
    <n v="88929.619600000005"/>
    <n v="155626.83429999999"/>
    <n v="115061.995"/>
    <n v="201358.49129999999"/>
    <n v="137671.36730000001"/>
    <n v="240924.89290000001"/>
    <n v="164146.72169999999"/>
    <n v="287256.76299999998"/>
    <n v="193419.89199999999"/>
    <n v="338484.81099999999"/>
    <n v="212035.02129999999"/>
    <n v="371061.28720000002"/>
    <n v="229520.63759999999"/>
    <n v="401661.11580000003"/>
  </r>
  <r>
    <n v="9"/>
    <s v="Region IX - West"/>
    <x v="50"/>
    <s v="AZ"/>
    <x v="356"/>
    <n v="2"/>
    <x v="1"/>
    <n v="76456.658599999995"/>
    <n v="133799.15270000001"/>
    <n v="99854.351899999994"/>
    <n v="174745.11600000001"/>
    <n v="121017.3293"/>
    <n v="211780.32629999999"/>
    <n v="147741.3321"/>
    <n v="258547.33119999999"/>
    <n v="175092.20689999999"/>
    <n v="306411.36210000003"/>
    <n v="192810.4903"/>
    <n v="337418.3579"/>
    <n v="209253.99040000001"/>
    <n v="366194.48320000002"/>
  </r>
  <r>
    <n v="9"/>
    <s v="Region IX - West"/>
    <x v="50"/>
    <s v="AZ"/>
    <x v="356"/>
    <n v="3"/>
    <x v="2"/>
    <n v="68352.242599999998"/>
    <n v="119616.42449999999"/>
    <n v="93123.3223"/>
    <n v="162965.81400000001"/>
    <n v="117808.36599999999"/>
    <n v="206164.64050000001"/>
    <n v="155131.87719999999"/>
    <n v="271480.78519999998"/>
    <n v="192090.52410000001"/>
    <n v="336158.41700000002"/>
    <n v="216324.21679999999"/>
    <n v="378567.37949999998"/>
    <n v="240233.58559999999"/>
    <n v="420408.77480000001"/>
  </r>
  <r>
    <n v="9"/>
    <s v="Region IX - West"/>
    <x v="50"/>
    <s v="AZ"/>
    <x v="356"/>
    <n v="4"/>
    <x v="3"/>
    <n v="75806.368000000002"/>
    <n v="121290.1906"/>
    <n v="106128.9152"/>
    <n v="169806.26689999999"/>
    <n v="136451.46239999999"/>
    <n v="218322.3431"/>
    <n v="181935.28320000001"/>
    <n v="291096.45740000001"/>
    <n v="227419.10389999999"/>
    <n v="363870.57179999998"/>
    <n v="257741.65109999999"/>
    <n v="412386.64799999999"/>
    <n v="288064.19839999999"/>
    <n v="460902.7243"/>
  </r>
  <r>
    <n v="9"/>
    <s v="Region IX - West"/>
    <x v="50"/>
    <s v="AZ"/>
    <x v="357"/>
    <n v="1"/>
    <x v="0"/>
    <n v="86065.763399999996"/>
    <n v="150615.08600000001"/>
    <n v="111361.67630000001"/>
    <n v="194882.93350000001"/>
    <n v="133247.42000000001"/>
    <n v="233182.98490000001"/>
    <n v="158877.28450000001"/>
    <n v="278035.24780000001"/>
    <n v="187215.6966"/>
    <n v="327627.46909999999"/>
    <n v="205236.36900000001"/>
    <n v="359163.64569999999"/>
    <n v="222165.59080000001"/>
    <n v="388789.78379999998"/>
  </r>
  <r>
    <n v="9"/>
    <s v="Region IX - West"/>
    <x v="50"/>
    <s v="AZ"/>
    <x v="357"/>
    <n v="2"/>
    <x v="1"/>
    <n v="73970.771299999993"/>
    <n v="129448.8498"/>
    <n v="96614.871400000004"/>
    <n v="169076.02499999999"/>
    <n v="117098.0503"/>
    <n v="204921.58790000001"/>
    <n v="142969.02840000001"/>
    <n v="250195.7997"/>
    <n v="169443.39660000001"/>
    <n v="296525.94390000001"/>
    <n v="186594.4"/>
    <n v="326540.20010000002"/>
    <n v="202513.08499999999"/>
    <n v="354397.89880000002"/>
  </r>
  <r>
    <n v="9"/>
    <s v="Region IX - West"/>
    <x v="50"/>
    <s v="AZ"/>
    <x v="357"/>
    <n v="3"/>
    <x v="2"/>
    <n v="66113.499599999996"/>
    <n v="115698.6244"/>
    <n v="90066.955499999996"/>
    <n v="157617.1721"/>
    <n v="113936.9826"/>
    <n v="199389.7194"/>
    <n v="150029.0007"/>
    <n v="262550.7512"/>
    <n v="185767.21090000001"/>
    <n v="325092.61900000001"/>
    <n v="209199.5643"/>
    <n v="366099.23749999999"/>
    <n v="232317.42180000001"/>
    <n v="406555.48800000001"/>
  </r>
  <r>
    <n v="9"/>
    <s v="Region IX - West"/>
    <x v="50"/>
    <s v="AZ"/>
    <x v="357"/>
    <n v="4"/>
    <x v="3"/>
    <n v="73363.861699999994"/>
    <n v="117382.1804"/>
    <n v="102709.4063"/>
    <n v="164335.05249999999"/>
    <n v="132054.951"/>
    <n v="211287.92480000001"/>
    <n v="176073.26800000001"/>
    <n v="281717.23300000001"/>
    <n v="220091.58489999999"/>
    <n v="352146.54119999998"/>
    <n v="249437.12959999999"/>
    <n v="399099.41330000001"/>
    <n v="278782.67430000001"/>
    <n v="446052.2855"/>
  </r>
  <r>
    <n v="9"/>
    <s v="Region IX - West"/>
    <x v="50"/>
    <s v="AZ"/>
    <x v="358"/>
    <n v="1"/>
    <x v="0"/>
    <n v="85677.700200000007"/>
    <n v="149935.9754"/>
    <n v="110817.122"/>
    <n v="193929.96340000001"/>
    <n v="132566.91209999999"/>
    <n v="231992.0961"/>
    <n v="158021.97330000001"/>
    <n v="276538.45319999999"/>
    <n v="186166.44380000001"/>
    <n v="325791.27669999999"/>
    <n v="204064.0704"/>
    <n v="357112.12319999997"/>
    <n v="220861.10800000001"/>
    <n v="386506.93890000001"/>
  </r>
  <r>
    <n v="9"/>
    <s v="Region IX - West"/>
    <x v="50"/>
    <s v="AZ"/>
    <x v="358"/>
    <n v="2"/>
    <x v="1"/>
    <n v="73834.687000000005"/>
    <n v="129210.70209999999"/>
    <n v="96377.541899999997"/>
    <n v="168660.69820000001"/>
    <n v="116753.98729999999"/>
    <n v="204319.47769999999"/>
    <n v="142445.13879999999"/>
    <n v="249278.99299999999"/>
    <n v="168764.3996"/>
    <n v="295337.69929999998"/>
    <n v="185810.4755"/>
    <n v="325168.3321"/>
    <n v="201618.02910000001"/>
    <n v="352831.55080000003"/>
  </r>
  <r>
    <n v="9"/>
    <s v="Region IX - West"/>
    <x v="50"/>
    <s v="AZ"/>
    <x v="358"/>
    <n v="3"/>
    <x v="2"/>
    <n v="66128.175700000007"/>
    <n v="115724.3076"/>
    <n v="90139.417499999996"/>
    <n v="157743.98060000001"/>
    <n v="114068.9685"/>
    <n v="199620.6948"/>
    <n v="150244.29389999999"/>
    <n v="262927.51439999999"/>
    <n v="186073.18239999999"/>
    <n v="325628.06920000003"/>
    <n v="209574.17800000001"/>
    <n v="366754.81150000001"/>
    <n v="232767.22959999999"/>
    <n v="407342.65179999999"/>
  </r>
  <r>
    <n v="9"/>
    <s v="Region IX - West"/>
    <x v="50"/>
    <s v="AZ"/>
    <x v="358"/>
    <n v="4"/>
    <x v="3"/>
    <n v="73043.618100000007"/>
    <n v="116869.7908"/>
    <n v="102261.06540000001"/>
    <n v="163617.70699999999"/>
    <n v="131478.51259999999"/>
    <n v="210365.62340000001"/>
    <n v="175304.68350000001"/>
    <n v="280487.49780000001"/>
    <n v="219130.85440000001"/>
    <n v="350609.37219999998"/>
    <n v="248348.30160000001"/>
    <n v="397357.28850000002"/>
    <n v="277565.74890000001"/>
    <n v="444105.20480000001"/>
  </r>
  <r>
    <n v="9"/>
    <s v="Region IX - West"/>
    <x v="50"/>
    <s v="AZ"/>
    <x v="359"/>
    <n v="1"/>
    <x v="0"/>
    <n v="88929.619600000005"/>
    <n v="155626.83429999999"/>
    <n v="115061.995"/>
    <n v="201358.49129999999"/>
    <n v="137671.36730000001"/>
    <n v="240924.89290000001"/>
    <n v="164146.72169999999"/>
    <n v="287256.76299999998"/>
    <n v="193419.89199999999"/>
    <n v="338484.81099999999"/>
    <n v="212035.02129999999"/>
    <n v="371061.28720000002"/>
    <n v="229520.63759999999"/>
    <n v="401661.11580000003"/>
  </r>
  <r>
    <n v="9"/>
    <s v="Region IX - West"/>
    <x v="50"/>
    <s v="AZ"/>
    <x v="359"/>
    <n v="2"/>
    <x v="1"/>
    <n v="76456.658599999995"/>
    <n v="133799.15270000001"/>
    <n v="99854.351899999994"/>
    <n v="174745.11600000001"/>
    <n v="121017.3293"/>
    <n v="211780.32629999999"/>
    <n v="147741.3321"/>
    <n v="258547.33119999999"/>
    <n v="175092.20689999999"/>
    <n v="306411.36210000003"/>
    <n v="192810.4903"/>
    <n v="337418.3579"/>
    <n v="209253.99040000001"/>
    <n v="366194.48320000002"/>
  </r>
  <r>
    <n v="9"/>
    <s v="Region IX - West"/>
    <x v="50"/>
    <s v="AZ"/>
    <x v="359"/>
    <n v="3"/>
    <x v="2"/>
    <n v="68352.242599999998"/>
    <n v="119616.42449999999"/>
    <n v="93123.3223"/>
    <n v="162965.81400000001"/>
    <n v="117808.36599999999"/>
    <n v="206164.64050000001"/>
    <n v="155131.87719999999"/>
    <n v="271480.78519999998"/>
    <n v="192090.52410000001"/>
    <n v="336158.41700000002"/>
    <n v="216324.21679999999"/>
    <n v="378567.37949999998"/>
    <n v="240233.58559999999"/>
    <n v="420408.77480000001"/>
  </r>
  <r>
    <n v="9"/>
    <s v="Region IX - West"/>
    <x v="50"/>
    <s v="AZ"/>
    <x v="359"/>
    <n v="4"/>
    <x v="3"/>
    <n v="75806.368000000002"/>
    <n v="121290.1906"/>
    <n v="106128.9152"/>
    <n v="169806.26689999999"/>
    <n v="136451.46239999999"/>
    <n v="218322.3431"/>
    <n v="181935.28320000001"/>
    <n v="291096.45740000001"/>
    <n v="227419.10389999999"/>
    <n v="363870.57179999998"/>
    <n v="257741.65109999999"/>
    <n v="412386.64799999999"/>
    <n v="288064.19839999999"/>
    <n v="460902.7243"/>
  </r>
  <r>
    <n v="9"/>
    <s v="Region IX - West"/>
    <x v="50"/>
    <s v="AZ"/>
    <x v="360"/>
    <n v="1"/>
    <x v="0"/>
    <n v="84216.021900000007"/>
    <n v="147378.03829999999"/>
    <n v="108942.9056"/>
    <n v="190650.08480000001"/>
    <n v="130335.99739999999"/>
    <n v="228087.99540000001"/>
    <n v="155379.60939999999"/>
    <n v="271914.31650000002"/>
    <n v="183069.41690000001"/>
    <n v="320371.47950000002"/>
    <n v="200677.80470000001"/>
    <n v="351186.1581"/>
    <n v="217209.7954"/>
    <n v="380117.14199999999"/>
  </r>
  <r>
    <n v="9"/>
    <s v="Region IX - West"/>
    <x v="50"/>
    <s v="AZ"/>
    <x v="360"/>
    <n v="2"/>
    <x v="1"/>
    <n v="72498.998000000007"/>
    <n v="126873.2464"/>
    <n v="94656.937999999995"/>
    <n v="165649.64139999999"/>
    <n v="114691.29489999999"/>
    <n v="200709.76620000001"/>
    <n v="139968.4859"/>
    <n v="244944.85029999999"/>
    <n v="165852.5006"/>
    <n v="290241.87609999999"/>
    <n v="182618.39670000001"/>
    <n v="319582.19429999997"/>
    <n v="198171.42989999999"/>
    <n v="346800.0024"/>
  </r>
  <r>
    <n v="9"/>
    <s v="Region IX - West"/>
    <x v="50"/>
    <s v="AZ"/>
    <x v="360"/>
    <n v="3"/>
    <x v="2"/>
    <n v="64879.535499999998"/>
    <n v="113539.18700000001"/>
    <n v="88417.278699999995"/>
    <n v="154730.23790000001"/>
    <n v="111874.20050000001"/>
    <n v="195779.85079999999"/>
    <n v="147337.5926"/>
    <n v="257840.78700000001"/>
    <n v="182458.23310000001"/>
    <n v="319301.908"/>
    <n v="205491.15849999999"/>
    <n v="359609.52740000002"/>
    <n v="228219.41589999999"/>
    <n v="399383.97779999999"/>
  </r>
  <r>
    <n v="9"/>
    <s v="Region IX - West"/>
    <x v="50"/>
    <s v="AZ"/>
    <x v="360"/>
    <n v="4"/>
    <x v="3"/>
    <n v="71793.416599999997"/>
    <n v="114869.4684"/>
    <n v="100510.7833"/>
    <n v="160817.25580000001"/>
    <n v="129228.15"/>
    <n v="206765.04310000001"/>
    <n v="172304.2"/>
    <n v="275686.72409999999"/>
    <n v="215380.2499"/>
    <n v="344608.40509999997"/>
    <n v="244097.61660000001"/>
    <n v="390556.1924"/>
    <n v="272814.98330000002"/>
    <n v="436503.97970000003"/>
  </r>
  <r>
    <n v="9"/>
    <s v="Region IX - West"/>
    <x v="51"/>
    <s v="CA"/>
    <x v="361"/>
    <n v="1"/>
    <x v="0"/>
    <n v="111004.84729999999"/>
    <n v="194258.4829"/>
    <n v="143527.32709999999"/>
    <n v="251172.82260000001"/>
    <n v="171664.0546"/>
    <n v="300412.0955"/>
    <n v="204576.3125"/>
    <n v="358008.54690000002"/>
    <n v="240965.09650000001"/>
    <n v="421688.91889999999"/>
    <n v="264105.7696"/>
    <n v="462185.0968"/>
    <n v="285804.4742"/>
    <n v="500157.82980000001"/>
  </r>
  <r>
    <n v="9"/>
    <s v="Region IX - West"/>
    <x v="51"/>
    <s v="CA"/>
    <x v="361"/>
    <n v="2"/>
    <x v="1"/>
    <n v="95886.106299999999"/>
    <n v="167800.68599999999"/>
    <n v="125093.8198"/>
    <n v="218914.18479999999"/>
    <n v="151477.3412"/>
    <n v="265085.34700000001"/>
    <n v="184690.99110000001"/>
    <n v="323209.23450000002"/>
    <n v="218749.72010000001"/>
    <n v="382812.01"/>
    <n v="240803.30710000001"/>
    <n v="421405.78720000002"/>
    <n v="261238.84039999999"/>
    <n v="457167.97080000001"/>
  </r>
  <r>
    <n v="9"/>
    <s v="Region IX - West"/>
    <x v="51"/>
    <s v="CA"/>
    <x v="361"/>
    <n v="3"/>
    <x v="2"/>
    <n v="86033.011299999998"/>
    <n v="150557.76980000001"/>
    <n v="117331.2856"/>
    <n v="205329.74979999999"/>
    <n v="148525.2739"/>
    <n v="259919.22930000001"/>
    <n v="195674.97829999999"/>
    <n v="342431.2121"/>
    <n v="242382.42290000001"/>
    <n v="424169.24"/>
    <n v="273029.31910000002"/>
    <n v="477801.30839999998"/>
    <n v="303283.09529999999"/>
    <n v="530745.41669999994"/>
  </r>
  <r>
    <n v="9"/>
    <s v="Region IX - West"/>
    <x v="51"/>
    <s v="CA"/>
    <x v="361"/>
    <n v="4"/>
    <x v="3"/>
    <n v="94648.039399999994"/>
    <n v="151436.8653"/>
    <n v="132507.25510000001"/>
    <n v="212011.61139999999"/>
    <n v="170366.47089999999"/>
    <n v="272586.35759999999"/>
    <n v="227155.29449999999"/>
    <n v="363448.4767"/>
    <n v="283944.11820000003"/>
    <n v="454310.59580000001"/>
    <n v="321803.33390000003"/>
    <n v="514885.3419"/>
    <n v="359662.54969999997"/>
    <n v="575460.08810000005"/>
  </r>
  <r>
    <n v="9"/>
    <s v="Region IX - West"/>
    <x v="51"/>
    <s v="CA"/>
    <x v="362"/>
    <n v="1"/>
    <x v="0"/>
    <n v="121117.5866"/>
    <n v="211955.77660000001"/>
    <n v="156550.60269999999"/>
    <n v="273963.55479999998"/>
    <n v="187204.68059999999"/>
    <n v="327608.19099999999"/>
    <n v="223042.26259999999"/>
    <n v="390323.9596"/>
    <n v="262664.54960000003"/>
    <n v="459662.96179999999"/>
    <n v="287861.85129999998"/>
    <n v="503758.23979999998"/>
    <n v="311468.48340000003"/>
    <n v="545069.84600000002"/>
  </r>
  <r>
    <n v="9"/>
    <s v="Region IX - West"/>
    <x v="51"/>
    <s v="CA"/>
    <x v="362"/>
    <n v="2"/>
    <x v="1"/>
    <n v="104864.9411"/>
    <n v="183513.64689999999"/>
    <n v="136734.58369999999"/>
    <n v="239285.52160000001"/>
    <n v="165503.96520000001"/>
    <n v="289631.93910000002"/>
    <n v="201665.54370000001"/>
    <n v="352914.70140000002"/>
    <n v="238783.0215"/>
    <n v="417870.28759999998"/>
    <n v="262811.7058"/>
    <n v="459920.48499999999"/>
    <n v="285060.429"/>
    <n v="498855.75089999998"/>
  </r>
  <r>
    <n v="9"/>
    <s v="Region IX - West"/>
    <x v="51"/>
    <s v="CA"/>
    <x v="362"/>
    <n v="3"/>
    <x v="2"/>
    <n v="94256.412200000006"/>
    <n v="164948.7213"/>
    <n v="128610.42720000001"/>
    <n v="225068.24770000001"/>
    <n v="162852.33489999999"/>
    <n v="284991.58600000001"/>
    <n v="214600.82250000001"/>
    <n v="375551.43939999997"/>
    <n v="265873.88069999998"/>
    <n v="465279.29119999998"/>
    <n v="299527.66440000001"/>
    <n v="524173.41279999999"/>
    <n v="332758.84419999999"/>
    <n v="582327.97730000003"/>
  </r>
  <r>
    <n v="9"/>
    <s v="Region IX - West"/>
    <x v="51"/>
    <s v="CA"/>
    <x v="362"/>
    <n v="4"/>
    <x v="3"/>
    <n v="103283.64939999999"/>
    <n v="165253.84150000001"/>
    <n v="144597.1091"/>
    <n v="231355.378"/>
    <n v="185910.56890000001"/>
    <n v="297456.91470000002"/>
    <n v="247880.7585"/>
    <n v="396609.21960000001"/>
    <n v="309850.94819999998"/>
    <n v="495761.52439999999"/>
    <n v="351164.40789999999"/>
    <n v="561863.06099999999"/>
    <n v="392477.8677"/>
    <n v="627964.59759999998"/>
  </r>
  <r>
    <n v="9"/>
    <s v="Region IX - West"/>
    <x v="51"/>
    <s v="CA"/>
    <x v="363"/>
    <n v="1"/>
    <x v="0"/>
    <n v="118910.8642"/>
    <n v="208094.01250000001"/>
    <n v="153843.1759"/>
    <n v="269225.55790000001"/>
    <n v="184065.99799999999"/>
    <n v="322115.49650000001"/>
    <n v="219452.883"/>
    <n v="384042.5453"/>
    <n v="258579.1612"/>
    <n v="452513.53210000001"/>
    <n v="283460.05780000001"/>
    <n v="496055.10119999998"/>
    <n v="306827.26740000001"/>
    <n v="536947.71790000005"/>
  </r>
  <r>
    <n v="9"/>
    <s v="Region IX - West"/>
    <x v="51"/>
    <s v="CA"/>
    <x v="363"/>
    <n v="2"/>
    <x v="1"/>
    <n v="102280.2491"/>
    <n v="178990.43599999999"/>
    <n v="133566.31789999999"/>
    <n v="233741.0564"/>
    <n v="161860.6133"/>
    <n v="283256.07319999998"/>
    <n v="197579.0295"/>
    <n v="345763.30160000001"/>
    <n v="234142.24710000001"/>
    <n v="409748.93229999999"/>
    <n v="257827.34899999999"/>
    <n v="451197.86060000001"/>
    <n v="279805.07030000002"/>
    <n v="489658.87310000003"/>
  </r>
  <r>
    <n v="9"/>
    <s v="Region IX - West"/>
    <x v="51"/>
    <s v="CA"/>
    <x v="363"/>
    <n v="3"/>
    <x v="2"/>
    <n v="91471.249200000006"/>
    <n v="160074.68599999999"/>
    <n v="124633.3256"/>
    <n v="218108.3198"/>
    <n v="157680.6874"/>
    <n v="275941.20299999998"/>
    <n v="207646.32440000001"/>
    <n v="363381.06770000001"/>
    <n v="257125.47529999999"/>
    <n v="449969.58189999999"/>
    <n v="289571.03590000002"/>
    <n v="506749.31280000001"/>
    <n v="321584.16440000001"/>
    <n v="562772.28780000005"/>
  </r>
  <r>
    <n v="9"/>
    <s v="Region IX - West"/>
    <x v="51"/>
    <s v="CA"/>
    <x v="363"/>
    <n v="4"/>
    <x v="3"/>
    <n v="101365.8443"/>
    <n v="162185.35329999999"/>
    <n v="141912.18210000001"/>
    <n v="227059.49470000001"/>
    <n v="182458.51980000001"/>
    <n v="291933.636"/>
    <n v="243278.0264"/>
    <n v="389244.848"/>
    <n v="304097.533"/>
    <n v="486556.06"/>
    <n v="344643.87060000002"/>
    <n v="551430.20129999996"/>
    <n v="385190.2084"/>
    <n v="616304.34270000004"/>
  </r>
  <r>
    <n v="9"/>
    <s v="Region IX - West"/>
    <x v="51"/>
    <s v="CA"/>
    <x v="364"/>
    <n v="1"/>
    <x v="0"/>
    <n v="112466.5227"/>
    <n v="196816.41469999999"/>
    <n v="145401.53969999999"/>
    <n v="254452.69450000001"/>
    <n v="173894.96479999999"/>
    <n v="304316.18839999998"/>
    <n v="207218.671"/>
    <n v="362632.67420000001"/>
    <n v="244062.11730000001"/>
    <n v="427108.70539999998"/>
    <n v="267492.02870000002"/>
    <n v="468111.0502"/>
    <n v="289455.7795"/>
    <n v="506547.61420000001"/>
  </r>
  <r>
    <n v="9"/>
    <s v="Region IX - West"/>
    <x v="51"/>
    <s v="CA"/>
    <x v="364"/>
    <n v="2"/>
    <x v="1"/>
    <n v="97221.792300000001"/>
    <n v="170138.13649999999"/>
    <n v="126814.42"/>
    <n v="221925.23499999999"/>
    <n v="153540.02900000001"/>
    <n v="268695.05070000002"/>
    <n v="187167.63879999999"/>
    <n v="327543.36790000001"/>
    <n v="221661.61290000001"/>
    <n v="387907.82250000001"/>
    <n v="243995.37909999999"/>
    <n v="426991.91340000002"/>
    <n v="264685.4325"/>
    <n v="463199.50679999997"/>
  </r>
  <r>
    <n v="9"/>
    <s v="Region IX - West"/>
    <x v="51"/>
    <s v="CA"/>
    <x v="364"/>
    <n v="3"/>
    <x v="2"/>
    <n v="87281.648700000005"/>
    <n v="152742.88510000001"/>
    <n v="119053.4201"/>
    <n v="208343.4852"/>
    <n v="150720.03649999999"/>
    <n v="263760.06390000001"/>
    <n v="198581.67249999999"/>
    <n v="347517.92700000003"/>
    <n v="245997.36309999999"/>
    <n v="430495.38530000002"/>
    <n v="277112.3284"/>
    <n v="484946.5747"/>
    <n v="307830.89760000003"/>
    <n v="538704.07090000005"/>
  </r>
  <r>
    <n v="9"/>
    <s v="Region IX - West"/>
    <x v="51"/>
    <s v="CA"/>
    <x v="364"/>
    <n v="4"/>
    <x v="3"/>
    <n v="95898.238299999997"/>
    <n v="153437.18350000001"/>
    <n v="134257.53349999999"/>
    <n v="214812.0569"/>
    <n v="172616.82889999999"/>
    <n v="276186.93030000001"/>
    <n v="230155.77179999999"/>
    <n v="368249.24040000001"/>
    <n v="287694.71480000002"/>
    <n v="460311.55050000001"/>
    <n v="326054.01"/>
    <n v="521686.42389999999"/>
    <n v="364413.30540000001"/>
    <n v="583061.29740000004"/>
  </r>
  <r>
    <n v="9"/>
    <s v="Region IX - West"/>
    <x v="51"/>
    <s v="CA"/>
    <x v="365"/>
    <n v="1"/>
    <x v="0"/>
    <n v="114106.69560000001"/>
    <n v="199686.71739999999"/>
    <n v="147420.0895"/>
    <n v="257985.15659999999"/>
    <n v="176239.51610000001"/>
    <n v="308419.1532"/>
    <n v="209906.89490000001"/>
    <n v="367337.0662"/>
    <n v="247128.70790000001"/>
    <n v="432475.23879999999"/>
    <n v="270799.9192"/>
    <n v="473899.85869999998"/>
    <n v="292949.81349999999"/>
    <n v="512662.17359999998"/>
  </r>
  <r>
    <n v="9"/>
    <s v="Region IX - West"/>
    <x v="51"/>
    <s v="CA"/>
    <x v="365"/>
    <n v="2"/>
    <x v="1"/>
    <n v="99113.944000000003"/>
    <n v="173449.402"/>
    <n v="129140.19469999999"/>
    <n v="225995.3406"/>
    <n v="156221.0252"/>
    <n v="273386.79399999999"/>
    <n v="190187.28450000001"/>
    <n v="332827.74770000001"/>
    <n v="225098.45929999999"/>
    <n v="393922.30379999999"/>
    <n v="247691.64369999999"/>
    <n v="433460.3763"/>
    <n v="268588.89319999999"/>
    <n v="470030.56310000003"/>
  </r>
  <r>
    <n v="9"/>
    <s v="Region IX - West"/>
    <x v="51"/>
    <s v="CA"/>
    <x v="365"/>
    <n v="3"/>
    <x v="2"/>
    <n v="89305.891300000003"/>
    <n v="156285.30970000001"/>
    <n v="121939.27529999999"/>
    <n v="213393.7316"/>
    <n v="154469.24230000001"/>
    <n v="270321.17389999999"/>
    <n v="203619.92550000001"/>
    <n v="356334.86959999998"/>
    <n v="252332.03419999999"/>
    <n v="441581.05989999999"/>
    <n v="284319.46830000001"/>
    <n v="497559.06949999998"/>
    <n v="315917.05839999998"/>
    <n v="552854.85210000002"/>
  </r>
  <r>
    <n v="9"/>
    <s v="Region IX - West"/>
    <x v="51"/>
    <s v="CA"/>
    <x v="365"/>
    <n v="4"/>
    <x v="3"/>
    <n v="97322.123300000007"/>
    <n v="155715.39970000001"/>
    <n v="136250.97270000001"/>
    <n v="218001.55960000001"/>
    <n v="175179.82199999999"/>
    <n v="280287.7194"/>
    <n v="233573.09599999999"/>
    <n v="373716.95919999998"/>
    <n v="291966.37"/>
    <n v="467146.19890000002"/>
    <n v="330895.2193"/>
    <n v="529432.35880000005"/>
    <n v="369824.0686"/>
    <n v="591718.51859999995"/>
  </r>
  <r>
    <n v="9"/>
    <s v="Region IX - West"/>
    <x v="51"/>
    <s v="CA"/>
    <x v="366"/>
    <n v="1"/>
    <x v="0"/>
    <n v="115837.43979999999"/>
    <n v="202715.5197"/>
    <n v="149742.6367"/>
    <n v="262049.61410000001"/>
    <n v="179075.1795"/>
    <n v="313381.56410000002"/>
    <n v="213373.99479999999"/>
    <n v="373404.49089999998"/>
    <n v="251295.27660000001"/>
    <n v="439766.734"/>
    <n v="275410.73149999999"/>
    <n v="481968.78019999998"/>
    <n v="298010.45880000002"/>
    <n v="521518.30290000001"/>
  </r>
  <r>
    <n v="9"/>
    <s v="Region IX - West"/>
    <x v="51"/>
    <s v="CA"/>
    <x v="366"/>
    <n v="2"/>
    <x v="1"/>
    <n v="100214.74129999999"/>
    <n v="175375.7972"/>
    <n v="130694.67969999999"/>
    <n v="228715.68960000001"/>
    <n v="158215.57629999999"/>
    <n v="276877.2586"/>
    <n v="192825.83"/>
    <n v="337445.20250000001"/>
    <n v="228339.38819999999"/>
    <n v="399593.92930000002"/>
    <n v="251331.5209"/>
    <n v="439830.16159999999"/>
    <n v="272625.97149999999"/>
    <n v="477095.45010000002"/>
  </r>
  <r>
    <n v="9"/>
    <s v="Region IX - West"/>
    <x v="51"/>
    <s v="CA"/>
    <x v="366"/>
    <n v="3"/>
    <x v="2"/>
    <n v="90022.786200000002"/>
    <n v="157539.87590000001"/>
    <n v="122813.13959999999"/>
    <n v="214922.99419999999"/>
    <n v="155495.73069999999"/>
    <n v="272117.52870000002"/>
    <n v="204890.29689999999"/>
    <n v="358558.01949999999"/>
    <n v="253827.861"/>
    <n v="444198.75679999997"/>
    <n v="285945.1237"/>
    <n v="500403.96659999999"/>
    <n v="317656.16249999998"/>
    <n v="555898.28430000006"/>
  </r>
  <r>
    <n v="9"/>
    <s v="Region IX - West"/>
    <x v="51"/>
    <s v="CA"/>
    <x v="366"/>
    <n v="4"/>
    <x v="3"/>
    <n v="98776.778399999996"/>
    <n v="158042.84779999999"/>
    <n v="138287.48980000001"/>
    <n v="221259.98689999999"/>
    <n v="177798.20120000001"/>
    <n v="284477.12609999999"/>
    <n v="237064.26819999999"/>
    <n v="379302.83470000001"/>
    <n v="296330.33519999997"/>
    <n v="474128.54330000002"/>
    <n v="335841.0465"/>
    <n v="537345.68240000005"/>
    <n v="375351.75790000003"/>
    <n v="600562.82160000002"/>
  </r>
  <r>
    <n v="9"/>
    <s v="Region IX - West"/>
    <x v="51"/>
    <s v="CA"/>
    <x v="367"/>
    <n v="1"/>
    <x v="0"/>
    <n v="111780.9736"/>
    <n v="195616.70389999999"/>
    <n v="144616.43590000001"/>
    <n v="253078.7628"/>
    <n v="173025.07019999999"/>
    <n v="302793.87290000002"/>
    <n v="206286.935"/>
    <n v="361002.13620000001"/>
    <n v="243063.60209999999"/>
    <n v="425361.30379999999"/>
    <n v="266450.36670000001"/>
    <n v="466288.14179999998"/>
    <n v="288413.43969999999"/>
    <n v="504723.51949999999"/>
  </r>
  <r>
    <n v="9"/>
    <s v="Region IX - West"/>
    <x v="51"/>
    <s v="CA"/>
    <x v="367"/>
    <n v="2"/>
    <x v="1"/>
    <n v="96158.274999999994"/>
    <n v="168276.98139999999"/>
    <n v="125568.47900000001"/>
    <n v="219744.8383"/>
    <n v="152165.46710000001"/>
    <n v="266289.5674"/>
    <n v="185738.7703"/>
    <n v="325042.848"/>
    <n v="220107.7138"/>
    <n v="385188.49910000002"/>
    <n v="242371.15609999999"/>
    <n v="424149.5232"/>
    <n v="263028.95240000001"/>
    <n v="460300.6667"/>
  </r>
  <r>
    <n v="9"/>
    <s v="Region IX - West"/>
    <x v="51"/>
    <s v="CA"/>
    <x v="367"/>
    <n v="3"/>
    <x v="2"/>
    <n v="86003.659199999995"/>
    <n v="150506.40349999999"/>
    <n v="117186.36169999999"/>
    <n v="205076.1329"/>
    <n v="148261.302"/>
    <n v="259457.27849999999"/>
    <n v="195244.39189999999"/>
    <n v="341677.68579999998"/>
    <n v="241770.4797"/>
    <n v="423098.33960000001"/>
    <n v="272280.09169999999"/>
    <n v="476490.1605"/>
    <n v="302383.47950000002"/>
    <n v="529171.08920000005"/>
  </r>
  <r>
    <n v="9"/>
    <s v="Region IX - West"/>
    <x v="51"/>
    <s v="CA"/>
    <x v="367"/>
    <n v="4"/>
    <x v="3"/>
    <n v="95288.526500000007"/>
    <n v="152461.64449999999"/>
    <n v="133403.93700000001"/>
    <n v="213446.30239999999"/>
    <n v="171519.34760000001"/>
    <n v="274430.96029999998"/>
    <n v="228692.46350000001"/>
    <n v="365907.94699999999"/>
    <n v="285865.57929999998"/>
    <n v="457384.93369999999"/>
    <n v="323980.98979999998"/>
    <n v="518369.59149999998"/>
    <n v="362096.40039999998"/>
    <n v="579354.24930000002"/>
  </r>
  <r>
    <n v="9"/>
    <s v="Region IX - West"/>
    <x v="51"/>
    <s v="CA"/>
    <x v="368"/>
    <n v="1"/>
    <x v="0"/>
    <n v="120162.9687"/>
    <n v="210285.19529999999"/>
    <n v="155317.16440000001"/>
    <n v="271805.03759999998"/>
    <n v="185730.03279999999"/>
    <n v="325027.5576"/>
    <n v="221285.78529999999"/>
    <n v="387250.12430000002"/>
    <n v="260596.4865"/>
    <n v="456043.85139999999"/>
    <n v="285595.6361"/>
    <n v="499792.36310000002"/>
    <n v="309016.80359999998"/>
    <n v="540779.40630000003"/>
  </r>
  <r>
    <n v="9"/>
    <s v="Region IX - West"/>
    <x v="51"/>
    <s v="CA"/>
    <x v="368"/>
    <n v="2"/>
    <x v="1"/>
    <n v="104036.3126"/>
    <n v="182063.5471"/>
    <n v="135654.75779999999"/>
    <n v="237395.82620000001"/>
    <n v="164197.5399"/>
    <n v="287345.6949"/>
    <n v="200074.77720000001"/>
    <n v="350130.86009999999"/>
    <n v="236900.0863"/>
    <n v="414575.15110000002"/>
    <n v="260739.67749999999"/>
    <n v="456294.43569999997"/>
    <n v="282813.46260000003"/>
    <n v="494923.55969999998"/>
  </r>
  <r>
    <n v="9"/>
    <s v="Region IX - West"/>
    <x v="51"/>
    <s v="CA"/>
    <x v="368"/>
    <n v="3"/>
    <x v="2"/>
    <n v="93510.164999999994"/>
    <n v="163642.78880000001"/>
    <n v="127591.63890000001"/>
    <n v="223285.36809999999"/>
    <n v="161561.87450000001"/>
    <n v="282733.28039999999"/>
    <n v="212899.86470000001"/>
    <n v="372574.76319999999"/>
    <n v="263766.11080000002"/>
    <n v="461590.69390000001"/>
    <n v="297152.78159999999"/>
    <n v="520017.3677"/>
    <n v="330120.12430000002"/>
    <n v="577710.21759999997"/>
  </r>
  <r>
    <n v="9"/>
    <s v="Region IX - West"/>
    <x v="51"/>
    <s v="CA"/>
    <x v="368"/>
    <n v="4"/>
    <x v="3"/>
    <n v="102469.4814"/>
    <n v="163951.17259999999"/>
    <n v="143457.2739"/>
    <n v="229531.64170000001"/>
    <n v="184445.06649999999"/>
    <n v="295112.11070000002"/>
    <n v="245926.75529999999"/>
    <n v="393482.81430000003"/>
    <n v="307408.44400000002"/>
    <n v="491853.51779999997"/>
    <n v="348396.2365"/>
    <n v="557433.98679999996"/>
    <n v="389384.02919999999"/>
    <n v="623014.45589999994"/>
  </r>
  <r>
    <n v="9"/>
    <s v="Region IX - West"/>
    <x v="51"/>
    <s v="CA"/>
    <x v="369"/>
    <n v="1"/>
    <x v="0"/>
    <n v="111959.46520000001"/>
    <n v="195929.06409999999"/>
    <n v="144760.76560000001"/>
    <n v="253331.33970000001"/>
    <n v="173138.7023"/>
    <n v="302992.72899999999"/>
    <n v="206332.7899"/>
    <n v="361082.3823"/>
    <n v="243033.15960000001"/>
    <n v="425308.02929999999"/>
    <n v="266371.98479999998"/>
    <n v="466150.97330000001"/>
    <n v="288256.15399999998"/>
    <n v="504448.26939999999"/>
  </r>
  <r>
    <n v="9"/>
    <s v="Region IX - West"/>
    <x v="51"/>
    <s v="CA"/>
    <x v="369"/>
    <n v="2"/>
    <x v="1"/>
    <n v="96714.734800000006"/>
    <n v="169250.78580000001"/>
    <n v="126173.6459"/>
    <n v="220803.88029999999"/>
    <n v="152783.76639999999"/>
    <n v="267371.59129999997"/>
    <n v="186281.75769999999"/>
    <n v="325993.0759"/>
    <n v="220632.6551"/>
    <n v="386107.14649999997"/>
    <n v="242875.3352"/>
    <n v="425031.83659999998"/>
    <n v="263485.80680000002"/>
    <n v="461100.16200000001"/>
  </r>
  <r>
    <n v="9"/>
    <s v="Region IX - West"/>
    <x v="51"/>
    <s v="CA"/>
    <x v="369"/>
    <n v="3"/>
    <x v="2"/>
    <n v="86779.258499999996"/>
    <n v="151863.7023"/>
    <n v="118350.0739"/>
    <n v="207112.62940000001"/>
    <n v="149815.73430000001"/>
    <n v="262177.53499999997"/>
    <n v="197375.9362"/>
    <n v="345407.8884"/>
    <n v="244490.19270000001"/>
    <n v="427857.8371"/>
    <n v="275404.20189999999"/>
    <n v="481957.35330000002"/>
    <n v="305921.81510000001"/>
    <n v="535363.17649999994"/>
  </r>
  <r>
    <n v="9"/>
    <s v="Region IX - West"/>
    <x v="51"/>
    <s v="CA"/>
    <x v="369"/>
    <n v="4"/>
    <x v="3"/>
    <n v="95462.207500000004"/>
    <n v="152739.53409999999"/>
    <n v="133647.09039999999"/>
    <n v="213835.34779999999"/>
    <n v="171831.97339999999"/>
    <n v="274931.16149999999"/>
    <n v="229109.2978"/>
    <n v="366574.88199999998"/>
    <n v="286386.62229999999"/>
    <n v="458218.60249999998"/>
    <n v="324571.50520000001"/>
    <n v="519314.41600000003"/>
    <n v="362756.38819999999"/>
    <n v="580410.22979999997"/>
  </r>
  <r>
    <n v="9"/>
    <s v="Region IX - West"/>
    <x v="51"/>
    <s v="CA"/>
    <x v="370"/>
    <n v="1"/>
    <x v="0"/>
    <n v="117627.68120000001"/>
    <n v="205848.44209999999"/>
    <n v="152113.29370000001"/>
    <n v="266198.26380000002"/>
    <n v="181948.72029999999"/>
    <n v="318410.26040000003"/>
    <n v="216856.37959999999"/>
    <n v="379498.6642"/>
    <n v="255451.69769999999"/>
    <n v="447040.47090000001"/>
    <n v="279995.41649999999"/>
    <n v="489991.97879999998"/>
    <n v="303018.67560000002"/>
    <n v="530282.68229999999"/>
  </r>
  <r>
    <n v="9"/>
    <s v="Region IX - West"/>
    <x v="51"/>
    <s v="CA"/>
    <x v="370"/>
    <n v="2"/>
    <x v="1"/>
    <n v="101501.02499999999"/>
    <n v="177626.79380000001"/>
    <n v="132450.88709999999"/>
    <n v="231789.05239999999"/>
    <n v="160416.2273"/>
    <n v="280728.39779999998"/>
    <n v="195645.37150000001"/>
    <n v="342379.39990000002"/>
    <n v="231755.29749999999"/>
    <n v="405571.77069999999"/>
    <n v="255139.45790000001"/>
    <n v="446494.0514"/>
    <n v="276815.3346"/>
    <n v="484426.83559999999"/>
  </r>
  <r>
    <n v="9"/>
    <s v="Region IX - West"/>
    <x v="51"/>
    <s v="CA"/>
    <x v="370"/>
    <n v="3"/>
    <x v="2"/>
    <n v="90998.214300000007"/>
    <n v="159246.8751"/>
    <n v="124074.908"/>
    <n v="217131.08900000001"/>
    <n v="157040.36319999999"/>
    <n v="274820.63579999999"/>
    <n v="206871.18299999999"/>
    <n v="362024.57020000002"/>
    <n v="256230.25880000001"/>
    <n v="448402.95289999997"/>
    <n v="288612.14929999999"/>
    <n v="505071.26120000001"/>
    <n v="320574.71179999999"/>
    <n v="561005.74549999996"/>
  </r>
  <r>
    <n v="9"/>
    <s v="Region IX - West"/>
    <x v="51"/>
    <s v="CA"/>
    <x v="370"/>
    <n v="4"/>
    <x v="3"/>
    <n v="100289.32709999999"/>
    <n v="160462.9258"/>
    <n v="140405.05790000001"/>
    <n v="224648.0961"/>
    <n v="180520.78890000001"/>
    <n v="288833.26650000003"/>
    <n v="240694.38510000001"/>
    <n v="385111.02189999999"/>
    <n v="300867.98139999999"/>
    <n v="481388.77730000002"/>
    <n v="340983.71220000001"/>
    <n v="545573.94759999996"/>
    <n v="381099.44309999997"/>
    <n v="609759.11800000002"/>
  </r>
  <r>
    <n v="9"/>
    <s v="Region IX - West"/>
    <x v="51"/>
    <s v="CA"/>
    <x v="371"/>
    <n v="1"/>
    <x v="0"/>
    <n v="115568.3711"/>
    <n v="202244.64929999999"/>
    <n v="149294.302"/>
    <n v="261265.02859999999"/>
    <n v="178470.42629999999"/>
    <n v="312323.24609999999"/>
    <n v="212549.25339999999"/>
    <n v="371961.1936"/>
    <n v="250225.72870000001"/>
    <n v="437895.02519999997"/>
    <n v="274186.17839999998"/>
    <n v="479825.81209999998"/>
    <n v="296601.1189"/>
    <n v="519051.95809999999"/>
  </r>
  <r>
    <n v="9"/>
    <s v="Region IX - West"/>
    <x v="51"/>
    <s v="CA"/>
    <x v="371"/>
    <n v="2"/>
    <x v="1"/>
    <n v="100449.63"/>
    <n v="175786.85250000001"/>
    <n v="130860.7948"/>
    <n v="229006.39079999999"/>
    <n v="158283.71290000001"/>
    <n v="276996.4976"/>
    <n v="192663.93210000001"/>
    <n v="337161.8811"/>
    <n v="228010.35219999999"/>
    <n v="399018.11629999999"/>
    <n v="250883.71580000001"/>
    <n v="439046.5025"/>
    <n v="272035.4852"/>
    <n v="476062.09909999999"/>
  </r>
  <r>
    <n v="9"/>
    <s v="Region IX - West"/>
    <x v="51"/>
    <s v="CA"/>
    <x v="371"/>
    <n v="3"/>
    <x v="2"/>
    <n v="90554.528600000005"/>
    <n v="158470.42490000001"/>
    <n v="123661.4097"/>
    <n v="216407.467"/>
    <n v="156664.0049"/>
    <n v="274162.0085"/>
    <n v="206526.61970000001"/>
    <n v="361421.5845"/>
    <n v="255946.97450000001"/>
    <n v="447907.20529999997"/>
    <n v="288402.47759999998"/>
    <n v="504704.3358"/>
    <n v="320464.86070000002"/>
    <n v="560813.50619999995"/>
  </r>
  <r>
    <n v="9"/>
    <s v="Region IX - West"/>
    <x v="51"/>
    <s v="CA"/>
    <x v="371"/>
    <n v="4"/>
    <x v="3"/>
    <n v="98572.322199999995"/>
    <n v="157715.71789999999"/>
    <n v="138001.25099999999"/>
    <n v="220802.00510000001"/>
    <n v="177430.17989999999"/>
    <n v="283888.29220000003"/>
    <n v="236573.57329999999"/>
    <n v="378517.723"/>
    <n v="295716.96659999999"/>
    <n v="473147.15350000001"/>
    <n v="335145.89549999998"/>
    <n v="536233.44070000004"/>
    <n v="374574.82439999998"/>
    <n v="599319.72790000006"/>
  </r>
  <r>
    <n v="9"/>
    <s v="Region IX - West"/>
    <x v="51"/>
    <s v="CA"/>
    <x v="372"/>
    <n v="1"/>
    <x v="0"/>
    <n v="110616.7788"/>
    <n v="193579.36300000001"/>
    <n v="142982.76569999999"/>
    <n v="250219.84"/>
    <n v="170983.53820000001"/>
    <n v="299221.19179999997"/>
    <n v="203720.9909"/>
    <n v="356511.7341"/>
    <n v="239915.83129999999"/>
    <n v="419852.70480000001"/>
    <n v="262933.45740000001"/>
    <n v="460133.55040000001"/>
    <n v="284499.97649999999"/>
    <n v="497874.95880000002"/>
  </r>
  <r>
    <n v="9"/>
    <s v="Region IX - West"/>
    <x v="51"/>
    <s v="CA"/>
    <x v="372"/>
    <n v="2"/>
    <x v="1"/>
    <n v="95750.017999999996"/>
    <n v="167562.53159999999"/>
    <n v="124856.48510000001"/>
    <n v="218498.84899999999"/>
    <n v="151133.27170000001"/>
    <n v="264483.2255"/>
    <n v="184167.0932"/>
    <n v="322292.41310000001"/>
    <n v="218070.71290000001"/>
    <n v="381623.7476"/>
    <n v="240019.37109999999"/>
    <n v="420033.8995"/>
    <n v="260343.772"/>
    <n v="455601.60100000002"/>
  </r>
  <r>
    <n v="9"/>
    <s v="Region IX - West"/>
    <x v="51"/>
    <s v="CA"/>
    <x v="372"/>
    <n v="3"/>
    <x v="2"/>
    <n v="86047.684500000003"/>
    <n v="150583.44779999999"/>
    <n v="117403.7438"/>
    <n v="205456.55170000001"/>
    <n v="148657.25520000001"/>
    <n v="260150.1966"/>
    <n v="195890.26569999999"/>
    <n v="342807.96490000002"/>
    <n v="242688.3872"/>
    <n v="424704.6776"/>
    <n v="273403.92479999998"/>
    <n v="478456.86849999998"/>
    <n v="303732.89449999999"/>
    <n v="531532.56530000002"/>
  </r>
  <r>
    <n v="9"/>
    <s v="Region IX - West"/>
    <x v="51"/>
    <s v="CA"/>
    <x v="372"/>
    <n v="4"/>
    <x v="3"/>
    <n v="94327.791400000002"/>
    <n v="150924.46840000001"/>
    <n v="132058.90789999999"/>
    <n v="211294.25580000001"/>
    <n v="169790.0245"/>
    <n v="271664.04320000001"/>
    <n v="226386.69930000001"/>
    <n v="362218.7243"/>
    <n v="282983.37410000002"/>
    <n v="452773.40529999998"/>
    <n v="320714.49060000002"/>
    <n v="513143.19260000001"/>
    <n v="358445.60710000002"/>
    <n v="573512.98"/>
  </r>
  <r>
    <n v="9"/>
    <s v="Region IX - West"/>
    <x v="51"/>
    <s v="CA"/>
    <x v="373"/>
    <n v="1"/>
    <x v="0"/>
    <n v="109036.11440000001"/>
    <n v="190813.2003"/>
    <n v="141012.34039999999"/>
    <n v="246771.59589999999"/>
    <n v="168676.8818"/>
    <n v="295184.54310000001"/>
    <n v="201048.07279999999"/>
    <n v="351834.1275"/>
    <n v="236839.11799999999"/>
    <n v="414468.45630000002"/>
    <n v="259599.46660000001"/>
    <n v="454299.06650000002"/>
    <n v="280953.54310000001"/>
    <n v="491668.70059999998"/>
  </r>
  <r>
    <n v="9"/>
    <s v="Region IX - West"/>
    <x v="51"/>
    <s v="CA"/>
    <x v="373"/>
    <n v="2"/>
    <x v="1"/>
    <n v="94043.362800000003"/>
    <n v="164575.8849"/>
    <n v="122732.44560000001"/>
    <n v="214781.77979999999"/>
    <n v="148658.3909"/>
    <n v="260152.18400000001"/>
    <n v="181328.46230000001"/>
    <n v="317324.80910000001"/>
    <n v="214808.8694"/>
    <n v="375915.52130000002"/>
    <n v="236491.19099999999"/>
    <n v="413859.58429999999"/>
    <n v="256592.62289999999"/>
    <n v="449037.09"/>
  </r>
  <r>
    <n v="9"/>
    <s v="Region IX - West"/>
    <x v="51"/>
    <s v="CA"/>
    <x v="373"/>
    <n v="3"/>
    <x v="2"/>
    <n v="84281.983900000007"/>
    <n v="147493.47169999999"/>
    <n v="114905.80499999999"/>
    <n v="201085.1586"/>
    <n v="145426.20910000001"/>
    <n v="254495.86569999999"/>
    <n v="191562.54790000001"/>
    <n v="335234.45870000002"/>
    <n v="237260.31219999999"/>
    <n v="415205.54629999999"/>
    <n v="267238.18329999998"/>
    <n v="467666.82079999999"/>
    <n v="296826.21049999999"/>
    <n v="519445.86820000003"/>
  </r>
  <r>
    <n v="9"/>
    <s v="Region IX - West"/>
    <x v="51"/>
    <s v="CA"/>
    <x v="373"/>
    <n v="4"/>
    <x v="3"/>
    <n v="92961.809699999998"/>
    <n v="148738.8977"/>
    <n v="130146.53350000001"/>
    <n v="208234.45680000001"/>
    <n v="167331.25750000001"/>
    <n v="267730.0159"/>
    <n v="223108.34330000001"/>
    <n v="356973.35450000002"/>
    <n v="278885.429"/>
    <n v="446216.69300000003"/>
    <n v="316070.15289999999"/>
    <n v="505712.25209999998"/>
    <n v="353254.87670000002"/>
    <n v="565207.8112"/>
  </r>
  <r>
    <n v="9"/>
    <s v="Region IX - West"/>
    <x v="51"/>
    <s v="CA"/>
    <x v="374"/>
    <n v="1"/>
    <x v="0"/>
    <n v="131768.46799999999"/>
    <n v="230594.81909999999"/>
    <n v="170470.554"/>
    <n v="298323.4694"/>
    <n v="203954.821"/>
    <n v="356920.93680000002"/>
    <n v="243157.70559999999"/>
    <n v="425525.98489999998"/>
    <n v="286503.11090000003"/>
    <n v="501380.44400000002"/>
    <n v="314067.05320000002"/>
    <n v="549617.3432"/>
    <n v="339951.18819999998"/>
    <n v="594914.57920000004"/>
  </r>
  <r>
    <n v="9"/>
    <s v="Region IX - West"/>
    <x v="51"/>
    <s v="CA"/>
    <x v="374"/>
    <n v="2"/>
    <x v="1"/>
    <n v="113374.0001"/>
    <n v="198404.50020000001"/>
    <n v="148043.12040000001"/>
    <n v="259075.4607"/>
    <n v="179394.32010000001"/>
    <n v="313940.0601"/>
    <n v="218963.8983"/>
    <n v="383186.82209999999"/>
    <n v="259474.4031"/>
    <n v="454080.20549999998"/>
    <n v="285715.7242"/>
    <n v="500002.5172"/>
    <n v="310063.00089999998"/>
    <n v="542610.25159999996"/>
  </r>
  <r>
    <n v="9"/>
    <s v="Region IX - West"/>
    <x v="51"/>
    <s v="CA"/>
    <x v="374"/>
    <n v="3"/>
    <x v="2"/>
    <n v="101416.3282"/>
    <n v="177478.57440000001"/>
    <n v="138193.02780000001"/>
    <n v="241837.79860000001"/>
    <n v="174842.84599999999"/>
    <n v="305974.9804"/>
    <n v="230254.01850000001"/>
    <n v="402944.53240000003"/>
    <n v="285127.10800000001"/>
    <n v="498972.43900000001"/>
    <n v="321111.2977"/>
    <n v="561944.77080000006"/>
    <n v="356617.1912"/>
    <n v="624080.08459999994"/>
  </r>
  <r>
    <n v="9"/>
    <s v="Region IX - West"/>
    <x v="51"/>
    <s v="CA"/>
    <x v="374"/>
    <n v="4"/>
    <x v="3"/>
    <n v="112328.17570000001"/>
    <n v="179725.08360000001"/>
    <n v="157259.44579999999"/>
    <n v="251615.1171"/>
    <n v="202190.71609999999"/>
    <n v="323505.15059999999"/>
    <n v="269587.6214"/>
    <n v="431340.20069999999"/>
    <n v="336984.52679999999"/>
    <n v="539175.25080000004"/>
    <n v="381915.79690000002"/>
    <n v="611065.28419999999"/>
    <n v="426847.06719999999"/>
    <n v="682955.31779999996"/>
  </r>
  <r>
    <n v="9"/>
    <s v="Region IX - West"/>
    <x v="51"/>
    <s v="CA"/>
    <x v="375"/>
    <n v="1"/>
    <x v="0"/>
    <n v="130425.78170000001"/>
    <n v="228245.11799999999"/>
    <n v="168692.55420000001"/>
    <n v="295211.96970000002"/>
    <n v="201799.6569"/>
    <n v="353149.3996"/>
    <n v="240545.90659999999"/>
    <n v="420955.33669999999"/>
    <n v="283385.78269999998"/>
    <n v="495925.11959999998"/>
    <n v="310628.5258"/>
    <n v="543599.92020000005"/>
    <n v="336195.01069999998"/>
    <n v="588341.26859999995"/>
  </r>
  <r>
    <n v="9"/>
    <s v="Region IX - West"/>
    <x v="51"/>
    <s v="CA"/>
    <x v="375"/>
    <n v="2"/>
    <x v="1"/>
    <n v="112409.2833"/>
    <n v="196716.24600000001"/>
    <n v="146725.95970000001"/>
    <n v="256770.42939999999"/>
    <n v="177743.8253"/>
    <n v="311051.69429999997"/>
    <n v="216849.23379999999"/>
    <n v="379486.1593"/>
    <n v="256912.46100000001"/>
    <n v="449596.80660000001"/>
    <n v="282859.76"/>
    <n v="495004.58010000002"/>
    <n v="306920.96600000001"/>
    <n v="537111.69070000004"/>
  </r>
  <r>
    <n v="9"/>
    <s v="Region IX - West"/>
    <x v="51"/>
    <s v="CA"/>
    <x v="375"/>
    <n v="3"/>
    <x v="2"/>
    <n v="100684.7542"/>
    <n v="176198.3199"/>
    <n v="137246.69769999999"/>
    <n v="240181.72089999999"/>
    <n v="173684.36689999999"/>
    <n v="303947.6422"/>
    <n v="228768.34789999999"/>
    <n v="400344.609"/>
    <n v="283325.30249999999"/>
    <n v="495819.2794"/>
    <n v="319111.02059999999"/>
    <n v="558444.28599999996"/>
    <n v="354428.27059999999"/>
    <n v="620249.47340000002"/>
  </r>
  <r>
    <n v="9"/>
    <s v="Region IX - West"/>
    <x v="51"/>
    <s v="CA"/>
    <x v="375"/>
    <n v="4"/>
    <x v="3"/>
    <n v="111193.7596"/>
    <n v="177910.01790000001"/>
    <n v="155671.26329999999"/>
    <n v="249074.0251"/>
    <n v="200148.7672"/>
    <n v="320238.03220000002"/>
    <n v="266865.02289999998"/>
    <n v="426984.04300000001"/>
    <n v="333581.27850000001"/>
    <n v="533730.05370000005"/>
    <n v="378058.78230000002"/>
    <n v="604894.06079999998"/>
    <n v="422536.28619999997"/>
    <n v="676058.06799999997"/>
  </r>
  <r>
    <n v="9"/>
    <s v="Region IX - West"/>
    <x v="51"/>
    <s v="CA"/>
    <x v="376"/>
    <n v="1"/>
    <x v="0"/>
    <n v="112018.9624"/>
    <n v="196033.18410000001"/>
    <n v="144808.87539999999"/>
    <n v="253415.53210000001"/>
    <n v="173176.5796"/>
    <n v="303059.01439999999"/>
    <n v="206348.0748"/>
    <n v="361109.13099999999"/>
    <n v="243023.01199999999"/>
    <n v="425290.27110000001"/>
    <n v="266345.85749999998"/>
    <n v="466105.25050000002"/>
    <n v="288203.7254"/>
    <n v="504356.51939999999"/>
  </r>
  <r>
    <n v="9"/>
    <s v="Region IX - West"/>
    <x v="51"/>
    <s v="CA"/>
    <x v="376"/>
    <n v="2"/>
    <x v="1"/>
    <n v="96900.221399999995"/>
    <n v="169575.38740000001"/>
    <n v="126375.36810000001"/>
    <n v="221156.89430000001"/>
    <n v="152989.86619999999"/>
    <n v="267732.2659"/>
    <n v="186462.75339999999"/>
    <n v="326309.8186"/>
    <n v="220807.63560000001"/>
    <n v="386413.36219999997"/>
    <n v="243043.39490000001"/>
    <n v="425325.94099999999"/>
    <n v="263638.09169999999"/>
    <n v="461366.6605"/>
  </r>
  <r>
    <n v="9"/>
    <s v="Region IX - West"/>
    <x v="51"/>
    <s v="CA"/>
    <x v="376"/>
    <n v="3"/>
    <x v="2"/>
    <n v="87037.791599999997"/>
    <n v="152316.13519999999"/>
    <n v="118737.978"/>
    <n v="207791.4615"/>
    <n v="150333.87839999999"/>
    <n v="263084.28710000002"/>
    <n v="198086.4509"/>
    <n v="346651.2893"/>
    <n v="245396.76370000001"/>
    <n v="429444.33630000002"/>
    <n v="276445.57199999999"/>
    <n v="483779.75099999999"/>
    <n v="307101.26030000002"/>
    <n v="537427.20550000004"/>
  </r>
  <r>
    <n v="9"/>
    <s v="Region IX - West"/>
    <x v="51"/>
    <s v="CA"/>
    <x v="376"/>
    <n v="4"/>
    <x v="3"/>
    <n v="95520.1011"/>
    <n v="152832.16399999999"/>
    <n v="133728.1415"/>
    <n v="213965.02970000001"/>
    <n v="171936.1819"/>
    <n v="275097.89529999997"/>
    <n v="229248.2427"/>
    <n v="366797.1936"/>
    <n v="286560.30320000002"/>
    <n v="458496.49200000003"/>
    <n v="324768.34360000002"/>
    <n v="519629.35759999999"/>
    <n v="362976.38410000002"/>
    <n v="580762.22320000001"/>
  </r>
  <r>
    <n v="9"/>
    <s v="Region IX - West"/>
    <x v="51"/>
    <s v="CA"/>
    <x v="377"/>
    <n v="1"/>
    <x v="0"/>
    <n v="127680.9225"/>
    <n v="223441.61439999999"/>
    <n v="165088.45869999999"/>
    <n v="288904.8028"/>
    <n v="197451.46840000001"/>
    <n v="345540.0698"/>
    <n v="235307.04449999999"/>
    <n v="411787.32799999998"/>
    <n v="277161.29840000003"/>
    <n v="485032.27220000001"/>
    <n v="303777.62579999998"/>
    <n v="531610.84499999997"/>
    <n v="328735.11410000001"/>
    <n v="575286.44960000005"/>
  </r>
  <r>
    <n v="9"/>
    <s v="Region IX - West"/>
    <x v="51"/>
    <s v="CA"/>
    <x v="377"/>
    <n v="2"/>
    <x v="1"/>
    <n v="110294.3711"/>
    <n v="193015.14939999999"/>
    <n v="143889.92629999999"/>
    <n v="251807.37100000001"/>
    <n v="174236.74909999999"/>
    <n v="304914.31089999998"/>
    <n v="212438.92600000001"/>
    <n v="371768.12040000001"/>
    <n v="251613.6165"/>
    <n v="440323.82880000002"/>
    <n v="276979.79499999998"/>
    <n v="484714.641"/>
    <n v="300484.63650000002"/>
    <n v="525848.11399999994"/>
  </r>
  <r>
    <n v="9"/>
    <s v="Region IX - West"/>
    <x v="51"/>
    <s v="CA"/>
    <x v="377"/>
    <n v="3"/>
    <x v="2"/>
    <n v="98963.078899999993"/>
    <n v="173185.38819999999"/>
    <n v="134966.141"/>
    <n v="236190.74660000001"/>
    <n v="170849.274"/>
    <n v="298986.22950000002"/>
    <n v="225086.50399999999"/>
    <n v="393901.38189999998"/>
    <n v="278815.1349"/>
    <n v="487926.48609999998"/>
    <n v="314069.11219999997"/>
    <n v="549620.94629999995"/>
    <n v="348871.00140000001"/>
    <n v="610524.2524"/>
  </r>
  <r>
    <n v="9"/>
    <s v="Region IX - West"/>
    <x v="51"/>
    <s v="CA"/>
    <x v="377"/>
    <n v="4"/>
    <x v="3"/>
    <n v="108867.0428"/>
    <n v="174187.27110000001"/>
    <n v="152413.85990000001"/>
    <n v="243862.17939999999"/>
    <n v="195960.677"/>
    <n v="313537.08789999998"/>
    <n v="261280.90270000001"/>
    <n v="418049.45049999998"/>
    <n v="326601.12839999999"/>
    <n v="522561.81300000002"/>
    <n v="370147.94540000003"/>
    <n v="592236.72140000004"/>
    <n v="413694.76250000001"/>
    <n v="661911.62990000006"/>
  </r>
  <r>
    <n v="9"/>
    <s v="Region IX - West"/>
    <x v="51"/>
    <s v="CA"/>
    <x v="378"/>
    <n v="1"/>
    <x v="0"/>
    <n v="112795.08869999999"/>
    <n v="197391.40520000001"/>
    <n v="145897.98420000001"/>
    <n v="255321.47229999999"/>
    <n v="174537.59529999999"/>
    <n v="305440.79180000001"/>
    <n v="208058.6973"/>
    <n v="364102.72029999999"/>
    <n v="245121.5177"/>
    <n v="428962.65590000001"/>
    <n v="268690.4546"/>
    <n v="470208.29550000001"/>
    <n v="290812.69089999999"/>
    <n v="508922.20909999998"/>
  </r>
  <r>
    <n v="9"/>
    <s v="Region IX - West"/>
    <x v="51"/>
    <s v="CA"/>
    <x v="378"/>
    <n v="2"/>
    <x v="1"/>
    <n v="97172.390100000004"/>
    <n v="170051.6827"/>
    <n v="126850.0272"/>
    <n v="221987.5477"/>
    <n v="153677.99220000001"/>
    <n v="268936.48629999999"/>
    <n v="187510.53260000001"/>
    <n v="328143.43190000003"/>
    <n v="222165.62940000001"/>
    <n v="388789.85139999999"/>
    <n v="244611.24400000001"/>
    <n v="428069.67690000002"/>
    <n v="265428.20360000001"/>
    <n v="464499.35629999998"/>
  </r>
  <r>
    <n v="9"/>
    <s v="Region IX - West"/>
    <x v="51"/>
    <s v="CA"/>
    <x v="378"/>
    <n v="3"/>
    <x v="2"/>
    <n v="87008.439400000003"/>
    <n v="152264.769"/>
    <n v="118593.05409999999"/>
    <n v="207537.84460000001"/>
    <n v="150069.90650000001"/>
    <n v="262622.33630000002"/>
    <n v="197655.8645"/>
    <n v="345897.76289999997"/>
    <n v="244784.82060000001"/>
    <n v="428373.43609999999"/>
    <n v="275696.34460000001"/>
    <n v="482468.603"/>
    <n v="306201.6446"/>
    <n v="535852.87809999997"/>
  </r>
  <r>
    <n v="9"/>
    <s v="Region IX - West"/>
    <x v="51"/>
    <s v="CA"/>
    <x v="378"/>
    <n v="4"/>
    <x v="3"/>
    <n v="96160.588099999994"/>
    <n v="153856.94330000001"/>
    <n v="134624.82329999999"/>
    <n v="215399.7206"/>
    <n v="173089.05859999999"/>
    <n v="276942.49790000002"/>
    <n v="230785.41149999999"/>
    <n v="369256.66389999999"/>
    <n v="288481.76439999999"/>
    <n v="461570.82980000001"/>
    <n v="326945.99959999998"/>
    <n v="523113.60710000002"/>
    <n v="365410.23489999998"/>
    <n v="584656.38450000004"/>
  </r>
  <r>
    <n v="9"/>
    <s v="Region IX - West"/>
    <x v="51"/>
    <s v="CA"/>
    <x v="379"/>
    <n v="1"/>
    <x v="0"/>
    <n v="120222.4659"/>
    <n v="210389.31529999999"/>
    <n v="155365.27420000001"/>
    <n v="271889.22989999998"/>
    <n v="185767.91020000001"/>
    <n v="325093.84289999999"/>
    <n v="221301.07029999999"/>
    <n v="387276.87290000002"/>
    <n v="260586.33900000001"/>
    <n v="456026.0932"/>
    <n v="285569.50880000001"/>
    <n v="499746.64039999997"/>
    <n v="308964.375"/>
    <n v="540687.65630000003"/>
  </r>
  <r>
    <n v="9"/>
    <s v="Region IX - West"/>
    <x v="51"/>
    <s v="CA"/>
    <x v="379"/>
    <n v="2"/>
    <x v="1"/>
    <n v="104221.79919999999"/>
    <n v="182388.14859999999"/>
    <n v="135856.48009999999"/>
    <n v="237748.84020000001"/>
    <n v="164403.6397"/>
    <n v="287706.36949999997"/>
    <n v="200255.77299999999"/>
    <n v="350447.60269999999"/>
    <n v="237075.0668"/>
    <n v="414881.36690000002"/>
    <n v="260907.73730000001"/>
    <n v="456588.54019999999"/>
    <n v="282965.7475"/>
    <n v="495190.05810000002"/>
  </r>
  <r>
    <n v="9"/>
    <s v="Region IX - West"/>
    <x v="51"/>
    <s v="CA"/>
    <x v="379"/>
    <n v="3"/>
    <x v="2"/>
    <n v="93768.698099999994"/>
    <n v="164095.22159999999"/>
    <n v="127979.54300000001"/>
    <n v="223964.2003"/>
    <n v="162080.01869999999"/>
    <n v="283640.03259999998"/>
    <n v="213610.37940000001"/>
    <n v="373818.16399999999"/>
    <n v="264672.68180000002"/>
    <n v="463177.19319999998"/>
    <n v="298194.15169999999"/>
    <n v="521839.76539999997"/>
    <n v="331299.56959999999"/>
    <n v="579774.24670000002"/>
  </r>
  <r>
    <n v="9"/>
    <s v="Region IX - West"/>
    <x v="51"/>
    <s v="CA"/>
    <x v="379"/>
    <n v="4"/>
    <x v="3"/>
    <n v="102527.3751"/>
    <n v="164043.80249999999"/>
    <n v="143538.32500000001"/>
    <n v="229661.32339999999"/>
    <n v="184549.27499999999"/>
    <n v="295278.84450000001"/>
    <n v="246065.70009999999"/>
    <n v="393705.12599999999"/>
    <n v="307582.125"/>
    <n v="492131.40740000003"/>
    <n v="348593.07500000001"/>
    <n v="557748.92839999998"/>
    <n v="389604.02510000003"/>
    <n v="623366.44940000004"/>
  </r>
  <r>
    <n v="9"/>
    <s v="Region IX - West"/>
    <x v="51"/>
    <s v="CA"/>
    <x v="380"/>
    <n v="1"/>
    <x v="0"/>
    <n v="121236.58100000001"/>
    <n v="212164.01670000001"/>
    <n v="156646.82250000001"/>
    <n v="274131.93939999997"/>
    <n v="187280.43530000001"/>
    <n v="327740.76169999997"/>
    <n v="223072.83259999999"/>
    <n v="390377.45699999999"/>
    <n v="262644.25449999998"/>
    <n v="459627.44540000003"/>
    <n v="287809.59669999999"/>
    <n v="503666.7941"/>
    <n v="311363.6262"/>
    <n v="544886.34589999996"/>
  </r>
  <r>
    <n v="9"/>
    <s v="Region IX - West"/>
    <x v="51"/>
    <s v="CA"/>
    <x v="380"/>
    <n v="2"/>
    <x v="1"/>
    <n v="105235.9142"/>
    <n v="184162.8499"/>
    <n v="137138.02840000001"/>
    <n v="239991.5497"/>
    <n v="165916.16469999999"/>
    <n v="290353.28830000001"/>
    <n v="202027.53529999999"/>
    <n v="353548.18670000002"/>
    <n v="239132.9823"/>
    <n v="418482.71909999999"/>
    <n v="263147.82510000002"/>
    <n v="460508.69390000001"/>
    <n v="285364.9987"/>
    <n v="499388.74770000001"/>
  </r>
  <r>
    <n v="9"/>
    <s v="Region IX - West"/>
    <x v="51"/>
    <s v="CA"/>
    <x v="380"/>
    <n v="3"/>
    <x v="2"/>
    <n v="94773.478400000007"/>
    <n v="165853.58720000001"/>
    <n v="129386.23540000001"/>
    <n v="226425.91200000001"/>
    <n v="163888.6231"/>
    <n v="286805.09039999999"/>
    <n v="216021.85200000001"/>
    <n v="378038.24119999999"/>
    <n v="267687.02260000003"/>
    <n v="468452.28960000002"/>
    <n v="301610.40460000001"/>
    <n v="527818.20810000005"/>
    <n v="335117.73460000003"/>
    <n v="586456.0355"/>
  </r>
  <r>
    <n v="9"/>
    <s v="Region IX - West"/>
    <x v="51"/>
    <s v="CA"/>
    <x v="380"/>
    <n v="4"/>
    <x v="3"/>
    <n v="103399.43670000001"/>
    <n v="165439.1012"/>
    <n v="144759.2114"/>
    <n v="231614.74170000001"/>
    <n v="186118.98610000001"/>
    <n v="297790.3823"/>
    <n v="248158.64809999999"/>
    <n v="397053.84289999999"/>
    <n v="310198.3101"/>
    <n v="496317.30359999998"/>
    <n v="351558.08480000001"/>
    <n v="562492.94409999996"/>
    <n v="392917.85950000002"/>
    <n v="628668.58459999994"/>
  </r>
  <r>
    <n v="9"/>
    <s v="Region IX - West"/>
    <x v="51"/>
    <s v="CA"/>
    <x v="381"/>
    <n v="1"/>
    <x v="0"/>
    <n v="115896.93700000001"/>
    <n v="202819.6398"/>
    <n v="149790.74660000001"/>
    <n v="262133.8064"/>
    <n v="179113.05679999999"/>
    <n v="313447.84940000001"/>
    <n v="213389.27970000001"/>
    <n v="373431.23950000003"/>
    <n v="251285.12899999999"/>
    <n v="439748.97580000001"/>
    <n v="275384.6042"/>
    <n v="481923.05729999999"/>
    <n v="297958.03029999998"/>
    <n v="521426.55290000001"/>
  </r>
  <r>
    <n v="9"/>
    <s v="Region IX - West"/>
    <x v="51"/>
    <s v="CA"/>
    <x v="381"/>
    <n v="2"/>
    <x v="1"/>
    <n v="100400.22779999999"/>
    <n v="175700.39869999999"/>
    <n v="130896.40210000001"/>
    <n v="229068.70360000001"/>
    <n v="158421.67610000001"/>
    <n v="277237.93320000003"/>
    <n v="193006.82579999999"/>
    <n v="337761.94520000002"/>
    <n v="228514.36859999999"/>
    <n v="399900.14510000002"/>
    <n v="251499.58059999999"/>
    <n v="440124.266"/>
    <n v="272778.25630000001"/>
    <n v="477361.9486"/>
  </r>
  <r>
    <n v="9"/>
    <s v="Region IX - West"/>
    <x v="51"/>
    <s v="CA"/>
    <x v="381"/>
    <n v="3"/>
    <x v="2"/>
    <n v="90281.319399999993"/>
    <n v="157992.3089"/>
    <n v="123201.04369999999"/>
    <n v="215601.82629999999"/>
    <n v="156013.87479999999"/>
    <n v="273024.28090000001"/>
    <n v="205600.81159999999"/>
    <n v="359801.4204"/>
    <n v="254734.4319"/>
    <n v="445785.25599999999"/>
    <n v="286986.4939"/>
    <n v="502226.36410000001"/>
    <n v="318835.60769999999"/>
    <n v="557962.31330000004"/>
  </r>
  <r>
    <n v="9"/>
    <s v="Region IX - West"/>
    <x v="51"/>
    <s v="CA"/>
    <x v="381"/>
    <n v="4"/>
    <x v="3"/>
    <n v="98834.672000000006"/>
    <n v="158135.47760000001"/>
    <n v="138368.54089999999"/>
    <n v="221389.66880000001"/>
    <n v="177902.40969999999"/>
    <n v="284643.85979999998"/>
    <n v="237203.21290000001"/>
    <n v="379525.14640000003"/>
    <n v="296504.01620000001"/>
    <n v="474406.43290000001"/>
    <n v="336037.8849"/>
    <n v="537660.62399999995"/>
    <n v="375571.75380000001"/>
    <n v="600914.81499999994"/>
  </r>
  <r>
    <n v="9"/>
    <s v="Region IX - West"/>
    <x v="51"/>
    <s v="CA"/>
    <x v="382"/>
    <n v="1"/>
    <x v="0"/>
    <n v="115687.36"/>
    <n v="202452.88010000001"/>
    <n v="149390.5148"/>
    <n v="261433.4008"/>
    <n v="178546.17240000001"/>
    <n v="312455.80180000002"/>
    <n v="212579.81299999999"/>
    <n v="372014.6728"/>
    <n v="250205.42129999999"/>
    <n v="437859.48719999997"/>
    <n v="274133.91009999998"/>
    <n v="479734.34259999997"/>
    <n v="296496.24670000002"/>
    <n v="518868.43190000003"/>
  </r>
  <r>
    <n v="9"/>
    <s v="Region IX - West"/>
    <x v="51"/>
    <s v="CA"/>
    <x v="382"/>
    <n v="2"/>
    <x v="1"/>
    <n v="100820.5992"/>
    <n v="176436.04870000001"/>
    <n v="131264.23420000001"/>
    <n v="229712.40969999999"/>
    <n v="158695.90590000001"/>
    <n v="277717.83549999999"/>
    <n v="193025.91529999999"/>
    <n v="337795.3517"/>
    <n v="228360.3028"/>
    <n v="399630.52990000002"/>
    <n v="251219.82380000001"/>
    <n v="439634.69150000002"/>
    <n v="272340.04229999997"/>
    <n v="476595.07419999997"/>
  </r>
  <r>
    <n v="9"/>
    <s v="Region IX - West"/>
    <x v="51"/>
    <s v="CA"/>
    <x v="382"/>
    <n v="3"/>
    <x v="2"/>
    <n v="91071.591799999995"/>
    <n v="159375.28580000001"/>
    <n v="124437.2141"/>
    <n v="217765.12469999999"/>
    <n v="157700.2885"/>
    <n v="275975.5048"/>
    <n v="207947.6433"/>
    <n v="363908.37589999998"/>
    <n v="257760.10930000001"/>
    <n v="451080.1912"/>
    <n v="290485.20980000001"/>
    <n v="508349.11719999998"/>
    <n v="322823.74239999999"/>
    <n v="564941.54920000001"/>
  </r>
  <r>
    <n v="9"/>
    <s v="Region IX - West"/>
    <x v="51"/>
    <s v="CA"/>
    <x v="382"/>
    <n v="4"/>
    <x v="3"/>
    <n v="98688.104999999996"/>
    <n v="157900.97039999999"/>
    <n v="138163.34710000001"/>
    <n v="221061.35860000001"/>
    <n v="177638.58910000001"/>
    <n v="284221.74670000002"/>
    <n v="236851.45209999999"/>
    <n v="378962.32900000003"/>
    <n v="296064.315"/>
    <n v="473702.91110000003"/>
    <n v="335539.55699999997"/>
    <n v="536863.29929999996"/>
    <n v="375014.799"/>
    <n v="600023.68740000005"/>
  </r>
  <r>
    <n v="9"/>
    <s v="Region IX - West"/>
    <x v="52"/>
    <s v="HI"/>
    <x v="383"/>
    <n v="1"/>
    <x v="0"/>
    <n v="137708.41440000001"/>
    <n v="240989.72519999999"/>
    <n v="178735.09570000001"/>
    <n v="312786.41749999998"/>
    <n v="214238.2015"/>
    <n v="374916.85259999998"/>
    <n v="256017.95430000001"/>
    <n v="448031.42009999999"/>
    <n v="302221.62050000002"/>
    <n v="528887.83589999995"/>
    <n v="331599.29090000002"/>
    <n v="580298.75899999996"/>
    <n v="359413.5882"/>
    <n v="628973.7794"/>
  </r>
  <r>
    <n v="9"/>
    <s v="Region IX - West"/>
    <x v="52"/>
    <s v="HI"/>
    <x v="383"/>
    <n v="2"/>
    <x v="1"/>
    <n v="115786.2406"/>
    <n v="202625.92120000001"/>
    <n v="152006.5111"/>
    <n v="266011.39439999999"/>
    <n v="184967.4681"/>
    <n v="323693.06910000002"/>
    <n v="227184.23929999999"/>
    <n v="397572.41879999998"/>
    <n v="270009.32569999999"/>
    <n v="472516.3199"/>
    <n v="297810.72129999998"/>
    <n v="521168.7622"/>
    <n v="323793.42060000001"/>
    <n v="566638.48600000003"/>
  </r>
  <r>
    <n v="9"/>
    <s v="Region IX - West"/>
    <x v="52"/>
    <s v="HI"/>
    <x v="383"/>
    <n v="3"/>
    <x v="2"/>
    <n v="101713.25290000001"/>
    <n v="177998.19260000001"/>
    <n v="137881.90539999999"/>
    <n v="241293.3345"/>
    <n v="173899.34330000001"/>
    <n v="304323.85070000001"/>
    <n v="228445.64679999999"/>
    <n v="399779.88199999998"/>
    <n v="282350.67349999998"/>
    <n v="494113.67859999998"/>
    <n v="317574.82789999997"/>
    <n v="555755.94869999995"/>
    <n v="352228.95819999999"/>
    <n v="616400.67689999996"/>
  </r>
  <r>
    <n v="9"/>
    <s v="Region IX - West"/>
    <x v="52"/>
    <s v="HI"/>
    <x v="383"/>
    <n v="4"/>
    <x v="3"/>
    <n v="117247.61960000001"/>
    <n v="187596.19399999999"/>
    <n v="164146.66740000001"/>
    <n v="262634.6716"/>
    <n v="211045.71520000001"/>
    <n v="337673.14929999999"/>
    <n v="281394.2868"/>
    <n v="450230.86570000002"/>
    <n v="351742.85859999998"/>
    <n v="562788.58200000005"/>
    <n v="398641.90639999998"/>
    <n v="637827.05960000004"/>
    <n v="445540.95419999998"/>
    <n v="712865.53729999997"/>
  </r>
  <r>
    <n v="9"/>
    <s v="Region IX - West"/>
    <x v="53"/>
    <s v="NV"/>
    <x v="384"/>
    <n v="1"/>
    <x v="0"/>
    <n v="95314.464000000007"/>
    <n v="166800.31210000001"/>
    <n v="123455.5214"/>
    <n v="216047.16250000001"/>
    <n v="147804.5232"/>
    <n v="258657.91560000001"/>
    <n v="176365.64869999999"/>
    <n v="308639.88530000002"/>
    <n v="207947.0834"/>
    <n v="363907.3959"/>
    <n v="228029.1777"/>
    <n v="399051.06099999999"/>
    <n v="246944.554"/>
    <n v="432152.96950000001"/>
  </r>
  <r>
    <n v="9"/>
    <s v="Region IX - West"/>
    <x v="53"/>
    <s v="NV"/>
    <x v="384"/>
    <n v="2"/>
    <x v="1"/>
    <n v="81329.628899999996"/>
    <n v="142326.85070000001"/>
    <n v="106404.52770000001"/>
    <n v="186207.92329999999"/>
    <n v="129131.8138"/>
    <n v="225980.67420000001"/>
    <n v="157971.72700000001"/>
    <n v="276450.52220000001"/>
    <n v="187397.86060000001"/>
    <n v="327946.2561"/>
    <n v="206474.40040000001"/>
    <n v="361330.20069999999"/>
    <n v="224221.34340000001"/>
    <n v="392387.35100000002"/>
  </r>
  <r>
    <n v="9"/>
    <s v="Region IX - West"/>
    <x v="53"/>
    <s v="NV"/>
    <x v="384"/>
    <n v="3"/>
    <x v="2"/>
    <n v="72283.310100000002"/>
    <n v="126495.79270000001"/>
    <n v="98315.323699999994"/>
    <n v="172051.81649999999"/>
    <n v="124250.8728"/>
    <n v="217439.02739999999"/>
    <n v="163486.01430000001"/>
    <n v="286100.52500000002"/>
    <n v="202312.06529999999"/>
    <n v="354046.11430000002"/>
    <n v="227741.55429999999"/>
    <n v="398547.72"/>
    <n v="252807.40719999999"/>
    <n v="442412.96269999997"/>
  </r>
  <r>
    <n v="9"/>
    <s v="Region IX - West"/>
    <x v="53"/>
    <s v="NV"/>
    <x v="384"/>
    <n v="4"/>
    <x v="3"/>
    <n v="81216.080400000006"/>
    <n v="129945.7306"/>
    <n v="113702.5125"/>
    <n v="181924.02280000001"/>
    <n v="146188.94469999999"/>
    <n v="233902.31510000001"/>
    <n v="194918.59289999999"/>
    <n v="311869.75339999999"/>
    <n v="243648.24110000001"/>
    <n v="389837.19160000002"/>
    <n v="276134.67320000002"/>
    <n v="441815.48389999999"/>
    <n v="308621.1054"/>
    <n v="493793.77600000001"/>
  </r>
  <r>
    <n v="9"/>
    <s v="Region IX - West"/>
    <x v="53"/>
    <s v="NV"/>
    <x v="385"/>
    <n v="1"/>
    <x v="0"/>
    <n v="99430.4274"/>
    <n v="174003.24789999999"/>
    <n v="128629.83199999999"/>
    <n v="225102.20600000001"/>
    <n v="153892.5097"/>
    <n v="269311.8921"/>
    <n v="183467.99350000001"/>
    <n v="321068.98859999998"/>
    <n v="216168.6102"/>
    <n v="378295.06790000002"/>
    <n v="236963.41510000001"/>
    <n v="414685.97659999999"/>
    <n v="256489.14449999999"/>
    <n v="448856.00300000003"/>
  </r>
  <r>
    <n v="9"/>
    <s v="Region IX - West"/>
    <x v="53"/>
    <s v="NV"/>
    <x v="385"/>
    <n v="2"/>
    <x v="1"/>
    <n v="85571.581699999995"/>
    <n v="149750.26800000001"/>
    <n v="111732.4506"/>
    <n v="195531.7887"/>
    <n v="135388.02280000001"/>
    <n v="236929.04"/>
    <n v="165239.78260000001"/>
    <n v="289169.61949999997"/>
    <n v="195804.51550000001"/>
    <n v="342657.902"/>
    <n v="215602.82490000001"/>
    <n v="377304.94349999999"/>
    <n v="233970.64739999999"/>
    <n v="409448.63299999997"/>
  </r>
  <r>
    <n v="9"/>
    <s v="Region IX - West"/>
    <x v="53"/>
    <s v="NV"/>
    <x v="385"/>
    <n v="3"/>
    <x v="2"/>
    <n v="76560.970199999996"/>
    <n v="133981.698"/>
    <n v="104330.00569999999"/>
    <n v="182577.51"/>
    <n v="132003.44570000001"/>
    <n v="231006.02979999999"/>
    <n v="173842.43410000001"/>
    <n v="304224.2597"/>
    <n v="215276.01749999999"/>
    <n v="376733.0307"/>
    <n v="242447.9564"/>
    <n v="424283.92379999999"/>
    <n v="269259.53539999999"/>
    <n v="471204.18680000002"/>
  </r>
  <r>
    <n v="9"/>
    <s v="Region IX - West"/>
    <x v="53"/>
    <s v="NV"/>
    <x v="385"/>
    <n v="4"/>
    <x v="3"/>
    <n v="84762.225999999995"/>
    <n v="135619.5637"/>
    <n v="118667.1164"/>
    <n v="189867.3891"/>
    <n v="152572.00690000001"/>
    <n v="244115.21460000001"/>
    <n v="203429.34239999999"/>
    <n v="325486.95280000003"/>
    <n v="254286.67800000001"/>
    <n v="406858.69089999999"/>
    <n v="288191.56839999999"/>
    <n v="461106.51630000002"/>
    <n v="322096.45880000002"/>
    <n v="515354.34179999999"/>
  </r>
  <r>
    <n v="9"/>
    <s v="Region IX - West"/>
    <x v="53"/>
    <s v="NV"/>
    <x v="386"/>
    <n v="1"/>
    <x v="0"/>
    <n v="103696.45909999999"/>
    <n v="181468.80350000001"/>
    <n v="134156.24979999999"/>
    <n v="234773.43719999999"/>
    <n v="160509.48579999999"/>
    <n v="280891.60019999999"/>
    <n v="191364.49909999999"/>
    <n v="334887.87339999998"/>
    <n v="225479.96780000001"/>
    <n v="394589.9436"/>
    <n v="247174.44709999999"/>
    <n v="432555.28240000003"/>
    <n v="267547.9179"/>
    <n v="468208.85639999999"/>
  </r>
  <r>
    <n v="9"/>
    <s v="Region IX - West"/>
    <x v="53"/>
    <s v="NV"/>
    <x v="386"/>
    <n v="2"/>
    <x v="1"/>
    <n v="89207.666500000007"/>
    <n v="156113.41639999999"/>
    <n v="116490.8064"/>
    <n v="203858.91130000001"/>
    <n v="141163.8867"/>
    <n v="247036.80160000001"/>
    <n v="172307.73389999999"/>
    <n v="301538.5343"/>
    <n v="204190.23319999999"/>
    <n v="357332.9081"/>
    <n v="224842.92180000001"/>
    <n v="393475.11310000002"/>
    <n v="244005.85370000001"/>
    <n v="427010.24400000001"/>
  </r>
  <r>
    <n v="9"/>
    <s v="Region IX - West"/>
    <x v="53"/>
    <s v="NV"/>
    <x v="386"/>
    <n v="3"/>
    <x v="2"/>
    <n v="79789.816000000006"/>
    <n v="139632.17790000001"/>
    <n v="108720.601"/>
    <n v="190261.05179999999"/>
    <n v="137551.44529999999"/>
    <n v="240715.02929999999"/>
    <n v="181141.4871"/>
    <n v="316997.60239999997"/>
    <n v="224307.69639999999"/>
    <n v="392538.46870000003"/>
    <n v="252614.24419999999"/>
    <n v="442074.92739999999"/>
    <n v="280544.05200000003"/>
    <n v="490952.09100000001"/>
  </r>
  <r>
    <n v="9"/>
    <s v="Region IX - West"/>
    <x v="53"/>
    <s v="NV"/>
    <x v="386"/>
    <n v="4"/>
    <x v="3"/>
    <n v="88397.035399999993"/>
    <n v="141435.25870000001"/>
    <n v="123755.84940000001"/>
    <n v="198009.36199999999"/>
    <n v="159114.6635"/>
    <n v="254583.46549999999"/>
    <n v="212152.8847"/>
    <n v="339444.62060000002"/>
    <n v="265191.10590000002"/>
    <n v="424305.7758"/>
    <n v="300549.92009999999"/>
    <n v="480879.87920000002"/>
    <n v="335908.73420000001"/>
    <n v="537453.98270000005"/>
  </r>
  <r>
    <n v="9"/>
    <s v="Region IX - West"/>
    <x v="53"/>
    <s v="NV"/>
    <x v="387"/>
    <n v="1"/>
    <x v="0"/>
    <n v="92629.096699999995"/>
    <n v="162100.9192"/>
    <n v="119899.5288"/>
    <n v="209824.17550000001"/>
    <n v="143494.2035"/>
    <n v="251114.85620000001"/>
    <n v="171142.0612"/>
    <n v="299498.60710000002"/>
    <n v="201712.43919999999"/>
    <n v="352996.76870000002"/>
    <n v="221152.1366"/>
    <n v="387016.239"/>
    <n v="239432.2139"/>
    <n v="419006.37439999997"/>
  </r>
  <r>
    <n v="9"/>
    <s v="Region IX - West"/>
    <x v="53"/>
    <s v="NV"/>
    <x v="387"/>
    <n v="2"/>
    <x v="1"/>
    <n v="79400.199399999998"/>
    <n v="138950.34899999999"/>
    <n v="103770.2113"/>
    <n v="181597.86979999999"/>
    <n v="125830.8308"/>
    <n v="220203.95389999999"/>
    <n v="153742.40650000001"/>
    <n v="269049.21130000002"/>
    <n v="182273.98639999999"/>
    <n v="318979.47629999998"/>
    <n v="200762.48360000001"/>
    <n v="351334.34620000003"/>
    <n v="217937.28630000001"/>
    <n v="381390.25099999999"/>
  </r>
  <r>
    <n v="9"/>
    <s v="Region IX - West"/>
    <x v="53"/>
    <s v="NV"/>
    <x v="387"/>
    <n v="3"/>
    <x v="2"/>
    <n v="70820.164999999994"/>
    <n v="123935.28879999999"/>
    <n v="96422.667300000001"/>
    <n v="168739.6678"/>
    <n v="121933.91929999999"/>
    <n v="213384.35879999999"/>
    <n v="160514.67920000001"/>
    <n v="280900.68859999999"/>
    <n v="198708.4615"/>
    <n v="347739.8076"/>
    <n v="223741.00810000001"/>
    <n v="391546.76400000002"/>
    <n v="248429.57459999999"/>
    <n v="434751.75559999997"/>
  </r>
  <r>
    <n v="9"/>
    <s v="Region IX - West"/>
    <x v="53"/>
    <s v="NV"/>
    <x v="387"/>
    <n v="4"/>
    <x v="3"/>
    <n v="78947.252800000002"/>
    <n v="126315.6064"/>
    <n v="110526.1539"/>
    <n v="176841.84890000001"/>
    <n v="142105.05499999999"/>
    <n v="227368.09150000001"/>
    <n v="189473.40659999999"/>
    <n v="303157.45520000003"/>
    <n v="236841.75829999999"/>
    <n v="378946.81900000002"/>
    <n v="268420.6594"/>
    <n v="429473.06150000001"/>
    <n v="299999.56050000002"/>
    <n v="479999.30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023FAB6-205A-0E41-B5A6-CBDE85967807}" name="PivotTable1" cacheId="0" dataOnRows="1" applyNumberFormats="0" applyBorderFormats="0" applyFontFormats="0" applyPatternFormats="0" applyAlignmentFormats="0" applyWidthHeightFormats="1" dataCaption="Data" updatedVersion="6" minRefreshableVersion="3" asteriskTotals="1" showMultipleLabel="0" showMemberPropertyTips="0" useAutoFormatting="1" rowGrandTotals="0" itemPrintTitles="1" createdVersion="3" indent="0" compact="0" compactData="0" gridDropZones="1">
  <location ref="C12:E68" firstHeaderRow="1" firstDataRow="1" firstDataCol="2" rowPageCount="2" colPageCount="1"/>
  <pivotFields count="21">
    <pivotField compact="0" outline="0" subtotalTop="0" showAll="0" includeNewItemsInFilter="1"/>
    <pivotField compact="0" outline="0" subtotalTop="0" showAll="0" includeNewItemsInFilter="1"/>
    <pivotField name="State Name" axis="axisPage" compact="0" outline="0" subtotalTop="0" multipleItemSelectionAllowed="1" showAll="0" includeNewItemsInFilter="1" sortType="ascending">
      <items count="55">
        <item h="1" x="21"/>
        <item h="1" x="6"/>
        <item h="1" x="50"/>
        <item h="1" x="35"/>
        <item h="1" x="51"/>
        <item h="1" x="44"/>
        <item x="0"/>
        <item h="1" x="15"/>
        <item h="1" x="16"/>
        <item h="1" x="22"/>
        <item h="1" x="23"/>
        <item h="1" x="10"/>
        <item h="1" x="52"/>
        <item h="1" x="7"/>
        <item h="1" x="29"/>
        <item h="1" x="30"/>
        <item h="1" x="40"/>
        <item h="1" x="41"/>
        <item h="1" x="24"/>
        <item h="1" x="36"/>
        <item h="1" x="1"/>
        <item h="1" x="17"/>
        <item h="1" x="2"/>
        <item h="1" x="31"/>
        <item h="1" x="32"/>
        <item h="1" x="25"/>
        <item h="1" x="42"/>
        <item h="1" x="45"/>
        <item h="1" x="43"/>
        <item h="1" x="53"/>
        <item h="1" x="3"/>
        <item h="1" x="11"/>
        <item h="1" x="37"/>
        <item h="1" x="12"/>
        <item h="1" x="26"/>
        <item h="1" x="46"/>
        <item h="1" x="33"/>
        <item h="1" x="38"/>
        <item h="1" x="8"/>
        <item h="1" x="18"/>
        <item h="1" x="13"/>
        <item h="1" x="4"/>
        <item h="1" x="27"/>
        <item h="1" x="47"/>
        <item h="1" x="28"/>
        <item h="1" x="39"/>
        <item h="1" x="48"/>
        <item h="1" x="5"/>
        <item h="1" x="14"/>
        <item h="1" x="19"/>
        <item h="1" x="9"/>
        <item h="1" x="20"/>
        <item h="1" x="34"/>
        <item h="1" x="49"/>
        <item t="default"/>
      </items>
    </pivotField>
    <pivotField compact="0" outline="0" showAll="0"/>
    <pivotField axis="axisPage" compact="0" outline="0" subtotalTop="0" showAll="0" includeNewItemsInFilter="1" sortType="ascending">
      <items count="389">
        <item x="344"/>
        <item x="278"/>
        <item x="232"/>
        <item x="66"/>
        <item x="266"/>
        <item x="112"/>
        <item x="97"/>
        <item x="98"/>
        <item x="279"/>
        <item x="32"/>
        <item x="205"/>
        <item x="215"/>
        <item x="131"/>
        <item x="273"/>
        <item x="113"/>
        <item x="172"/>
        <item x="158"/>
        <item x="152"/>
        <item x="153"/>
        <item x="56"/>
        <item x="8"/>
        <item x="280"/>
        <item x="361"/>
        <item x="93"/>
        <item x="9"/>
        <item x="261"/>
        <item x="216"/>
        <item x="217"/>
        <item x="281"/>
        <item x="123"/>
        <item x="244"/>
        <item x="41"/>
        <item x="334"/>
        <item x="166"/>
        <item x="67"/>
        <item x="132"/>
        <item x="339"/>
        <item x="191"/>
        <item x="124"/>
        <item x="36"/>
        <item x="13"/>
        <item x="325"/>
        <item x="159"/>
        <item x="226"/>
        <item x="28"/>
        <item x="0"/>
        <item x="68"/>
        <item x="69"/>
        <item x="70"/>
        <item x="29"/>
        <item x="335"/>
        <item x="57"/>
        <item x="233"/>
        <item x="315"/>
        <item x="192"/>
        <item x="384"/>
        <item x="352"/>
        <item x="298"/>
        <item x="193"/>
        <item x="194"/>
        <item x="125"/>
        <item x="173"/>
        <item x="114"/>
        <item x="186"/>
        <item x="353"/>
        <item x="195"/>
        <item x="234"/>
        <item x="126"/>
        <item x="235"/>
        <item x="267"/>
        <item x="37"/>
        <item x="326"/>
        <item x="182"/>
        <item x="154"/>
        <item x="20"/>
        <item x="282"/>
        <item x="299"/>
        <item x="160"/>
        <item x="94"/>
        <item x="283"/>
        <item x="300"/>
        <item x="236"/>
        <item x="140"/>
        <item x="196"/>
        <item x="327"/>
        <item x="301"/>
        <item x="218"/>
        <item x="307"/>
        <item x="133"/>
        <item x="90"/>
        <item x="302"/>
        <item x="227"/>
        <item x="328"/>
        <item x="174"/>
        <item x="197"/>
        <item x="245"/>
        <item x="284"/>
        <item x="58"/>
        <item x="385"/>
        <item x="71"/>
        <item x="274"/>
        <item x="99"/>
        <item x="42"/>
        <item x="362"/>
        <item x="206"/>
        <item x="47"/>
        <item x="33"/>
        <item x="340"/>
        <item x="268"/>
        <item x="175"/>
        <item x="356"/>
        <item x="219"/>
        <item x="183"/>
        <item x="329"/>
        <item x="303"/>
        <item x="141"/>
        <item x="308"/>
        <item x="255"/>
        <item x="207"/>
        <item x="285"/>
        <item x="161"/>
        <item x="115"/>
        <item x="363"/>
        <item x="134"/>
        <item x="142"/>
        <item x="198"/>
        <item x="269"/>
        <item x="286"/>
        <item x="208"/>
        <item x="176"/>
        <item x="341"/>
        <item x="321"/>
        <item x="330"/>
        <item x="220"/>
        <item x="336"/>
        <item x="331"/>
        <item x="246"/>
        <item x="177"/>
        <item x="167"/>
        <item x="55"/>
        <item x="59"/>
        <item x="95"/>
        <item x="237"/>
        <item x="100"/>
        <item x="1"/>
        <item x="309"/>
        <item x="337"/>
        <item x="178"/>
        <item x="383"/>
        <item x="256"/>
        <item x="287"/>
        <item x="127"/>
        <item x="135"/>
        <item x="38"/>
        <item x="209"/>
        <item x="168"/>
        <item x="143"/>
        <item x="72"/>
        <item x="316"/>
        <item x="60"/>
        <item x="187"/>
        <item x="101"/>
        <item x="199"/>
        <item x="257"/>
        <item x="317"/>
        <item x="34"/>
        <item x="221"/>
        <item x="200"/>
        <item x="310"/>
        <item x="21"/>
        <item x="247"/>
        <item x="35"/>
        <item x="357"/>
        <item x="73"/>
        <item x="43"/>
        <item x="188"/>
        <item x="210"/>
        <item x="248"/>
        <item x="211"/>
        <item x="262"/>
        <item x="144"/>
        <item x="102"/>
        <item x="222"/>
        <item x="288"/>
        <item x="270"/>
        <item x="386"/>
        <item x="169"/>
        <item x="14"/>
        <item x="275"/>
        <item x="10"/>
        <item x="162"/>
        <item x="311"/>
        <item x="238"/>
        <item x="322"/>
        <item x="258"/>
        <item x="22"/>
        <item x="289"/>
        <item x="239"/>
        <item x="364"/>
        <item x="163"/>
        <item x="15"/>
        <item x="290"/>
        <item x="116"/>
        <item x="155"/>
        <item x="249"/>
        <item x="23"/>
        <item x="228"/>
        <item x="240"/>
        <item x="241"/>
        <item x="365"/>
        <item x="304"/>
        <item x="44"/>
        <item x="189"/>
        <item x="2"/>
        <item x="170"/>
        <item x="145"/>
        <item x="291"/>
        <item x="250"/>
        <item x="229"/>
        <item x="342"/>
        <item x="338"/>
        <item x="345"/>
        <item x="136"/>
        <item x="366"/>
        <item x="263"/>
        <item x="137"/>
        <item x="30"/>
        <item x="332"/>
        <item x="128"/>
        <item x="212"/>
        <item x="223"/>
        <item x="24"/>
        <item x="190"/>
        <item x="16"/>
        <item x="3"/>
        <item x="61"/>
        <item x="4"/>
        <item x="5"/>
        <item x="264"/>
        <item x="74"/>
        <item x="62"/>
        <item x="26"/>
        <item x="117"/>
        <item x="75"/>
        <item x="118"/>
        <item x="103"/>
        <item x="323"/>
        <item x="349"/>
        <item x="276"/>
        <item x="48"/>
        <item x="324"/>
        <item x="146"/>
        <item x="251"/>
        <item x="164"/>
        <item x="165"/>
        <item x="367"/>
        <item x="147"/>
        <item x="129"/>
        <item x="63"/>
        <item x="45"/>
        <item x="148"/>
        <item x="201"/>
        <item x="119"/>
        <item x="138"/>
        <item x="104"/>
        <item x="358"/>
        <item x="346"/>
        <item x="105"/>
        <item x="17"/>
        <item x="76"/>
        <item x="39"/>
        <item x="11"/>
        <item x="25"/>
        <item x="77"/>
        <item x="359"/>
        <item x="27"/>
        <item x="350"/>
        <item x="333"/>
        <item x="78"/>
        <item x="202"/>
        <item x="252"/>
        <item x="179"/>
        <item x="347"/>
        <item x="106"/>
        <item x="368"/>
        <item x="387"/>
        <item x="120"/>
        <item x="369"/>
        <item x="121"/>
        <item x="79"/>
        <item x="184"/>
        <item x="203"/>
        <item x="354"/>
        <item x="204"/>
        <item x="180"/>
        <item x="318"/>
        <item x="271"/>
        <item x="31"/>
        <item x="370"/>
        <item x="224"/>
        <item x="230"/>
        <item x="46"/>
        <item x="312"/>
        <item x="371"/>
        <item x="351"/>
        <item x="292"/>
        <item x="293"/>
        <item x="372"/>
        <item x="373"/>
        <item x="374"/>
        <item x="375"/>
        <item x="86"/>
        <item x="376"/>
        <item x="377"/>
        <item x="378"/>
        <item x="379"/>
        <item x="272"/>
        <item x="380"/>
        <item x="149"/>
        <item x="156"/>
        <item x="80"/>
        <item x="107"/>
        <item x="49"/>
        <item x="355"/>
        <item x="265"/>
        <item x="96"/>
        <item x="305"/>
        <item x="348"/>
        <item x="213"/>
        <item x="185"/>
        <item x="50"/>
        <item x="18"/>
        <item x="231"/>
        <item x="87"/>
        <item x="88"/>
        <item x="319"/>
        <item x="320"/>
        <item x="89"/>
        <item x="6"/>
        <item x="108"/>
        <item x="81"/>
        <item x="381"/>
        <item x="253"/>
        <item x="382"/>
        <item x="82"/>
        <item x="51"/>
        <item x="150"/>
        <item x="151"/>
        <item x="214"/>
        <item x="259"/>
        <item x="242"/>
        <item x="313"/>
        <item x="225"/>
        <item x="64"/>
        <item x="360"/>
        <item x="277"/>
        <item x="171"/>
        <item x="139"/>
        <item x="40"/>
        <item x="294"/>
        <item x="83"/>
        <item x="157"/>
        <item x="52"/>
        <item x="295"/>
        <item x="65"/>
        <item x="296"/>
        <item x="92"/>
        <item x="7"/>
        <item x="306"/>
        <item x="84"/>
        <item x="12"/>
        <item x="254"/>
        <item x="53"/>
        <item x="260"/>
        <item x="130"/>
        <item x="314"/>
        <item x="297"/>
        <item x="109"/>
        <item x="110"/>
        <item x="343"/>
        <item x="91"/>
        <item x="122"/>
        <item x="181"/>
        <item x="19"/>
        <item x="54"/>
        <item x="85"/>
        <item x="111"/>
        <item x="243"/>
        <item t="default"/>
      </items>
    </pivotField>
    <pivotField compact="0" outline="0" showAll="0"/>
    <pivotField axis="axisRow" compact="0" outline="0" subtotalTop="0" showAll="0" includeNewItemsInFilter="1">
      <items count="5">
        <item x="0"/>
        <item x="3"/>
        <item x="1"/>
        <item x="2"/>
        <item t="default"/>
      </items>
    </pivotField>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s>
  <rowFields count="2">
    <field x="6"/>
    <field x="-2"/>
  </rowFields>
  <rowItems count="56">
    <i>
      <x/>
      <x/>
    </i>
    <i r="1" i="1">
      <x v="1"/>
    </i>
    <i r="1" i="2">
      <x v="2"/>
    </i>
    <i r="1" i="3">
      <x v="3"/>
    </i>
    <i r="1" i="4">
      <x v="4"/>
    </i>
    <i r="1" i="5">
      <x v="5"/>
    </i>
    <i r="1" i="6">
      <x v="6"/>
    </i>
    <i r="1" i="7">
      <x v="7"/>
    </i>
    <i r="1" i="8">
      <x v="8"/>
    </i>
    <i r="1" i="9">
      <x v="9"/>
    </i>
    <i r="1" i="10">
      <x v="10"/>
    </i>
    <i r="1" i="11">
      <x v="11"/>
    </i>
    <i r="1" i="12">
      <x v="12"/>
    </i>
    <i r="1" i="13">
      <x v="13"/>
    </i>
    <i>
      <x v="1"/>
      <x/>
    </i>
    <i r="1" i="1">
      <x v="1"/>
    </i>
    <i r="1" i="2">
      <x v="2"/>
    </i>
    <i r="1" i="3">
      <x v="3"/>
    </i>
    <i r="1" i="4">
      <x v="4"/>
    </i>
    <i r="1" i="5">
      <x v="5"/>
    </i>
    <i r="1" i="6">
      <x v="6"/>
    </i>
    <i r="1" i="7">
      <x v="7"/>
    </i>
    <i r="1" i="8">
      <x v="8"/>
    </i>
    <i r="1" i="9">
      <x v="9"/>
    </i>
    <i r="1" i="10">
      <x v="10"/>
    </i>
    <i r="1" i="11">
      <x v="11"/>
    </i>
    <i r="1" i="12">
      <x v="12"/>
    </i>
    <i r="1" i="13">
      <x v="13"/>
    </i>
    <i>
      <x v="2"/>
      <x/>
    </i>
    <i r="1" i="1">
      <x v="1"/>
    </i>
    <i r="1" i="2">
      <x v="2"/>
    </i>
    <i r="1" i="3">
      <x v="3"/>
    </i>
    <i r="1" i="4">
      <x v="4"/>
    </i>
    <i r="1" i="5">
      <x v="5"/>
    </i>
    <i r="1" i="6">
      <x v="6"/>
    </i>
    <i r="1" i="7">
      <x v="7"/>
    </i>
    <i r="1" i="8">
      <x v="8"/>
    </i>
    <i r="1" i="9">
      <x v="9"/>
    </i>
    <i r="1" i="10">
      <x v="10"/>
    </i>
    <i r="1" i="11">
      <x v="11"/>
    </i>
    <i r="1" i="12">
      <x v="12"/>
    </i>
    <i r="1" i="13">
      <x v="13"/>
    </i>
    <i>
      <x v="3"/>
      <x/>
    </i>
    <i r="1" i="1">
      <x v="1"/>
    </i>
    <i r="1" i="2">
      <x v="2"/>
    </i>
    <i r="1" i="3">
      <x v="3"/>
    </i>
    <i r="1" i="4">
      <x v="4"/>
    </i>
    <i r="1" i="5">
      <x v="5"/>
    </i>
    <i r="1" i="6">
      <x v="6"/>
    </i>
    <i r="1" i="7">
      <x v="7"/>
    </i>
    <i r="1" i="8">
      <x v="8"/>
    </i>
    <i r="1" i="9">
      <x v="9"/>
    </i>
    <i r="1" i="10">
      <x v="10"/>
    </i>
    <i r="1" i="11">
      <x v="11"/>
    </i>
    <i r="1" i="12">
      <x v="12"/>
    </i>
    <i r="1" i="13">
      <x v="13"/>
    </i>
  </rowItems>
  <colItems count="1">
    <i/>
  </colItems>
  <pageFields count="2">
    <pageField fld="4" item="45" hier="-1"/>
    <pageField fld="2" hier="-1"/>
  </pageFields>
  <dataFields count="14">
    <dataField name="Sum of 0 Bedrooms, TDC" fld="8" baseField="0" baseItem="0"/>
    <dataField name="Sum of 1 Bedrooms, TDC" fld="10" baseField="0" baseItem="0"/>
    <dataField name="Sum of 2 Bedrooms, TDC" fld="12" baseField="0" baseItem="0"/>
    <dataField name="Sum of 3 Bedrooms, TDC" fld="14" baseField="0" baseItem="0"/>
    <dataField name="Sum of 4 Bedrooms, TDC" fld="16" baseField="0" baseItem="0"/>
    <dataField name="Sum of 5 Bedrooms, TDC" fld="18" baseField="0" baseItem="0"/>
    <dataField name="Sum of 6 Bedrooms, TDC" fld="20" baseField="0" baseItem="0"/>
    <dataField name="Sum of 0 Bedrooms, HCC" fld="7" baseField="0" baseItem="0"/>
    <dataField name="Sum of 1 Bedrooms, HCC" fld="9" baseField="0" baseItem="0"/>
    <dataField name="Sum of 2 Bedrooms, HCC" fld="11" baseField="0" baseItem="0"/>
    <dataField name="Sum of 3 Bedrooms, HCC" fld="13" baseField="0" baseItem="0"/>
    <dataField name="Sum of 4 Bedrooms, HCC" fld="15" baseField="0" baseItem="0"/>
    <dataField name="Sum of 5 Bedrooms, HCC" fld="17" baseField="0" baseItem="0"/>
    <dataField name="Sum of 6 Bedrooms, HCC" fld="19" baseField="0" baseItem="0"/>
  </dataFields>
  <formats count="17">
    <format dxfId="16">
      <pivotArea type="all" dataOnly="0" outline="0" fieldPosition="0"/>
    </format>
    <format dxfId="15">
      <pivotArea type="all" dataOnly="0" outline="0" fieldPosition="0"/>
    </format>
    <format dxfId="14">
      <pivotArea outline="0" fieldPosition="0"/>
    </format>
    <format dxfId="13">
      <pivotArea dataOnly="0" labelOnly="1" outline="0" fieldPosition="0">
        <references count="1">
          <reference field="2" count="0"/>
        </references>
      </pivotArea>
    </format>
    <format dxfId="12">
      <pivotArea type="all" dataOnly="0" outline="0" fieldPosition="0"/>
    </format>
    <format dxfId="11">
      <pivotArea dataOnly="0" labelOnly="1" outline="0" fieldPosition="0">
        <references count="1">
          <reference field="2" count="0"/>
        </references>
      </pivotArea>
    </format>
    <format dxfId="10">
      <pivotArea type="all" dataOnly="0" outline="0" fieldPosition="0"/>
    </format>
    <format dxfId="9">
      <pivotArea outline="0" collapsedLevelsAreSubtotals="1" fieldPosition="0"/>
    </format>
    <format dxfId="8">
      <pivotArea field="6" type="button" dataOnly="0" labelOnly="1" outline="0" axis="axisRow" fieldPosition="0"/>
    </format>
    <format dxfId="7">
      <pivotArea field="-2" type="button" dataOnly="0" labelOnly="1" outline="0" axis="axisRow" fieldPosition="1"/>
    </format>
    <format dxfId="6">
      <pivotArea dataOnly="0" labelOnly="1" outline="0" fieldPosition="0">
        <references count="1">
          <reference field="6" count="0"/>
        </references>
      </pivotArea>
    </format>
    <format dxfId="5">
      <pivotArea dataOnly="0" labelOnly="1" outline="0" fieldPosition="0">
        <references count="2">
          <reference field="4294967294" count="14">
            <x v="0"/>
            <x v="1"/>
            <x v="2"/>
            <x v="3"/>
            <x v="4"/>
            <x v="5"/>
            <x v="6"/>
            <x v="7"/>
            <x v="8"/>
            <x v="9"/>
            <x v="10"/>
            <x v="11"/>
            <x v="12"/>
            <x v="13"/>
          </reference>
          <reference field="6" count="1" selected="0">
            <x v="0"/>
          </reference>
        </references>
      </pivotArea>
    </format>
    <format dxfId="4">
      <pivotArea dataOnly="0" labelOnly="1" outline="0" fieldPosition="0">
        <references count="2">
          <reference field="4294967294" count="14">
            <x v="0"/>
            <x v="1"/>
            <x v="2"/>
            <x v="3"/>
            <x v="4"/>
            <x v="5"/>
            <x v="6"/>
            <x v="7"/>
            <x v="8"/>
            <x v="9"/>
            <x v="10"/>
            <x v="11"/>
            <x v="12"/>
            <x v="13"/>
          </reference>
          <reference field="6" count="1" selected="0">
            <x v="1"/>
          </reference>
        </references>
      </pivotArea>
    </format>
    <format dxfId="3">
      <pivotArea dataOnly="0" labelOnly="1" outline="0" fieldPosition="0">
        <references count="2">
          <reference field="4294967294" count="14">
            <x v="0"/>
            <x v="1"/>
            <x v="2"/>
            <x v="3"/>
            <x v="4"/>
            <x v="5"/>
            <x v="6"/>
            <x v="7"/>
            <x v="8"/>
            <x v="9"/>
            <x v="10"/>
            <x v="11"/>
            <x v="12"/>
            <x v="13"/>
          </reference>
          <reference field="6" count="1" selected="0">
            <x v="2"/>
          </reference>
        </references>
      </pivotArea>
    </format>
    <format dxfId="2">
      <pivotArea dataOnly="0" labelOnly="1" outline="0" fieldPosition="0">
        <references count="2">
          <reference field="4294967294" count="14">
            <x v="0"/>
            <x v="1"/>
            <x v="2"/>
            <x v="3"/>
            <x v="4"/>
            <x v="5"/>
            <x v="6"/>
            <x v="7"/>
            <x v="8"/>
            <x v="9"/>
            <x v="10"/>
            <x v="11"/>
            <x v="12"/>
            <x v="13"/>
          </reference>
          <reference field="6" count="1" selected="0">
            <x v="3"/>
          </reference>
        </references>
      </pivotArea>
    </format>
    <format dxfId="1">
      <pivotArea dataOnly="0" labelOnly="1" grandCol="1" outline="0" axis="axisCol" fieldPosition="0"/>
    </format>
    <format dxfId="0">
      <pivotArea dataOnly="0" labelOnly="1" outline="0" fieldPosition="0">
        <references count="2">
          <reference field="2" count="1">
            <x v="33"/>
          </reference>
          <reference field="4" count="1" selected="0">
            <x v="239"/>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L20"/>
  <sheetViews>
    <sheetView showGridLines="0" zoomScale="90" zoomScaleNormal="90" workbookViewId="0">
      <selection activeCell="E7" sqref="E7"/>
    </sheetView>
  </sheetViews>
  <sheetFormatPr defaultColWidth="8.7109375" defaultRowHeight="15.75"/>
  <cols>
    <col min="1" max="1" width="2.42578125" customWidth="1"/>
    <col min="2" max="2" width="2.140625" customWidth="1"/>
    <col min="3" max="3" width="19.140625" style="8" customWidth="1"/>
    <col min="4" max="4" width="1.28515625" style="8" customWidth="1"/>
    <col min="5" max="5" width="32.7109375" style="8" customWidth="1"/>
    <col min="7" max="7" width="9.7109375" bestFit="1" customWidth="1"/>
    <col min="8" max="8" width="31" customWidth="1"/>
    <col min="9" max="9" width="2" customWidth="1"/>
    <col min="11" max="11" width="8.42578125" customWidth="1"/>
    <col min="12" max="12" width="9.140625" hidden="1" customWidth="1"/>
  </cols>
  <sheetData>
    <row r="1" spans="2:11" ht="16.5" thickBot="1"/>
    <row r="2" spans="2:11">
      <c r="B2" s="147"/>
      <c r="C2" s="148"/>
      <c r="D2" s="148"/>
      <c r="E2" s="148"/>
      <c r="F2" s="14"/>
      <c r="G2" s="14"/>
      <c r="H2" s="14"/>
      <c r="I2" s="149"/>
    </row>
    <row r="3" spans="2:11">
      <c r="B3" s="16"/>
      <c r="C3" s="150" t="s">
        <v>86</v>
      </c>
      <c r="D3" s="151"/>
      <c r="E3" s="151"/>
      <c r="F3" s="12"/>
      <c r="G3" s="12"/>
      <c r="H3" s="12"/>
      <c r="I3" s="152"/>
      <c r="J3" s="1"/>
      <c r="K3" s="1"/>
    </row>
    <row r="4" spans="2:11">
      <c r="B4" s="16"/>
      <c r="C4" s="150"/>
      <c r="D4" s="151"/>
      <c r="E4" s="151"/>
      <c r="F4" s="153"/>
      <c r="G4" s="153"/>
      <c r="H4" s="153"/>
      <c r="I4" s="152"/>
      <c r="J4" s="1"/>
      <c r="K4" s="1"/>
    </row>
    <row r="5" spans="2:11" s="3" customFormat="1" ht="154.5" customHeight="1">
      <c r="B5" s="154"/>
      <c r="C5" s="173" t="s">
        <v>567</v>
      </c>
      <c r="D5" s="173"/>
      <c r="E5" s="173"/>
      <c r="F5" s="173"/>
      <c r="G5" s="173"/>
      <c r="H5" s="173"/>
      <c r="I5" s="155"/>
      <c r="J5" s="2"/>
      <c r="K5" s="2"/>
    </row>
    <row r="6" spans="2:11" s="3" customFormat="1">
      <c r="B6" s="154"/>
      <c r="C6" s="156" t="s">
        <v>14</v>
      </c>
      <c r="D6" s="157"/>
      <c r="E6" s="91"/>
      <c r="F6" s="92"/>
      <c r="G6" s="92"/>
      <c r="H6" s="92"/>
      <c r="I6" s="155"/>
      <c r="J6" s="2"/>
      <c r="K6" s="2"/>
    </row>
    <row r="7" spans="2:11" s="3" customFormat="1">
      <c r="B7" s="154"/>
      <c r="C7" s="156" t="s">
        <v>15</v>
      </c>
      <c r="D7" s="157"/>
      <c r="E7" s="110"/>
      <c r="F7" s="93"/>
      <c r="G7" s="93"/>
      <c r="H7" s="93"/>
      <c r="I7" s="155"/>
      <c r="J7" s="2"/>
      <c r="K7" s="2"/>
    </row>
    <row r="8" spans="2:11" s="3" customFormat="1">
      <c r="B8" s="154"/>
      <c r="C8" s="156" t="s">
        <v>78</v>
      </c>
      <c r="D8" s="23"/>
      <c r="E8" s="94"/>
      <c r="F8" s="168"/>
      <c r="G8" s="168"/>
      <c r="H8" s="168"/>
      <c r="I8" s="155"/>
      <c r="J8" s="2"/>
      <c r="K8" s="2"/>
    </row>
    <row r="9" spans="2:11" s="116" customFormat="1">
      <c r="B9" s="158"/>
      <c r="C9" s="113"/>
      <c r="D9" s="159"/>
      <c r="E9" s="113"/>
      <c r="F9" s="90"/>
      <c r="G9" s="90"/>
      <c r="H9" s="90"/>
      <c r="I9" s="160"/>
      <c r="J9" s="115"/>
      <c r="K9" s="115"/>
    </row>
    <row r="10" spans="2:11">
      <c r="B10" s="16"/>
      <c r="C10" s="156" t="s">
        <v>76</v>
      </c>
      <c r="D10" s="23"/>
      <c r="E10" s="23"/>
      <c r="F10" s="11"/>
      <c r="G10" s="11"/>
      <c r="H10" s="11"/>
      <c r="I10" s="161"/>
    </row>
    <row r="11" spans="2:11">
      <c r="B11" s="16"/>
      <c r="C11" s="156"/>
      <c r="D11" s="23"/>
      <c r="E11" s="23"/>
      <c r="F11" s="11"/>
      <c r="G11" s="11"/>
      <c r="H11" s="11"/>
      <c r="I11" s="161"/>
    </row>
    <row r="12" spans="2:11">
      <c r="B12" s="16"/>
      <c r="C12" s="23" t="s">
        <v>85</v>
      </c>
      <c r="D12" s="23"/>
      <c r="E12" s="23"/>
      <c r="F12" s="11"/>
      <c r="G12" s="11"/>
      <c r="H12" s="11"/>
      <c r="I12" s="161"/>
    </row>
    <row r="13" spans="2:11" ht="18" customHeight="1">
      <c r="B13" s="16"/>
      <c r="C13" s="175" t="s">
        <v>568</v>
      </c>
      <c r="D13" s="174"/>
      <c r="E13" s="174"/>
      <c r="F13" s="174"/>
      <c r="G13" s="174"/>
      <c r="H13" s="174"/>
      <c r="I13" s="161"/>
    </row>
    <row r="14" spans="2:11" ht="32.25" customHeight="1">
      <c r="B14" s="16"/>
      <c r="C14" s="174" t="s">
        <v>60</v>
      </c>
      <c r="D14" s="174"/>
      <c r="E14" s="174"/>
      <c r="F14" s="174"/>
      <c r="G14" s="174"/>
      <c r="H14" s="174"/>
      <c r="I14" s="162"/>
      <c r="J14" s="56"/>
    </row>
    <row r="15" spans="2:11" ht="20.25" customHeight="1">
      <c r="B15" s="16"/>
      <c r="C15" s="163"/>
      <c r="D15" s="163"/>
      <c r="E15" s="163"/>
      <c r="F15" s="163"/>
      <c r="G15" s="163"/>
      <c r="H15" s="163"/>
      <c r="I15" s="162"/>
      <c r="J15" s="56"/>
    </row>
    <row r="16" spans="2:11" ht="55.5" customHeight="1">
      <c r="B16" s="16"/>
      <c r="C16" s="174" t="s">
        <v>66</v>
      </c>
      <c r="D16" s="174"/>
      <c r="E16" s="174"/>
      <c r="F16" s="174"/>
      <c r="G16" s="174"/>
      <c r="H16" s="174"/>
      <c r="I16" s="161"/>
    </row>
    <row r="17" spans="2:9" ht="57.75" customHeight="1">
      <c r="B17" s="16"/>
      <c r="C17" s="174" t="s">
        <v>62</v>
      </c>
      <c r="D17" s="174"/>
      <c r="E17" s="174"/>
      <c r="F17" s="174"/>
      <c r="G17" s="174"/>
      <c r="H17" s="174"/>
      <c r="I17" s="161"/>
    </row>
    <row r="18" spans="2:9" ht="139.9" customHeight="1">
      <c r="B18" s="16"/>
      <c r="C18" s="175" t="s">
        <v>569</v>
      </c>
      <c r="D18" s="174"/>
      <c r="E18" s="174"/>
      <c r="F18" s="174"/>
      <c r="G18" s="174"/>
      <c r="H18" s="174"/>
      <c r="I18" s="161"/>
    </row>
    <row r="19" spans="2:9" ht="7.15" customHeight="1" thickBot="1">
      <c r="B19" s="164"/>
      <c r="C19" s="165"/>
      <c r="D19" s="165"/>
      <c r="E19" s="165"/>
      <c r="F19" s="17"/>
      <c r="G19" s="17"/>
      <c r="H19" s="17"/>
      <c r="I19" s="166"/>
    </row>
    <row r="20" spans="2:9">
      <c r="C20" s="10"/>
      <c r="D20" s="23"/>
    </row>
  </sheetData>
  <mergeCells count="6">
    <mergeCell ref="C5:H5"/>
    <mergeCell ref="C16:H16"/>
    <mergeCell ref="C17:H17"/>
    <mergeCell ref="C18:H18"/>
    <mergeCell ref="C13:H13"/>
    <mergeCell ref="C14:H14"/>
  </mergeCells>
  <pageMargins left="0.2" right="0" top="1" bottom="0.25" header="0.3" footer="0.3"/>
  <pageSetup scale="88" orientation="portrait" r:id="rId1"/>
  <colBreaks count="1" manualBreakCount="1">
    <brk id="9"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AA26192"/>
  <sheetViews>
    <sheetView showGridLines="0" topLeftCell="A5" zoomScale="111" zoomScaleNormal="70" zoomScaleSheetLayoutView="100" workbookViewId="0">
      <selection activeCell="E17" sqref="E17"/>
    </sheetView>
  </sheetViews>
  <sheetFormatPr defaultColWidth="9.140625" defaultRowHeight="15"/>
  <cols>
    <col min="1" max="2" width="2.42578125" customWidth="1"/>
    <col min="3" max="3" width="22.7109375" bestFit="1" customWidth="1"/>
    <col min="4" max="4" width="21.85546875" bestFit="1" customWidth="1"/>
    <col min="5" max="5" width="32.7109375" style="28" bestFit="1" customWidth="1"/>
    <col min="6" max="6" width="3.7109375" customWidth="1"/>
    <col min="7" max="7" width="12" customWidth="1"/>
    <col min="8" max="8" width="8.42578125" customWidth="1"/>
    <col min="9" max="9" width="7.7109375" customWidth="1"/>
    <col min="10" max="11" width="6.7109375" customWidth="1"/>
    <col min="12" max="12" width="8.28515625" customWidth="1"/>
    <col min="13" max="14" width="2.42578125" customWidth="1"/>
  </cols>
  <sheetData>
    <row r="1" spans="2:27" ht="15.75" thickBot="1">
      <c r="B1" s="11"/>
    </row>
    <row r="2" spans="2:27" ht="15.75">
      <c r="B2" s="87"/>
      <c r="C2" s="75" t="s">
        <v>67</v>
      </c>
      <c r="D2" s="76"/>
      <c r="E2" s="77"/>
      <c r="F2" s="57"/>
      <c r="G2" s="57"/>
      <c r="H2" s="57"/>
      <c r="I2" s="57"/>
      <c r="J2" s="57"/>
      <c r="K2" s="57"/>
      <c r="L2" s="57"/>
      <c r="M2" s="58"/>
    </row>
    <row r="3" spans="2:27" ht="15.75">
      <c r="B3" s="88"/>
      <c r="C3" s="78" t="s">
        <v>68</v>
      </c>
      <c r="D3" s="11"/>
      <c r="E3" s="79"/>
      <c r="G3" s="7">
        <f>Instructions!E6</f>
        <v>0</v>
      </c>
      <c r="H3" s="8"/>
      <c r="M3" s="53"/>
    </row>
    <row r="4" spans="2:27" ht="15.75">
      <c r="B4" s="88"/>
      <c r="C4" s="78" t="s">
        <v>69</v>
      </c>
      <c r="D4" s="11"/>
      <c r="E4" s="79"/>
      <c r="G4" s="7">
        <f>Instructions!E7</f>
        <v>0</v>
      </c>
      <c r="H4" s="8"/>
      <c r="M4" s="53"/>
    </row>
    <row r="5" spans="2:27" ht="15.75">
      <c r="B5" s="89"/>
      <c r="C5" s="80" t="s">
        <v>63</v>
      </c>
      <c r="D5" s="73"/>
      <c r="E5" s="81"/>
      <c r="F5" s="74"/>
      <c r="G5" s="96" t="str">
        <f>Instructions!C8</f>
        <v>Total Units</v>
      </c>
      <c r="H5" s="95">
        <f>Instructions!E8</f>
        <v>0</v>
      </c>
      <c r="I5" s="74"/>
      <c r="J5" s="74"/>
      <c r="K5" s="74"/>
      <c r="L5" s="74"/>
      <c r="M5" s="53"/>
      <c r="AA5" s="146" t="s">
        <v>563</v>
      </c>
    </row>
    <row r="6" spans="2:27">
      <c r="B6" s="89"/>
      <c r="C6" s="50"/>
      <c r="D6" s="50"/>
      <c r="E6" s="82"/>
      <c r="F6" s="50"/>
      <c r="G6" s="11"/>
      <c r="H6" s="11"/>
      <c r="I6" s="11"/>
      <c r="J6" s="11"/>
      <c r="K6" s="11"/>
      <c r="L6" s="11"/>
      <c r="M6" s="53"/>
      <c r="N6" s="52"/>
    </row>
    <row r="7" spans="2:27" ht="30.75" customHeight="1" thickBot="1">
      <c r="B7" s="51"/>
      <c r="C7" s="176" t="s">
        <v>56</v>
      </c>
      <c r="D7" s="177"/>
      <c r="E7" s="178"/>
      <c r="F7" s="54"/>
      <c r="G7" s="55"/>
      <c r="H7" s="11"/>
      <c r="I7" s="11"/>
      <c r="J7" s="11"/>
      <c r="K7" s="11"/>
      <c r="L7" s="11"/>
      <c r="M7" s="33"/>
    </row>
    <row r="8" spans="2:27" ht="15.75" thickBot="1">
      <c r="B8" s="38"/>
      <c r="C8" s="38"/>
      <c r="D8" s="49"/>
      <c r="E8" s="83"/>
      <c r="F8" s="45"/>
      <c r="G8" s="189" t="str">
        <f>AA5</f>
        <v xml:space="preserve">This workbook uses the TDCs and HCCs in accordance with HUD Notice PIH-2021-07, as updated to include HUD's most recent TDC and HCC limits, which can be found on the Capital Fund Program website. </v>
      </c>
      <c r="H8" s="190"/>
      <c r="I8" s="190"/>
      <c r="J8" s="190"/>
      <c r="K8" s="190"/>
      <c r="L8" s="191"/>
      <c r="M8" s="33"/>
    </row>
    <row r="9" spans="2:27" ht="16.5" thickTop="1" thickBot="1">
      <c r="B9" s="38"/>
      <c r="C9" s="129" t="s">
        <v>55</v>
      </c>
      <c r="D9" s="128" t="s">
        <v>205</v>
      </c>
      <c r="E9" s="84" t="s">
        <v>54</v>
      </c>
      <c r="F9" s="45"/>
      <c r="G9" s="192"/>
      <c r="H9" s="193"/>
      <c r="I9" s="193"/>
      <c r="J9" s="193"/>
      <c r="K9" s="193"/>
      <c r="L9" s="194"/>
      <c r="M9" s="33"/>
    </row>
    <row r="10" spans="2:27" ht="16.5" thickTop="1" thickBot="1">
      <c r="B10" s="38"/>
      <c r="C10" s="129" t="s">
        <v>77</v>
      </c>
      <c r="D10" s="130" t="s">
        <v>109</v>
      </c>
      <c r="E10" s="84" t="s">
        <v>53</v>
      </c>
      <c r="F10" s="45"/>
      <c r="G10" s="195"/>
      <c r="H10" s="196"/>
      <c r="I10" s="196"/>
      <c r="J10" s="196"/>
      <c r="K10" s="196"/>
      <c r="L10" s="197"/>
      <c r="M10" s="33"/>
    </row>
    <row r="11" spans="2:27" ht="15.75" thickBot="1">
      <c r="B11" s="38"/>
      <c r="C11" s="32"/>
      <c r="D11" s="85"/>
      <c r="E11" s="86"/>
      <c r="F11" s="45"/>
      <c r="G11" s="45"/>
      <c r="H11" s="45"/>
      <c r="I11" s="45"/>
      <c r="J11" s="45"/>
      <c r="K11" s="45"/>
      <c r="L11" s="45"/>
      <c r="M11" s="33"/>
    </row>
    <row r="12" spans="2:27" ht="15.75" thickBot="1">
      <c r="B12" s="38"/>
      <c r="C12" s="48" t="s">
        <v>52</v>
      </c>
      <c r="D12" s="131" t="s">
        <v>51</v>
      </c>
      <c r="E12" s="128" t="s">
        <v>50</v>
      </c>
      <c r="G12" s="179" t="s">
        <v>49</v>
      </c>
      <c r="H12" s="180"/>
      <c r="I12" s="180"/>
      <c r="J12" s="180"/>
      <c r="K12" s="180"/>
      <c r="L12" s="181"/>
      <c r="M12" s="33"/>
    </row>
    <row r="13" spans="2:27">
      <c r="B13" s="38"/>
      <c r="C13" s="44" t="s">
        <v>48</v>
      </c>
      <c r="D13" s="43" t="s">
        <v>42</v>
      </c>
      <c r="E13" s="42">
        <v>198826.2579</v>
      </c>
      <c r="G13" s="182"/>
      <c r="H13" s="183"/>
      <c r="I13" s="183"/>
      <c r="J13" s="183"/>
      <c r="K13" s="183"/>
      <c r="L13" s="184"/>
      <c r="M13" s="33"/>
    </row>
    <row r="14" spans="2:27">
      <c r="B14" s="38"/>
      <c r="C14" s="41"/>
      <c r="D14" s="40" t="s">
        <v>41</v>
      </c>
      <c r="E14" s="39">
        <v>257382.57370000001</v>
      </c>
      <c r="G14" s="182"/>
      <c r="H14" s="183"/>
      <c r="I14" s="183"/>
      <c r="J14" s="183"/>
      <c r="K14" s="183"/>
      <c r="L14" s="184"/>
      <c r="M14" s="33"/>
    </row>
    <row r="15" spans="2:27">
      <c r="B15" s="38"/>
      <c r="C15" s="41"/>
      <c r="D15" s="40" t="s">
        <v>40</v>
      </c>
      <c r="E15" s="39">
        <v>308046.41100000002</v>
      </c>
      <c r="G15" s="182"/>
      <c r="H15" s="183"/>
      <c r="I15" s="183"/>
      <c r="J15" s="183"/>
      <c r="K15" s="183"/>
      <c r="L15" s="184"/>
      <c r="M15" s="33"/>
    </row>
    <row r="16" spans="2:27" ht="15.75" thickBot="1">
      <c r="B16" s="38"/>
      <c r="C16" s="41"/>
      <c r="D16" s="40" t="s">
        <v>39</v>
      </c>
      <c r="E16" s="39">
        <v>367421.16</v>
      </c>
      <c r="G16" s="185"/>
      <c r="H16" s="186"/>
      <c r="I16" s="186"/>
      <c r="J16" s="186"/>
      <c r="K16" s="186"/>
      <c r="L16" s="187"/>
      <c r="M16" s="33"/>
    </row>
    <row r="17" spans="2:13" ht="15.75" thickBot="1">
      <c r="B17" s="38"/>
      <c r="C17" s="41"/>
      <c r="D17" s="40" t="s">
        <v>38</v>
      </c>
      <c r="E17" s="39">
        <v>433072.45209999999</v>
      </c>
      <c r="G17" s="47"/>
      <c r="H17" s="47"/>
      <c r="I17" s="47"/>
      <c r="J17" s="47"/>
      <c r="K17" s="47"/>
      <c r="L17" s="47"/>
      <c r="M17" s="33"/>
    </row>
    <row r="18" spans="2:13">
      <c r="B18" s="38"/>
      <c r="C18" s="41"/>
      <c r="D18" s="40" t="s">
        <v>37</v>
      </c>
      <c r="E18" s="39">
        <v>474819.95600000001</v>
      </c>
      <c r="G18" s="179" t="s">
        <v>47</v>
      </c>
      <c r="H18" s="180"/>
      <c r="I18" s="180"/>
      <c r="J18" s="180"/>
      <c r="K18" s="180"/>
      <c r="L18" s="181"/>
      <c r="M18" s="33"/>
    </row>
    <row r="19" spans="2:13">
      <c r="B19" s="38"/>
      <c r="C19" s="41"/>
      <c r="D19" s="40" t="s">
        <v>36</v>
      </c>
      <c r="E19" s="39">
        <v>514085.30359999998</v>
      </c>
      <c r="G19" s="182"/>
      <c r="H19" s="183"/>
      <c r="I19" s="183"/>
      <c r="J19" s="183"/>
      <c r="K19" s="183"/>
      <c r="L19" s="184"/>
      <c r="M19" s="33"/>
    </row>
    <row r="20" spans="2:13">
      <c r="B20" s="38"/>
      <c r="C20" s="41"/>
      <c r="D20" s="40" t="s">
        <v>35</v>
      </c>
      <c r="E20" s="39">
        <v>113615.0045</v>
      </c>
      <c r="G20" s="182"/>
      <c r="H20" s="183"/>
      <c r="I20" s="183"/>
      <c r="J20" s="183"/>
      <c r="K20" s="183"/>
      <c r="L20" s="184"/>
      <c r="M20" s="33"/>
    </row>
    <row r="21" spans="2:13">
      <c r="B21" s="38"/>
      <c r="C21" s="41"/>
      <c r="D21" s="40" t="s">
        <v>34</v>
      </c>
      <c r="E21" s="39">
        <v>147075.75640000001</v>
      </c>
      <c r="G21" s="182"/>
      <c r="H21" s="183"/>
      <c r="I21" s="183"/>
      <c r="J21" s="183"/>
      <c r="K21" s="183"/>
      <c r="L21" s="184"/>
      <c r="M21" s="33"/>
    </row>
    <row r="22" spans="2:13" ht="15.75" thickBot="1">
      <c r="B22" s="38"/>
      <c r="C22" s="41"/>
      <c r="D22" s="40" t="s">
        <v>33</v>
      </c>
      <c r="E22" s="39">
        <v>176026.52059999999</v>
      </c>
      <c r="G22" s="185"/>
      <c r="H22" s="186"/>
      <c r="I22" s="186"/>
      <c r="J22" s="186"/>
      <c r="K22" s="186"/>
      <c r="L22" s="187"/>
      <c r="M22" s="33"/>
    </row>
    <row r="23" spans="2:13" ht="15.75" thickBot="1">
      <c r="B23" s="38"/>
      <c r="C23" s="41"/>
      <c r="D23" s="40" t="s">
        <v>32</v>
      </c>
      <c r="E23" s="39">
        <v>209954.9486</v>
      </c>
      <c r="G23" s="47"/>
      <c r="H23" s="47"/>
      <c r="I23" s="47"/>
      <c r="J23" s="47"/>
      <c r="K23" s="47"/>
      <c r="L23" s="47"/>
      <c r="M23" s="33"/>
    </row>
    <row r="24" spans="2:13">
      <c r="B24" s="38"/>
      <c r="C24" s="41"/>
      <c r="D24" s="40" t="s">
        <v>31</v>
      </c>
      <c r="E24" s="39">
        <v>247469.97270000001</v>
      </c>
      <c r="G24" s="188" t="s">
        <v>58</v>
      </c>
      <c r="H24" s="180"/>
      <c r="I24" s="180"/>
      <c r="J24" s="180"/>
      <c r="K24" s="180"/>
      <c r="L24" s="181"/>
      <c r="M24" s="33"/>
    </row>
    <row r="25" spans="2:13">
      <c r="B25" s="38"/>
      <c r="C25" s="41"/>
      <c r="D25" s="40" t="s">
        <v>30</v>
      </c>
      <c r="E25" s="39">
        <v>271325.68910000002</v>
      </c>
      <c r="G25" s="182"/>
      <c r="H25" s="183"/>
      <c r="I25" s="183"/>
      <c r="J25" s="183"/>
      <c r="K25" s="183"/>
      <c r="L25" s="184"/>
      <c r="M25" s="33"/>
    </row>
    <row r="26" spans="2:13" ht="15.75" thickBot="1">
      <c r="B26" s="38"/>
      <c r="C26" s="41"/>
      <c r="D26" s="36" t="s">
        <v>29</v>
      </c>
      <c r="E26" s="39">
        <v>293763.0306</v>
      </c>
      <c r="G26" s="182"/>
      <c r="H26" s="183"/>
      <c r="I26" s="183"/>
      <c r="J26" s="183"/>
      <c r="K26" s="183"/>
      <c r="L26" s="184"/>
      <c r="M26" s="33"/>
    </row>
    <row r="27" spans="2:13">
      <c r="B27" s="38"/>
      <c r="C27" s="44" t="s">
        <v>46</v>
      </c>
      <c r="D27" s="43" t="s">
        <v>42</v>
      </c>
      <c r="E27" s="42">
        <v>154928.71739999999</v>
      </c>
      <c r="G27" s="182"/>
      <c r="H27" s="183"/>
      <c r="I27" s="183"/>
      <c r="J27" s="183"/>
      <c r="K27" s="183"/>
      <c r="L27" s="184"/>
      <c r="M27" s="33"/>
    </row>
    <row r="28" spans="2:13" ht="15.75" thickBot="1">
      <c r="B28" s="38"/>
      <c r="C28" s="41"/>
      <c r="D28" s="40" t="s">
        <v>41</v>
      </c>
      <c r="E28" s="39">
        <v>216900.20439999999</v>
      </c>
      <c r="G28" s="185"/>
      <c r="H28" s="186"/>
      <c r="I28" s="186"/>
      <c r="J28" s="186"/>
      <c r="K28" s="186"/>
      <c r="L28" s="187"/>
      <c r="M28" s="33"/>
    </row>
    <row r="29" spans="2:13">
      <c r="B29" s="38"/>
      <c r="C29" s="41"/>
      <c r="D29" s="40" t="s">
        <v>40</v>
      </c>
      <c r="E29" s="39">
        <v>278871.69130000001</v>
      </c>
      <c r="G29" s="45"/>
      <c r="H29" s="45"/>
      <c r="I29" s="45"/>
      <c r="J29" s="45"/>
      <c r="K29" s="45"/>
      <c r="L29" s="45"/>
      <c r="M29" s="33"/>
    </row>
    <row r="30" spans="2:13">
      <c r="B30" s="38"/>
      <c r="C30" s="41"/>
      <c r="D30" s="40" t="s">
        <v>39</v>
      </c>
      <c r="E30" s="39">
        <v>371828.92180000001</v>
      </c>
      <c r="G30" s="46" t="s">
        <v>45</v>
      </c>
      <c r="H30" s="46"/>
      <c r="I30" s="46"/>
      <c r="J30" s="46"/>
      <c r="K30" s="46"/>
      <c r="L30" s="46"/>
      <c r="M30" s="33"/>
    </row>
    <row r="31" spans="2:13">
      <c r="B31" s="38"/>
      <c r="C31" s="41"/>
      <c r="D31" s="40" t="s">
        <v>38</v>
      </c>
      <c r="E31" s="39">
        <v>464786.15210000001</v>
      </c>
      <c r="G31" s="45"/>
      <c r="H31" s="45"/>
      <c r="I31" s="45"/>
      <c r="J31" s="45"/>
      <c r="K31" s="45"/>
      <c r="L31" s="45"/>
      <c r="M31" s="33"/>
    </row>
    <row r="32" spans="2:13">
      <c r="B32" s="38"/>
      <c r="C32" s="41"/>
      <c r="D32" s="40" t="s">
        <v>37</v>
      </c>
      <c r="E32" s="39">
        <v>526757.63910000003</v>
      </c>
      <c r="G32" s="45"/>
      <c r="H32" s="45"/>
      <c r="I32" s="45"/>
      <c r="J32" s="45"/>
      <c r="K32" s="45"/>
      <c r="L32" s="45"/>
      <c r="M32" s="33"/>
    </row>
    <row r="33" spans="2:13">
      <c r="B33" s="38"/>
      <c r="C33" s="41"/>
      <c r="D33" s="40" t="s">
        <v>36</v>
      </c>
      <c r="E33" s="39">
        <v>588729.12620000006</v>
      </c>
      <c r="G33" s="34"/>
      <c r="H33" s="34"/>
      <c r="I33" s="34"/>
      <c r="J33" s="34"/>
      <c r="K33" s="34"/>
      <c r="L33" s="34"/>
      <c r="M33" s="33"/>
    </row>
    <row r="34" spans="2:13">
      <c r="B34" s="38"/>
      <c r="C34" s="41"/>
      <c r="D34" s="40" t="s">
        <v>35</v>
      </c>
      <c r="E34" s="39">
        <v>96830.446899999995</v>
      </c>
      <c r="G34" s="34"/>
      <c r="H34" s="34"/>
      <c r="I34" s="34"/>
      <c r="J34" s="34"/>
      <c r="K34" s="34"/>
      <c r="L34" s="34"/>
      <c r="M34" s="33"/>
    </row>
    <row r="35" spans="2:13">
      <c r="B35" s="38"/>
      <c r="C35" s="41"/>
      <c r="D35" s="40" t="s">
        <v>34</v>
      </c>
      <c r="E35" s="39">
        <v>135562.6257</v>
      </c>
      <c r="G35" s="34"/>
      <c r="H35" s="34"/>
      <c r="I35" s="34"/>
      <c r="J35" s="34"/>
      <c r="K35" s="34"/>
      <c r="L35" s="34"/>
      <c r="M35" s="33"/>
    </row>
    <row r="36" spans="2:13">
      <c r="B36" s="38"/>
      <c r="C36" s="41"/>
      <c r="D36" s="40" t="s">
        <v>33</v>
      </c>
      <c r="E36" s="39">
        <v>174294.8045</v>
      </c>
      <c r="G36" s="34"/>
      <c r="H36" s="34"/>
      <c r="I36" s="34"/>
      <c r="J36" s="34"/>
      <c r="K36" s="34"/>
      <c r="L36" s="34"/>
      <c r="M36" s="33"/>
    </row>
    <row r="37" spans="2:13">
      <c r="B37" s="38"/>
      <c r="C37" s="41"/>
      <c r="D37" s="40" t="s">
        <v>32</v>
      </c>
      <c r="E37" s="39">
        <v>232393.07260000001</v>
      </c>
      <c r="G37" s="34"/>
      <c r="H37" s="34"/>
      <c r="I37" s="34"/>
      <c r="J37" s="34"/>
      <c r="K37" s="34"/>
      <c r="L37" s="34"/>
      <c r="M37" s="33"/>
    </row>
    <row r="38" spans="2:13">
      <c r="B38" s="38"/>
      <c r="C38" s="41"/>
      <c r="D38" s="40" t="s">
        <v>31</v>
      </c>
      <c r="E38" s="39">
        <v>290491.34080000001</v>
      </c>
      <c r="G38" s="34"/>
      <c r="H38" s="34"/>
      <c r="I38" s="34"/>
      <c r="J38" s="34"/>
      <c r="K38" s="34"/>
      <c r="L38" s="34"/>
      <c r="M38" s="33"/>
    </row>
    <row r="39" spans="2:13">
      <c r="B39" s="38"/>
      <c r="C39" s="41"/>
      <c r="D39" s="40" t="s">
        <v>30</v>
      </c>
      <c r="E39" s="39">
        <v>329223.5196</v>
      </c>
      <c r="G39" s="34"/>
      <c r="H39" s="34"/>
      <c r="I39" s="34"/>
      <c r="J39" s="34"/>
      <c r="K39" s="34"/>
      <c r="L39" s="34"/>
      <c r="M39" s="33"/>
    </row>
    <row r="40" spans="2:13" ht="15.75" thickBot="1">
      <c r="B40" s="38"/>
      <c r="C40" s="41"/>
      <c r="D40" s="36" t="s">
        <v>29</v>
      </c>
      <c r="E40" s="39">
        <v>367955.69839999999</v>
      </c>
      <c r="G40" s="34"/>
      <c r="H40" s="34"/>
      <c r="I40" s="34"/>
      <c r="J40" s="34"/>
      <c r="K40" s="34"/>
      <c r="L40" s="34"/>
      <c r="M40" s="33"/>
    </row>
    <row r="41" spans="2:13">
      <c r="B41" s="38"/>
      <c r="C41" s="44" t="s">
        <v>44</v>
      </c>
      <c r="D41" s="43" t="s">
        <v>42</v>
      </c>
      <c r="E41" s="42">
        <v>170333.24619999999</v>
      </c>
      <c r="G41" s="34"/>
      <c r="H41" s="34"/>
      <c r="I41" s="34"/>
      <c r="J41" s="34"/>
      <c r="K41" s="34"/>
      <c r="L41" s="34"/>
      <c r="M41" s="33"/>
    </row>
    <row r="42" spans="2:13">
      <c r="B42" s="38"/>
      <c r="C42" s="41"/>
      <c r="D42" s="40" t="s">
        <v>41</v>
      </c>
      <c r="E42" s="39">
        <v>222642.50270000001</v>
      </c>
      <c r="G42" s="34"/>
      <c r="H42" s="34"/>
      <c r="I42" s="34"/>
      <c r="J42" s="34"/>
      <c r="K42" s="34"/>
      <c r="L42" s="34"/>
      <c r="M42" s="33"/>
    </row>
    <row r="43" spans="2:13">
      <c r="B43" s="38"/>
      <c r="C43" s="41"/>
      <c r="D43" s="40" t="s">
        <v>40</v>
      </c>
      <c r="E43" s="39">
        <v>270002.22070000001</v>
      </c>
      <c r="G43" s="34"/>
      <c r="H43" s="34"/>
      <c r="I43" s="34"/>
      <c r="J43" s="34"/>
      <c r="K43" s="34"/>
      <c r="L43" s="34"/>
      <c r="M43" s="33"/>
    </row>
    <row r="44" spans="2:13">
      <c r="B44" s="38"/>
      <c r="C44" s="41"/>
      <c r="D44" s="40" t="s">
        <v>39</v>
      </c>
      <c r="E44" s="39">
        <v>329944.97779999999</v>
      </c>
      <c r="G44" s="34"/>
      <c r="H44" s="34"/>
      <c r="I44" s="34"/>
      <c r="J44" s="34"/>
      <c r="K44" s="34"/>
      <c r="L44" s="34"/>
      <c r="M44" s="33"/>
    </row>
    <row r="45" spans="2:13">
      <c r="B45" s="38"/>
      <c r="C45" s="41"/>
      <c r="D45" s="40" t="s">
        <v>38</v>
      </c>
      <c r="E45" s="39">
        <v>391205.01209999999</v>
      </c>
      <c r="G45" s="34"/>
      <c r="H45" s="34"/>
      <c r="I45" s="34"/>
      <c r="J45" s="34"/>
      <c r="K45" s="34"/>
      <c r="L45" s="34"/>
      <c r="M45" s="33"/>
    </row>
    <row r="46" spans="2:13">
      <c r="B46" s="38"/>
      <c r="C46" s="41"/>
      <c r="D46" s="40" t="s">
        <v>37</v>
      </c>
      <c r="E46" s="39">
        <v>430903.777</v>
      </c>
      <c r="G46" s="34"/>
      <c r="H46" s="34"/>
      <c r="I46" s="34"/>
      <c r="J46" s="34"/>
      <c r="K46" s="34"/>
      <c r="L46" s="34"/>
      <c r="M46" s="33"/>
    </row>
    <row r="47" spans="2:13">
      <c r="B47" s="38"/>
      <c r="C47" s="41"/>
      <c r="D47" s="40" t="s">
        <v>36</v>
      </c>
      <c r="E47" s="39">
        <v>467788.53289999999</v>
      </c>
      <c r="G47" s="34"/>
      <c r="H47" s="34"/>
      <c r="I47" s="34"/>
      <c r="J47" s="34"/>
      <c r="K47" s="34"/>
      <c r="L47" s="34"/>
      <c r="M47" s="33"/>
    </row>
    <row r="48" spans="2:13">
      <c r="B48" s="38"/>
      <c r="C48" s="41"/>
      <c r="D48" s="40" t="s">
        <v>35</v>
      </c>
      <c r="E48" s="39">
        <v>97333.283500000005</v>
      </c>
      <c r="G48" s="34"/>
      <c r="H48" s="34"/>
      <c r="I48" s="34"/>
      <c r="J48" s="34"/>
      <c r="K48" s="34"/>
      <c r="L48" s="34"/>
      <c r="M48" s="33"/>
    </row>
    <row r="49" spans="2:13">
      <c r="B49" s="38"/>
      <c r="C49" s="41"/>
      <c r="D49" s="40" t="s">
        <v>34</v>
      </c>
      <c r="E49" s="39">
        <v>127224.28720000001</v>
      </c>
      <c r="G49" s="34"/>
      <c r="H49" s="34"/>
      <c r="I49" s="34"/>
      <c r="J49" s="34"/>
      <c r="K49" s="34"/>
      <c r="L49" s="34"/>
      <c r="M49" s="33"/>
    </row>
    <row r="50" spans="2:13">
      <c r="B50" s="38"/>
      <c r="C50" s="41"/>
      <c r="D50" s="40" t="s">
        <v>33</v>
      </c>
      <c r="E50" s="39">
        <v>154286.98329999999</v>
      </c>
      <c r="G50" s="34"/>
      <c r="H50" s="34"/>
      <c r="I50" s="34"/>
      <c r="J50" s="34"/>
      <c r="K50" s="34"/>
      <c r="L50" s="34"/>
      <c r="M50" s="33"/>
    </row>
    <row r="51" spans="2:13">
      <c r="B51" s="38"/>
      <c r="C51" s="41"/>
      <c r="D51" s="40" t="s">
        <v>32</v>
      </c>
      <c r="E51" s="39">
        <v>188539.98730000001</v>
      </c>
      <c r="G51" s="34"/>
      <c r="H51" s="34"/>
      <c r="I51" s="34"/>
      <c r="J51" s="34"/>
      <c r="K51" s="34"/>
      <c r="L51" s="34"/>
      <c r="M51" s="33"/>
    </row>
    <row r="52" spans="2:13">
      <c r="B52" s="38"/>
      <c r="C52" s="41"/>
      <c r="D52" s="40" t="s">
        <v>31</v>
      </c>
      <c r="E52" s="39">
        <v>223545.7213</v>
      </c>
      <c r="G52" s="34"/>
      <c r="H52" s="34"/>
      <c r="I52" s="34"/>
      <c r="J52" s="34"/>
      <c r="K52" s="34"/>
      <c r="L52" s="34"/>
      <c r="M52" s="33"/>
    </row>
    <row r="53" spans="2:13">
      <c r="B53" s="38"/>
      <c r="C53" s="41"/>
      <c r="D53" s="40" t="s">
        <v>30</v>
      </c>
      <c r="E53" s="39">
        <v>246230.7297</v>
      </c>
      <c r="G53" s="34"/>
      <c r="H53" s="34"/>
      <c r="I53" s="34"/>
      <c r="J53" s="34"/>
      <c r="K53" s="34"/>
      <c r="L53" s="34"/>
      <c r="M53" s="33"/>
    </row>
    <row r="54" spans="2:13" ht="15.75" thickBot="1">
      <c r="B54" s="38"/>
      <c r="C54" s="41"/>
      <c r="D54" s="36" t="s">
        <v>29</v>
      </c>
      <c r="E54" s="39">
        <v>267307.73300000001</v>
      </c>
      <c r="G54" s="34"/>
      <c r="H54" s="34"/>
      <c r="I54" s="34"/>
      <c r="J54" s="34"/>
      <c r="K54" s="34"/>
      <c r="L54" s="34"/>
      <c r="M54" s="33"/>
    </row>
    <row r="55" spans="2:13">
      <c r="B55" s="38"/>
      <c r="C55" s="44" t="s">
        <v>43</v>
      </c>
      <c r="D55" s="43" t="s">
        <v>42</v>
      </c>
      <c r="E55" s="42">
        <v>151859.45379999999</v>
      </c>
      <c r="G55" s="34"/>
      <c r="H55" s="34"/>
      <c r="I55" s="34"/>
      <c r="J55" s="34"/>
      <c r="K55" s="34"/>
      <c r="L55" s="34"/>
      <c r="M55" s="33"/>
    </row>
    <row r="56" spans="2:13">
      <c r="B56" s="38"/>
      <c r="C56" s="41"/>
      <c r="D56" s="40" t="s">
        <v>41</v>
      </c>
      <c r="E56" s="39">
        <v>206732.79</v>
      </c>
      <c r="G56" s="34"/>
      <c r="H56" s="34"/>
      <c r="I56" s="34"/>
      <c r="J56" s="34"/>
      <c r="K56" s="34"/>
      <c r="L56" s="34"/>
      <c r="M56" s="33"/>
    </row>
    <row r="57" spans="2:13">
      <c r="B57" s="38"/>
      <c r="C57" s="41"/>
      <c r="D57" s="40" t="s">
        <v>40</v>
      </c>
      <c r="E57" s="39">
        <v>261409.5871</v>
      </c>
      <c r="G57" s="34"/>
      <c r="H57" s="34"/>
      <c r="I57" s="34"/>
      <c r="J57" s="34"/>
      <c r="K57" s="34"/>
      <c r="L57" s="34"/>
      <c r="M57" s="33"/>
    </row>
    <row r="58" spans="2:13">
      <c r="B58" s="38"/>
      <c r="C58" s="41"/>
      <c r="D58" s="40" t="s">
        <v>39</v>
      </c>
      <c r="E58" s="39">
        <v>344100.83590000001</v>
      </c>
      <c r="G58" s="34"/>
      <c r="H58" s="34"/>
      <c r="I58" s="34"/>
      <c r="J58" s="34"/>
      <c r="K58" s="34"/>
      <c r="L58" s="34"/>
      <c r="M58" s="33"/>
    </row>
    <row r="59" spans="2:13">
      <c r="B59" s="38"/>
      <c r="C59" s="41"/>
      <c r="D59" s="40" t="s">
        <v>38</v>
      </c>
      <c r="E59" s="39">
        <v>425958.59470000002</v>
      </c>
      <c r="G59" s="34"/>
      <c r="H59" s="34"/>
      <c r="I59" s="34"/>
      <c r="J59" s="34"/>
      <c r="K59" s="34"/>
      <c r="L59" s="34"/>
      <c r="M59" s="33"/>
    </row>
    <row r="60" spans="2:13">
      <c r="B60" s="38"/>
      <c r="C60" s="41"/>
      <c r="D60" s="40" t="s">
        <v>37</v>
      </c>
      <c r="E60" s="39">
        <v>479604.33380000002</v>
      </c>
      <c r="G60" s="34"/>
      <c r="H60" s="34"/>
      <c r="I60" s="34"/>
      <c r="J60" s="34"/>
      <c r="K60" s="34"/>
      <c r="L60" s="34"/>
      <c r="M60" s="33"/>
    </row>
    <row r="61" spans="2:13">
      <c r="B61" s="38"/>
      <c r="C61" s="41"/>
      <c r="D61" s="40" t="s">
        <v>36</v>
      </c>
      <c r="E61" s="39">
        <v>532509.19279999996</v>
      </c>
      <c r="G61" s="34"/>
      <c r="H61" s="34"/>
      <c r="I61" s="34"/>
      <c r="J61" s="34"/>
      <c r="K61" s="34"/>
      <c r="L61" s="34"/>
      <c r="M61" s="33"/>
    </row>
    <row r="62" spans="2:13">
      <c r="B62" s="38"/>
      <c r="C62" s="41"/>
      <c r="D62" s="40" t="s">
        <v>35</v>
      </c>
      <c r="E62" s="39">
        <v>86776.830700000006</v>
      </c>
      <c r="G62" s="34"/>
      <c r="H62" s="34"/>
      <c r="I62" s="34"/>
      <c r="J62" s="34"/>
      <c r="K62" s="34"/>
      <c r="L62" s="34"/>
      <c r="M62" s="33"/>
    </row>
    <row r="63" spans="2:13">
      <c r="B63" s="38"/>
      <c r="C63" s="41"/>
      <c r="D63" s="40" t="s">
        <v>34</v>
      </c>
      <c r="E63" s="39">
        <v>118133.02280000001</v>
      </c>
      <c r="G63" s="34"/>
      <c r="H63" s="34"/>
      <c r="I63" s="34"/>
      <c r="J63" s="34"/>
      <c r="K63" s="34"/>
      <c r="L63" s="34"/>
      <c r="M63" s="33"/>
    </row>
    <row r="64" spans="2:13">
      <c r="B64" s="38"/>
      <c r="C64" s="41"/>
      <c r="D64" s="40" t="s">
        <v>33</v>
      </c>
      <c r="E64" s="39">
        <v>149376.90700000001</v>
      </c>
      <c r="G64" s="34"/>
      <c r="H64" s="34"/>
      <c r="I64" s="34"/>
      <c r="J64" s="34"/>
      <c r="K64" s="34"/>
      <c r="L64" s="34"/>
      <c r="M64" s="33"/>
    </row>
    <row r="65" spans="2:13">
      <c r="B65" s="38"/>
      <c r="C65" s="41"/>
      <c r="D65" s="40" t="s">
        <v>32</v>
      </c>
      <c r="E65" s="39">
        <v>196629.0491</v>
      </c>
      <c r="G65" s="34"/>
      <c r="H65" s="34"/>
      <c r="I65" s="34"/>
      <c r="J65" s="34"/>
      <c r="K65" s="34"/>
      <c r="L65" s="34"/>
      <c r="M65" s="33"/>
    </row>
    <row r="66" spans="2:13">
      <c r="B66" s="38"/>
      <c r="C66" s="41"/>
      <c r="D66" s="40" t="s">
        <v>31</v>
      </c>
      <c r="E66" s="39">
        <v>243404.91130000001</v>
      </c>
      <c r="G66" s="34"/>
      <c r="H66" s="34"/>
      <c r="I66" s="34"/>
      <c r="J66" s="34"/>
      <c r="K66" s="34"/>
      <c r="L66" s="34"/>
      <c r="M66" s="33"/>
    </row>
    <row r="67" spans="2:13">
      <c r="B67" s="38"/>
      <c r="C67" s="41"/>
      <c r="D67" s="40" t="s">
        <v>30</v>
      </c>
      <c r="E67" s="39">
        <v>274059.61930000002</v>
      </c>
      <c r="G67" s="34"/>
      <c r="H67" s="34"/>
      <c r="I67" s="34"/>
      <c r="J67" s="34"/>
      <c r="K67" s="34"/>
      <c r="L67" s="34"/>
      <c r="M67" s="33"/>
    </row>
    <row r="68" spans="2:13" ht="15.75" thickBot="1">
      <c r="B68" s="38"/>
      <c r="C68" s="37"/>
      <c r="D68" s="36" t="s">
        <v>29</v>
      </c>
      <c r="E68" s="35">
        <v>304290.96730000002</v>
      </c>
      <c r="G68" s="34"/>
      <c r="H68" s="34"/>
      <c r="I68" s="34"/>
      <c r="J68" s="34"/>
      <c r="K68" s="34"/>
      <c r="L68" s="34"/>
      <c r="M68" s="33"/>
    </row>
    <row r="69" spans="2:13" ht="15.75" thickBot="1">
      <c r="B69" s="32"/>
      <c r="C69" s="17"/>
      <c r="D69" s="17"/>
      <c r="E69" s="17"/>
      <c r="F69" s="17"/>
      <c r="G69" s="31"/>
      <c r="H69" s="31"/>
      <c r="I69" s="31"/>
      <c r="J69" s="31"/>
      <c r="K69" s="31"/>
      <c r="L69" s="31"/>
      <c r="M69" s="30"/>
    </row>
    <row r="70" spans="2:13">
      <c r="E70"/>
      <c r="M70" s="29" t="s">
        <v>28</v>
      </c>
    </row>
    <row r="71" spans="2:13">
      <c r="E71"/>
    </row>
    <row r="72" spans="2:13">
      <c r="E72"/>
    </row>
    <row r="73" spans="2:13">
      <c r="E73"/>
    </row>
    <row r="74" spans="2:13">
      <c r="E74"/>
    </row>
    <row r="75" spans="2:13">
      <c r="E75"/>
    </row>
    <row r="76" spans="2:13">
      <c r="E76"/>
    </row>
    <row r="77" spans="2:13">
      <c r="E77"/>
    </row>
    <row r="78" spans="2:13">
      <c r="E78"/>
    </row>
    <row r="79" spans="2:13">
      <c r="E79"/>
    </row>
    <row r="80" spans="2:13">
      <c r="E80"/>
    </row>
    <row r="81" spans="5:5">
      <c r="E81"/>
    </row>
    <row r="82" spans="5:5">
      <c r="E82"/>
    </row>
    <row r="83" spans="5:5">
      <c r="E83"/>
    </row>
    <row r="84" spans="5:5">
      <c r="E84"/>
    </row>
    <row r="85" spans="5:5">
      <c r="E85"/>
    </row>
    <row r="86" spans="5:5">
      <c r="E86"/>
    </row>
    <row r="87" spans="5:5">
      <c r="E87"/>
    </row>
    <row r="88" spans="5:5">
      <c r="E88"/>
    </row>
    <row r="89" spans="5:5">
      <c r="E89"/>
    </row>
    <row r="90" spans="5:5">
      <c r="E90"/>
    </row>
    <row r="91" spans="5:5">
      <c r="E91"/>
    </row>
    <row r="92" spans="5:5">
      <c r="E92"/>
    </row>
    <row r="93" spans="5:5">
      <c r="E93"/>
    </row>
    <row r="94" spans="5:5">
      <c r="E94"/>
    </row>
    <row r="95" spans="5:5">
      <c r="E95"/>
    </row>
    <row r="96" spans="5:5">
      <c r="E96"/>
    </row>
    <row r="97" spans="5:5">
      <c r="E97"/>
    </row>
    <row r="98" spans="5:5">
      <c r="E98"/>
    </row>
    <row r="99" spans="5:5">
      <c r="E99"/>
    </row>
    <row r="100" spans="5:5">
      <c r="E100"/>
    </row>
    <row r="101" spans="5:5">
      <c r="E101"/>
    </row>
    <row r="102" spans="5:5">
      <c r="E102"/>
    </row>
    <row r="103" spans="5:5">
      <c r="E103"/>
    </row>
    <row r="104" spans="5:5">
      <c r="E104"/>
    </row>
    <row r="105" spans="5:5">
      <c r="E105"/>
    </row>
    <row r="106" spans="5:5">
      <c r="E106"/>
    </row>
    <row r="107" spans="5:5">
      <c r="E107"/>
    </row>
    <row r="108" spans="5:5">
      <c r="E108"/>
    </row>
    <row r="109" spans="5:5">
      <c r="E109"/>
    </row>
    <row r="110" spans="5:5">
      <c r="E110"/>
    </row>
    <row r="111" spans="5:5">
      <c r="E111"/>
    </row>
    <row r="112" spans="5:5">
      <c r="E112"/>
    </row>
    <row r="113" spans="5:5">
      <c r="E113"/>
    </row>
    <row r="114" spans="5:5">
      <c r="E114"/>
    </row>
    <row r="115" spans="5:5">
      <c r="E115"/>
    </row>
    <row r="116" spans="5:5">
      <c r="E116"/>
    </row>
    <row r="117" spans="5:5">
      <c r="E117"/>
    </row>
    <row r="118" spans="5:5">
      <c r="E118"/>
    </row>
    <row r="119" spans="5:5">
      <c r="E119"/>
    </row>
    <row r="120" spans="5:5">
      <c r="E120"/>
    </row>
    <row r="121" spans="5:5">
      <c r="E121"/>
    </row>
    <row r="122" spans="5:5">
      <c r="E122"/>
    </row>
    <row r="123" spans="5:5">
      <c r="E123"/>
    </row>
    <row r="124" spans="5:5">
      <c r="E124"/>
    </row>
    <row r="125" spans="5:5">
      <c r="E125"/>
    </row>
    <row r="126" spans="5:5">
      <c r="E126"/>
    </row>
    <row r="127" spans="5:5">
      <c r="E127"/>
    </row>
    <row r="128" spans="5:5">
      <c r="E128"/>
    </row>
    <row r="129" spans="5:5">
      <c r="E129"/>
    </row>
    <row r="130" spans="5:5">
      <c r="E130"/>
    </row>
    <row r="131" spans="5:5">
      <c r="E131"/>
    </row>
    <row r="132" spans="5:5">
      <c r="E132"/>
    </row>
    <row r="133" spans="5:5">
      <c r="E133"/>
    </row>
    <row r="134" spans="5:5">
      <c r="E134"/>
    </row>
    <row r="135" spans="5:5">
      <c r="E135"/>
    </row>
    <row r="136" spans="5:5">
      <c r="E136"/>
    </row>
    <row r="137" spans="5:5">
      <c r="E137"/>
    </row>
    <row r="138" spans="5:5">
      <c r="E138"/>
    </row>
    <row r="139" spans="5:5">
      <c r="E139"/>
    </row>
    <row r="140" spans="5:5">
      <c r="E140"/>
    </row>
    <row r="141" spans="5:5">
      <c r="E141"/>
    </row>
    <row r="142" spans="5:5">
      <c r="E142"/>
    </row>
    <row r="143" spans="5:5">
      <c r="E143"/>
    </row>
    <row r="144" spans="5:5">
      <c r="E144"/>
    </row>
    <row r="145" spans="5:5">
      <c r="E145"/>
    </row>
    <row r="146" spans="5:5">
      <c r="E146"/>
    </row>
    <row r="147" spans="5:5">
      <c r="E147"/>
    </row>
    <row r="148" spans="5:5">
      <c r="E148"/>
    </row>
    <row r="149" spans="5:5">
      <c r="E149"/>
    </row>
    <row r="150" spans="5:5">
      <c r="E150"/>
    </row>
    <row r="151" spans="5:5">
      <c r="E151"/>
    </row>
    <row r="152" spans="5:5">
      <c r="E152"/>
    </row>
    <row r="153" spans="5:5">
      <c r="E153"/>
    </row>
    <row r="154" spans="5:5">
      <c r="E154"/>
    </row>
    <row r="155" spans="5:5">
      <c r="E155"/>
    </row>
    <row r="156" spans="5:5">
      <c r="E156"/>
    </row>
    <row r="157" spans="5:5">
      <c r="E157"/>
    </row>
    <row r="158" spans="5:5">
      <c r="E158"/>
    </row>
    <row r="159" spans="5:5">
      <c r="E159"/>
    </row>
    <row r="160" spans="5:5">
      <c r="E160"/>
    </row>
    <row r="161" spans="5:5">
      <c r="E161"/>
    </row>
    <row r="162" spans="5:5">
      <c r="E162"/>
    </row>
    <row r="163" spans="5:5">
      <c r="E163"/>
    </row>
    <row r="164" spans="5:5">
      <c r="E164"/>
    </row>
    <row r="165" spans="5:5">
      <c r="E165"/>
    </row>
    <row r="166" spans="5:5">
      <c r="E166"/>
    </row>
    <row r="167" spans="5:5">
      <c r="E167"/>
    </row>
    <row r="168" spans="5:5">
      <c r="E168"/>
    </row>
    <row r="169" spans="5:5">
      <c r="E169"/>
    </row>
    <row r="170" spans="5:5">
      <c r="E170"/>
    </row>
    <row r="171" spans="5:5">
      <c r="E171"/>
    </row>
    <row r="172" spans="5:5">
      <c r="E172"/>
    </row>
    <row r="173" spans="5:5">
      <c r="E173"/>
    </row>
    <row r="174" spans="5:5">
      <c r="E174"/>
    </row>
    <row r="175" spans="5:5">
      <c r="E175"/>
    </row>
    <row r="176" spans="5:5">
      <c r="E176"/>
    </row>
    <row r="177" spans="5:5">
      <c r="E177"/>
    </row>
    <row r="178" spans="5:5">
      <c r="E178"/>
    </row>
    <row r="179" spans="5:5">
      <c r="E179"/>
    </row>
    <row r="180" spans="5:5">
      <c r="E180"/>
    </row>
    <row r="181" spans="5:5">
      <c r="E181"/>
    </row>
    <row r="182" spans="5:5">
      <c r="E182"/>
    </row>
    <row r="183" spans="5:5">
      <c r="E183"/>
    </row>
    <row r="184" spans="5:5">
      <c r="E184"/>
    </row>
    <row r="185" spans="5:5">
      <c r="E185"/>
    </row>
    <row r="186" spans="5:5">
      <c r="E186"/>
    </row>
    <row r="187" spans="5:5">
      <c r="E187"/>
    </row>
    <row r="188" spans="5:5">
      <c r="E188"/>
    </row>
    <row r="189" spans="5:5">
      <c r="E189"/>
    </row>
    <row r="190" spans="5:5">
      <c r="E190"/>
    </row>
    <row r="191" spans="5:5">
      <c r="E191"/>
    </row>
    <row r="192" spans="5:5">
      <c r="E192"/>
    </row>
    <row r="193" spans="5:5">
      <c r="E193"/>
    </row>
    <row r="194" spans="5:5">
      <c r="E194"/>
    </row>
    <row r="195" spans="5:5">
      <c r="E195"/>
    </row>
    <row r="196" spans="5:5">
      <c r="E196"/>
    </row>
    <row r="197" spans="5:5">
      <c r="E197"/>
    </row>
    <row r="198" spans="5:5">
      <c r="E198"/>
    </row>
    <row r="199" spans="5:5">
      <c r="E199"/>
    </row>
    <row r="200" spans="5:5">
      <c r="E200"/>
    </row>
    <row r="201" spans="5:5">
      <c r="E201"/>
    </row>
    <row r="202" spans="5:5">
      <c r="E202"/>
    </row>
    <row r="203" spans="5:5">
      <c r="E203"/>
    </row>
    <row r="204" spans="5:5">
      <c r="E204"/>
    </row>
    <row r="205" spans="5:5">
      <c r="E205"/>
    </row>
    <row r="206" spans="5:5">
      <c r="E206"/>
    </row>
    <row r="207" spans="5:5">
      <c r="E207"/>
    </row>
    <row r="208" spans="5:5">
      <c r="E208"/>
    </row>
    <row r="209" spans="5:5">
      <c r="E209"/>
    </row>
    <row r="210" spans="5:5">
      <c r="E210"/>
    </row>
    <row r="211" spans="5:5">
      <c r="E211"/>
    </row>
    <row r="212" spans="5:5">
      <c r="E212"/>
    </row>
    <row r="213" spans="5:5">
      <c r="E213"/>
    </row>
    <row r="214" spans="5:5">
      <c r="E214"/>
    </row>
    <row r="215" spans="5:5">
      <c r="E215"/>
    </row>
    <row r="216" spans="5:5">
      <c r="E216"/>
    </row>
    <row r="217" spans="5:5">
      <c r="E217"/>
    </row>
    <row r="218" spans="5:5">
      <c r="E218"/>
    </row>
    <row r="219" spans="5:5">
      <c r="E219"/>
    </row>
    <row r="220" spans="5:5">
      <c r="E220"/>
    </row>
    <row r="221" spans="5:5">
      <c r="E221"/>
    </row>
    <row r="222" spans="5:5">
      <c r="E222"/>
    </row>
    <row r="223" spans="5:5">
      <c r="E223"/>
    </row>
    <row r="224" spans="5:5">
      <c r="E224"/>
    </row>
    <row r="225" spans="5:5">
      <c r="E225"/>
    </row>
    <row r="226" spans="5:5">
      <c r="E226"/>
    </row>
    <row r="227" spans="5:5">
      <c r="E227"/>
    </row>
    <row r="228" spans="5:5">
      <c r="E228"/>
    </row>
    <row r="229" spans="5:5">
      <c r="E229"/>
    </row>
    <row r="230" spans="5:5">
      <c r="E230"/>
    </row>
    <row r="231" spans="5:5">
      <c r="E231"/>
    </row>
    <row r="232" spans="5:5">
      <c r="E232"/>
    </row>
    <row r="233" spans="5:5">
      <c r="E233"/>
    </row>
    <row r="234" spans="5:5">
      <c r="E234"/>
    </row>
    <row r="235" spans="5:5">
      <c r="E235"/>
    </row>
    <row r="236" spans="5:5">
      <c r="E236"/>
    </row>
    <row r="237" spans="5:5">
      <c r="E237"/>
    </row>
    <row r="238" spans="5:5">
      <c r="E238"/>
    </row>
    <row r="239" spans="5:5">
      <c r="E239"/>
    </row>
    <row r="240" spans="5:5">
      <c r="E240"/>
    </row>
    <row r="241" spans="5:5">
      <c r="E241"/>
    </row>
    <row r="242" spans="5:5">
      <c r="E242"/>
    </row>
    <row r="243" spans="5:5">
      <c r="E243"/>
    </row>
    <row r="244" spans="5:5">
      <c r="E244"/>
    </row>
    <row r="245" spans="5:5">
      <c r="E245"/>
    </row>
    <row r="246" spans="5:5">
      <c r="E246"/>
    </row>
    <row r="247" spans="5:5">
      <c r="E247"/>
    </row>
    <row r="248" spans="5:5">
      <c r="E248"/>
    </row>
    <row r="249" spans="5:5">
      <c r="E249"/>
    </row>
    <row r="250" spans="5:5">
      <c r="E250"/>
    </row>
    <row r="251" spans="5:5">
      <c r="E251"/>
    </row>
    <row r="252" spans="5:5">
      <c r="E252"/>
    </row>
    <row r="253" spans="5:5">
      <c r="E253"/>
    </row>
    <row r="254" spans="5:5">
      <c r="E254"/>
    </row>
    <row r="255" spans="5:5">
      <c r="E255"/>
    </row>
    <row r="256" spans="5:5">
      <c r="E256"/>
    </row>
    <row r="257" spans="5:5">
      <c r="E257"/>
    </row>
    <row r="258" spans="5:5">
      <c r="E258"/>
    </row>
    <row r="259" spans="5:5">
      <c r="E259"/>
    </row>
    <row r="260" spans="5:5">
      <c r="E260"/>
    </row>
    <row r="261" spans="5:5">
      <c r="E261"/>
    </row>
    <row r="262" spans="5:5">
      <c r="E262"/>
    </row>
    <row r="263" spans="5:5">
      <c r="E263"/>
    </row>
    <row r="264" spans="5:5">
      <c r="E264"/>
    </row>
    <row r="265" spans="5:5">
      <c r="E265"/>
    </row>
    <row r="266" spans="5:5">
      <c r="E266"/>
    </row>
    <row r="267" spans="5:5">
      <c r="E267"/>
    </row>
    <row r="268" spans="5:5">
      <c r="E268"/>
    </row>
    <row r="269" spans="5:5">
      <c r="E269"/>
    </row>
    <row r="270" spans="5:5">
      <c r="E270"/>
    </row>
    <row r="271" spans="5:5">
      <c r="E271"/>
    </row>
    <row r="272" spans="5:5">
      <c r="E272"/>
    </row>
    <row r="273" spans="5:5">
      <c r="E273"/>
    </row>
    <row r="274" spans="5:5">
      <c r="E274"/>
    </row>
    <row r="275" spans="5:5">
      <c r="E275"/>
    </row>
    <row r="276" spans="5:5">
      <c r="E276"/>
    </row>
    <row r="277" spans="5:5">
      <c r="E277"/>
    </row>
    <row r="278" spans="5:5">
      <c r="E278"/>
    </row>
    <row r="279" spans="5:5">
      <c r="E279"/>
    </row>
    <row r="280" spans="5:5">
      <c r="E280"/>
    </row>
    <row r="281" spans="5:5">
      <c r="E281"/>
    </row>
    <row r="282" spans="5:5">
      <c r="E282"/>
    </row>
    <row r="283" spans="5:5">
      <c r="E283"/>
    </row>
    <row r="284" spans="5:5">
      <c r="E284"/>
    </row>
    <row r="285" spans="5:5">
      <c r="E285"/>
    </row>
    <row r="286" spans="5:5">
      <c r="E286"/>
    </row>
    <row r="287" spans="5:5">
      <c r="E287"/>
    </row>
    <row r="288" spans="5:5">
      <c r="E288"/>
    </row>
    <row r="289" spans="5:5">
      <c r="E289"/>
    </row>
    <row r="290" spans="5:5">
      <c r="E290"/>
    </row>
    <row r="291" spans="5:5">
      <c r="E291"/>
    </row>
    <row r="292" spans="5:5">
      <c r="E292"/>
    </row>
    <row r="293" spans="5:5">
      <c r="E293"/>
    </row>
    <row r="294" spans="5:5">
      <c r="E294"/>
    </row>
    <row r="295" spans="5:5">
      <c r="E295"/>
    </row>
    <row r="296" spans="5:5">
      <c r="E296"/>
    </row>
    <row r="297" spans="5:5">
      <c r="E297"/>
    </row>
    <row r="298" spans="5:5">
      <c r="E298"/>
    </row>
    <row r="299" spans="5:5">
      <c r="E299"/>
    </row>
    <row r="300" spans="5:5">
      <c r="E300"/>
    </row>
    <row r="301" spans="5:5">
      <c r="E301"/>
    </row>
    <row r="302" spans="5:5">
      <c r="E302"/>
    </row>
    <row r="303" spans="5:5">
      <c r="E303"/>
    </row>
    <row r="304" spans="5:5">
      <c r="E304"/>
    </row>
    <row r="305" spans="5:5">
      <c r="E305"/>
    </row>
    <row r="306" spans="5:5">
      <c r="E306"/>
    </row>
    <row r="307" spans="5:5">
      <c r="E307"/>
    </row>
    <row r="308" spans="5:5">
      <c r="E308"/>
    </row>
    <row r="309" spans="5:5">
      <c r="E309"/>
    </row>
    <row r="310" spans="5:5">
      <c r="E310"/>
    </row>
    <row r="311" spans="5:5">
      <c r="E311"/>
    </row>
    <row r="312" spans="5:5">
      <c r="E312"/>
    </row>
    <row r="313" spans="5:5">
      <c r="E313"/>
    </row>
    <row r="314" spans="5:5">
      <c r="E314"/>
    </row>
    <row r="315" spans="5:5">
      <c r="E315"/>
    </row>
    <row r="316" spans="5:5">
      <c r="E316"/>
    </row>
    <row r="317" spans="5:5">
      <c r="E317"/>
    </row>
    <row r="318" spans="5:5">
      <c r="E318"/>
    </row>
    <row r="319" spans="5:5">
      <c r="E319"/>
    </row>
    <row r="320" spans="5:5">
      <c r="E320"/>
    </row>
    <row r="321" spans="5:5">
      <c r="E321"/>
    </row>
    <row r="322" spans="5:5">
      <c r="E322"/>
    </row>
    <row r="323" spans="5:5">
      <c r="E323"/>
    </row>
    <row r="324" spans="5:5">
      <c r="E324"/>
    </row>
    <row r="325" spans="5:5">
      <c r="E325"/>
    </row>
    <row r="326" spans="5:5">
      <c r="E326"/>
    </row>
    <row r="327" spans="5:5">
      <c r="E327"/>
    </row>
    <row r="328" spans="5:5">
      <c r="E328"/>
    </row>
    <row r="329" spans="5:5">
      <c r="E329"/>
    </row>
    <row r="330" spans="5:5">
      <c r="E330"/>
    </row>
    <row r="331" spans="5:5">
      <c r="E331"/>
    </row>
    <row r="332" spans="5:5">
      <c r="E332"/>
    </row>
    <row r="333" spans="5:5">
      <c r="E333"/>
    </row>
    <row r="334" spans="5:5">
      <c r="E334"/>
    </row>
    <row r="335" spans="5:5">
      <c r="E335"/>
    </row>
    <row r="336" spans="5:5">
      <c r="E336"/>
    </row>
    <row r="337" spans="5:5">
      <c r="E337"/>
    </row>
    <row r="338" spans="5:5">
      <c r="E338"/>
    </row>
    <row r="339" spans="5:5">
      <c r="E339"/>
    </row>
    <row r="340" spans="5:5">
      <c r="E340"/>
    </row>
    <row r="341" spans="5:5">
      <c r="E341"/>
    </row>
    <row r="342" spans="5:5">
      <c r="E342"/>
    </row>
    <row r="343" spans="5:5">
      <c r="E343"/>
    </row>
    <row r="344" spans="5:5">
      <c r="E344"/>
    </row>
    <row r="345" spans="5:5">
      <c r="E345"/>
    </row>
    <row r="346" spans="5:5">
      <c r="E346"/>
    </row>
    <row r="347" spans="5:5">
      <c r="E347"/>
    </row>
    <row r="348" spans="5:5">
      <c r="E348"/>
    </row>
    <row r="349" spans="5:5">
      <c r="E349"/>
    </row>
    <row r="350" spans="5:5">
      <c r="E350"/>
    </row>
    <row r="351" spans="5:5">
      <c r="E351"/>
    </row>
    <row r="352" spans="5:5">
      <c r="E352"/>
    </row>
    <row r="353" spans="5:5">
      <c r="E353"/>
    </row>
    <row r="354" spans="5:5">
      <c r="E354"/>
    </row>
    <row r="355" spans="5:5">
      <c r="E355"/>
    </row>
    <row r="356" spans="5:5">
      <c r="E356"/>
    </row>
    <row r="357" spans="5:5">
      <c r="E357"/>
    </row>
    <row r="358" spans="5:5">
      <c r="E358"/>
    </row>
    <row r="359" spans="5:5">
      <c r="E359"/>
    </row>
    <row r="360" spans="5:5">
      <c r="E360"/>
    </row>
    <row r="361" spans="5:5">
      <c r="E361"/>
    </row>
    <row r="362" spans="5:5">
      <c r="E362"/>
    </row>
    <row r="363" spans="5:5">
      <c r="E363"/>
    </row>
    <row r="364" spans="5:5">
      <c r="E364"/>
    </row>
    <row r="365" spans="5:5">
      <c r="E365"/>
    </row>
    <row r="366" spans="5:5">
      <c r="E366"/>
    </row>
    <row r="367" spans="5:5">
      <c r="E367"/>
    </row>
    <row r="368" spans="5:5">
      <c r="E368"/>
    </row>
    <row r="369" spans="5:5">
      <c r="E369"/>
    </row>
    <row r="370" spans="5:5">
      <c r="E370"/>
    </row>
    <row r="371" spans="5:5">
      <c r="E371"/>
    </row>
    <row r="372" spans="5:5">
      <c r="E372"/>
    </row>
    <row r="373" spans="5:5">
      <c r="E373"/>
    </row>
    <row r="374" spans="5:5">
      <c r="E374"/>
    </row>
    <row r="375" spans="5:5">
      <c r="E375"/>
    </row>
    <row r="376" spans="5:5">
      <c r="E376"/>
    </row>
    <row r="377" spans="5:5">
      <c r="E377"/>
    </row>
    <row r="378" spans="5:5">
      <c r="E378"/>
    </row>
    <row r="379" spans="5:5">
      <c r="E379"/>
    </row>
    <row r="380" spans="5:5">
      <c r="E380"/>
    </row>
    <row r="381" spans="5:5">
      <c r="E381"/>
    </row>
    <row r="382" spans="5:5">
      <c r="E382"/>
    </row>
    <row r="383" spans="5:5">
      <c r="E383"/>
    </row>
    <row r="384" spans="5:5">
      <c r="E384"/>
    </row>
    <row r="385" spans="5:5">
      <c r="E385"/>
    </row>
    <row r="386" spans="5:5">
      <c r="E386"/>
    </row>
    <row r="387" spans="5:5">
      <c r="E387"/>
    </row>
    <row r="388" spans="5:5">
      <c r="E388"/>
    </row>
    <row r="389" spans="5:5">
      <c r="E389"/>
    </row>
    <row r="390" spans="5:5">
      <c r="E390"/>
    </row>
    <row r="391" spans="5:5">
      <c r="E391"/>
    </row>
    <row r="392" spans="5:5">
      <c r="E392"/>
    </row>
    <row r="393" spans="5:5">
      <c r="E393"/>
    </row>
    <row r="394" spans="5:5">
      <c r="E394"/>
    </row>
    <row r="395" spans="5:5">
      <c r="E395"/>
    </row>
    <row r="396" spans="5:5">
      <c r="E396"/>
    </row>
    <row r="397" spans="5:5">
      <c r="E397"/>
    </row>
    <row r="398" spans="5:5">
      <c r="E398"/>
    </row>
    <row r="399" spans="5:5">
      <c r="E399"/>
    </row>
    <row r="400" spans="5:5">
      <c r="E400"/>
    </row>
    <row r="401" spans="5:5">
      <c r="E401"/>
    </row>
    <row r="402" spans="5:5">
      <c r="E402"/>
    </row>
    <row r="403" spans="5:5">
      <c r="E403"/>
    </row>
    <row r="404" spans="5:5">
      <c r="E404"/>
    </row>
    <row r="405" spans="5:5">
      <c r="E405"/>
    </row>
    <row r="406" spans="5:5">
      <c r="E406"/>
    </row>
    <row r="407" spans="5:5">
      <c r="E407"/>
    </row>
    <row r="408" spans="5:5">
      <c r="E408"/>
    </row>
    <row r="409" spans="5:5">
      <c r="E409"/>
    </row>
    <row r="410" spans="5:5">
      <c r="E410"/>
    </row>
    <row r="411" spans="5:5">
      <c r="E411"/>
    </row>
    <row r="412" spans="5:5">
      <c r="E412"/>
    </row>
    <row r="413" spans="5:5">
      <c r="E413"/>
    </row>
    <row r="414" spans="5:5">
      <c r="E414"/>
    </row>
    <row r="415" spans="5:5">
      <c r="E415"/>
    </row>
    <row r="416" spans="5:5">
      <c r="E416"/>
    </row>
    <row r="417" spans="5:5">
      <c r="E417"/>
    </row>
    <row r="418" spans="5:5">
      <c r="E418"/>
    </row>
    <row r="419" spans="5:5">
      <c r="E419"/>
    </row>
    <row r="420" spans="5:5">
      <c r="E420"/>
    </row>
    <row r="421" spans="5:5">
      <c r="E421"/>
    </row>
    <row r="422" spans="5:5">
      <c r="E422"/>
    </row>
    <row r="423" spans="5:5">
      <c r="E423"/>
    </row>
    <row r="424" spans="5:5">
      <c r="E424"/>
    </row>
    <row r="425" spans="5:5">
      <c r="E425"/>
    </row>
    <row r="426" spans="5:5">
      <c r="E426"/>
    </row>
    <row r="427" spans="5:5">
      <c r="E427"/>
    </row>
    <row r="428" spans="5:5">
      <c r="E428"/>
    </row>
    <row r="429" spans="5:5">
      <c r="E429"/>
    </row>
    <row r="430" spans="5:5">
      <c r="E430"/>
    </row>
    <row r="431" spans="5:5">
      <c r="E431"/>
    </row>
    <row r="432" spans="5:5">
      <c r="E432"/>
    </row>
    <row r="433" spans="5:5">
      <c r="E433"/>
    </row>
    <row r="434" spans="5:5">
      <c r="E434"/>
    </row>
    <row r="435" spans="5:5">
      <c r="E435"/>
    </row>
    <row r="436" spans="5:5">
      <c r="E436"/>
    </row>
    <row r="437" spans="5:5">
      <c r="E437"/>
    </row>
    <row r="438" spans="5:5">
      <c r="E438"/>
    </row>
    <row r="439" spans="5:5">
      <c r="E439"/>
    </row>
    <row r="440" spans="5:5">
      <c r="E440"/>
    </row>
    <row r="441" spans="5:5">
      <c r="E441"/>
    </row>
    <row r="442" spans="5:5">
      <c r="E442"/>
    </row>
    <row r="443" spans="5:5">
      <c r="E443"/>
    </row>
    <row r="444" spans="5:5">
      <c r="E444"/>
    </row>
    <row r="445" spans="5:5">
      <c r="E445"/>
    </row>
    <row r="446" spans="5:5">
      <c r="E446"/>
    </row>
    <row r="447" spans="5:5">
      <c r="E447"/>
    </row>
    <row r="448" spans="5:5">
      <c r="E448"/>
    </row>
    <row r="449" spans="5:5">
      <c r="E449"/>
    </row>
    <row r="450" spans="5:5">
      <c r="E450"/>
    </row>
    <row r="451" spans="5:5">
      <c r="E451"/>
    </row>
    <row r="452" spans="5:5">
      <c r="E452"/>
    </row>
    <row r="453" spans="5:5">
      <c r="E453"/>
    </row>
    <row r="454" spans="5:5">
      <c r="E454"/>
    </row>
    <row r="455" spans="5:5">
      <c r="E455"/>
    </row>
    <row r="456" spans="5:5">
      <c r="E456"/>
    </row>
    <row r="457" spans="5:5">
      <c r="E457"/>
    </row>
    <row r="458" spans="5:5">
      <c r="E458"/>
    </row>
    <row r="459" spans="5:5">
      <c r="E459"/>
    </row>
    <row r="460" spans="5:5">
      <c r="E460"/>
    </row>
    <row r="461" spans="5:5">
      <c r="E461"/>
    </row>
    <row r="462" spans="5:5">
      <c r="E462"/>
    </row>
    <row r="463" spans="5:5">
      <c r="E463"/>
    </row>
    <row r="464" spans="5:5">
      <c r="E464"/>
    </row>
    <row r="465" spans="5:5">
      <c r="E465"/>
    </row>
    <row r="466" spans="5:5">
      <c r="E466"/>
    </row>
    <row r="467" spans="5:5">
      <c r="E467"/>
    </row>
    <row r="468" spans="5:5">
      <c r="E468"/>
    </row>
    <row r="469" spans="5:5">
      <c r="E469"/>
    </row>
    <row r="470" spans="5:5">
      <c r="E470"/>
    </row>
    <row r="471" spans="5:5">
      <c r="E471"/>
    </row>
    <row r="472" spans="5:5">
      <c r="E472"/>
    </row>
    <row r="473" spans="5:5">
      <c r="E473"/>
    </row>
    <row r="474" spans="5:5">
      <c r="E474"/>
    </row>
    <row r="475" spans="5:5">
      <c r="E475"/>
    </row>
    <row r="476" spans="5:5">
      <c r="E476"/>
    </row>
    <row r="477" spans="5:5">
      <c r="E477"/>
    </row>
    <row r="478" spans="5:5">
      <c r="E478"/>
    </row>
    <row r="479" spans="5:5">
      <c r="E479"/>
    </row>
    <row r="480" spans="5:5">
      <c r="E480"/>
    </row>
    <row r="481" spans="5:5">
      <c r="E481"/>
    </row>
    <row r="482" spans="5:5">
      <c r="E482"/>
    </row>
    <row r="483" spans="5:5">
      <c r="E483"/>
    </row>
    <row r="484" spans="5:5">
      <c r="E484"/>
    </row>
    <row r="485" spans="5:5">
      <c r="E485"/>
    </row>
    <row r="486" spans="5:5">
      <c r="E486"/>
    </row>
    <row r="487" spans="5:5">
      <c r="E487"/>
    </row>
    <row r="488" spans="5:5">
      <c r="E488"/>
    </row>
    <row r="489" spans="5:5">
      <c r="E489"/>
    </row>
    <row r="490" spans="5:5">
      <c r="E490"/>
    </row>
    <row r="491" spans="5:5">
      <c r="E491"/>
    </row>
    <row r="492" spans="5:5">
      <c r="E492"/>
    </row>
    <row r="493" spans="5:5">
      <c r="E493"/>
    </row>
    <row r="494" spans="5:5">
      <c r="E494"/>
    </row>
    <row r="495" spans="5:5">
      <c r="E495"/>
    </row>
    <row r="496" spans="5:5">
      <c r="E496"/>
    </row>
    <row r="497" spans="5:5">
      <c r="E497"/>
    </row>
    <row r="498" spans="5:5">
      <c r="E498"/>
    </row>
    <row r="499" spans="5:5">
      <c r="E499"/>
    </row>
    <row r="500" spans="5:5">
      <c r="E500"/>
    </row>
    <row r="501" spans="5:5">
      <c r="E501"/>
    </row>
    <row r="502" spans="5:5">
      <c r="E502"/>
    </row>
    <row r="503" spans="5:5">
      <c r="E503"/>
    </row>
    <row r="504" spans="5:5">
      <c r="E504"/>
    </row>
    <row r="505" spans="5:5">
      <c r="E505"/>
    </row>
    <row r="506" spans="5:5">
      <c r="E506"/>
    </row>
    <row r="507" spans="5:5">
      <c r="E507"/>
    </row>
    <row r="508" spans="5:5">
      <c r="E508"/>
    </row>
    <row r="509" spans="5:5">
      <c r="E509"/>
    </row>
    <row r="510" spans="5:5">
      <c r="E510"/>
    </row>
    <row r="511" spans="5:5">
      <c r="E511"/>
    </row>
    <row r="512" spans="5:5">
      <c r="E512"/>
    </row>
    <row r="513" spans="5:5">
      <c r="E513"/>
    </row>
    <row r="514" spans="5:5">
      <c r="E514"/>
    </row>
    <row r="515" spans="5:5">
      <c r="E515"/>
    </row>
    <row r="516" spans="5:5">
      <c r="E516"/>
    </row>
    <row r="517" spans="5:5">
      <c r="E517"/>
    </row>
    <row r="518" spans="5:5">
      <c r="E518"/>
    </row>
    <row r="519" spans="5:5">
      <c r="E519"/>
    </row>
    <row r="520" spans="5:5">
      <c r="E520"/>
    </row>
    <row r="521" spans="5:5">
      <c r="E521"/>
    </row>
    <row r="522" spans="5:5">
      <c r="E522"/>
    </row>
    <row r="523" spans="5:5">
      <c r="E523"/>
    </row>
    <row r="524" spans="5:5">
      <c r="E524"/>
    </row>
    <row r="525" spans="5:5">
      <c r="E525"/>
    </row>
    <row r="526" spans="5:5">
      <c r="E526"/>
    </row>
    <row r="527" spans="5:5">
      <c r="E527"/>
    </row>
    <row r="528" spans="5:5">
      <c r="E528"/>
    </row>
    <row r="529" spans="5:5">
      <c r="E529"/>
    </row>
    <row r="530" spans="5:5">
      <c r="E530"/>
    </row>
    <row r="531" spans="5:5">
      <c r="E531"/>
    </row>
    <row r="532" spans="5:5">
      <c r="E532"/>
    </row>
    <row r="533" spans="5:5">
      <c r="E533"/>
    </row>
    <row r="534" spans="5:5">
      <c r="E534"/>
    </row>
    <row r="535" spans="5:5">
      <c r="E535"/>
    </row>
    <row r="536" spans="5:5">
      <c r="E536"/>
    </row>
    <row r="537" spans="5:5">
      <c r="E537"/>
    </row>
    <row r="538" spans="5:5">
      <c r="E538"/>
    </row>
    <row r="539" spans="5:5">
      <c r="E539"/>
    </row>
    <row r="540" spans="5:5">
      <c r="E540"/>
    </row>
    <row r="541" spans="5:5">
      <c r="E541"/>
    </row>
    <row r="542" spans="5:5">
      <c r="E542"/>
    </row>
    <row r="543" spans="5:5">
      <c r="E543"/>
    </row>
    <row r="544" spans="5:5">
      <c r="E544"/>
    </row>
    <row r="545" spans="5:5">
      <c r="E545"/>
    </row>
    <row r="546" spans="5:5">
      <c r="E546"/>
    </row>
    <row r="547" spans="5:5">
      <c r="E547"/>
    </row>
    <row r="548" spans="5:5">
      <c r="E548"/>
    </row>
    <row r="549" spans="5:5">
      <c r="E549"/>
    </row>
    <row r="550" spans="5:5">
      <c r="E550"/>
    </row>
    <row r="551" spans="5:5">
      <c r="E551"/>
    </row>
    <row r="552" spans="5:5">
      <c r="E552"/>
    </row>
    <row r="553" spans="5:5">
      <c r="E553"/>
    </row>
    <row r="554" spans="5:5">
      <c r="E554"/>
    </row>
    <row r="555" spans="5:5">
      <c r="E555"/>
    </row>
    <row r="556" spans="5:5">
      <c r="E556"/>
    </row>
    <row r="557" spans="5:5">
      <c r="E557"/>
    </row>
    <row r="558" spans="5:5">
      <c r="E558"/>
    </row>
    <row r="559" spans="5:5">
      <c r="E559"/>
    </row>
    <row r="560" spans="5:5">
      <c r="E560"/>
    </row>
    <row r="561" spans="5:5">
      <c r="E561"/>
    </row>
    <row r="562" spans="5:5">
      <c r="E562"/>
    </row>
    <row r="563" spans="5:5">
      <c r="E563"/>
    </row>
    <row r="564" spans="5:5">
      <c r="E564"/>
    </row>
    <row r="565" spans="5:5">
      <c r="E565"/>
    </row>
    <row r="566" spans="5:5">
      <c r="E566"/>
    </row>
    <row r="567" spans="5:5">
      <c r="E567"/>
    </row>
    <row r="568" spans="5:5">
      <c r="E568"/>
    </row>
    <row r="569" spans="5:5">
      <c r="E569"/>
    </row>
    <row r="570" spans="5:5">
      <c r="E570"/>
    </row>
    <row r="571" spans="5:5">
      <c r="E571"/>
    </row>
    <row r="572" spans="5:5">
      <c r="E572"/>
    </row>
    <row r="573" spans="5:5">
      <c r="E573"/>
    </row>
    <row r="574" spans="5:5">
      <c r="E574"/>
    </row>
    <row r="575" spans="5:5">
      <c r="E575"/>
    </row>
    <row r="576" spans="5:5">
      <c r="E576"/>
    </row>
    <row r="577" spans="5:5">
      <c r="E577"/>
    </row>
    <row r="578" spans="5:5">
      <c r="E578"/>
    </row>
    <row r="579" spans="5:5">
      <c r="E579"/>
    </row>
    <row r="580" spans="5:5">
      <c r="E580"/>
    </row>
    <row r="581" spans="5:5">
      <c r="E581"/>
    </row>
    <row r="582" spans="5:5">
      <c r="E582"/>
    </row>
    <row r="583" spans="5:5">
      <c r="E583"/>
    </row>
    <row r="584" spans="5:5">
      <c r="E584"/>
    </row>
    <row r="585" spans="5:5">
      <c r="E585"/>
    </row>
    <row r="586" spans="5:5">
      <c r="E586"/>
    </row>
    <row r="587" spans="5:5">
      <c r="E587"/>
    </row>
    <row r="588" spans="5:5">
      <c r="E588"/>
    </row>
    <row r="589" spans="5:5">
      <c r="E589"/>
    </row>
    <row r="590" spans="5:5">
      <c r="E590"/>
    </row>
    <row r="591" spans="5:5">
      <c r="E591"/>
    </row>
    <row r="592" spans="5:5">
      <c r="E592"/>
    </row>
    <row r="593" spans="5:5">
      <c r="E593"/>
    </row>
    <row r="594" spans="5:5">
      <c r="E594"/>
    </row>
    <row r="595" spans="5:5">
      <c r="E595"/>
    </row>
    <row r="596" spans="5:5">
      <c r="E596"/>
    </row>
    <row r="597" spans="5:5">
      <c r="E597"/>
    </row>
    <row r="598" spans="5:5">
      <c r="E598"/>
    </row>
    <row r="599" spans="5:5">
      <c r="E599"/>
    </row>
    <row r="600" spans="5:5">
      <c r="E600"/>
    </row>
    <row r="601" spans="5:5">
      <c r="E601"/>
    </row>
    <row r="602" spans="5:5">
      <c r="E602"/>
    </row>
    <row r="603" spans="5:5">
      <c r="E603"/>
    </row>
    <row r="604" spans="5:5">
      <c r="E604"/>
    </row>
    <row r="605" spans="5:5">
      <c r="E605"/>
    </row>
    <row r="606" spans="5:5">
      <c r="E606"/>
    </row>
    <row r="607" spans="5:5">
      <c r="E607"/>
    </row>
    <row r="608" spans="5:5">
      <c r="E608"/>
    </row>
    <row r="609" spans="5:5">
      <c r="E609"/>
    </row>
    <row r="610" spans="5:5">
      <c r="E610"/>
    </row>
    <row r="611" spans="5:5">
      <c r="E611"/>
    </row>
    <row r="612" spans="5:5">
      <c r="E612"/>
    </row>
    <row r="613" spans="5:5">
      <c r="E613"/>
    </row>
    <row r="614" spans="5:5">
      <c r="E614"/>
    </row>
    <row r="615" spans="5:5">
      <c r="E615"/>
    </row>
    <row r="616" spans="5:5">
      <c r="E616"/>
    </row>
    <row r="617" spans="5:5">
      <c r="E617"/>
    </row>
    <row r="618" spans="5:5">
      <c r="E618"/>
    </row>
    <row r="619" spans="5:5">
      <c r="E619"/>
    </row>
    <row r="620" spans="5:5">
      <c r="E620"/>
    </row>
    <row r="621" spans="5:5">
      <c r="E621"/>
    </row>
    <row r="622" spans="5:5">
      <c r="E622"/>
    </row>
    <row r="623" spans="5:5">
      <c r="E623"/>
    </row>
    <row r="624" spans="5:5">
      <c r="E624"/>
    </row>
    <row r="625" spans="5:5">
      <c r="E625"/>
    </row>
    <row r="626" spans="5:5">
      <c r="E626"/>
    </row>
    <row r="627" spans="5:5">
      <c r="E627"/>
    </row>
    <row r="628" spans="5:5">
      <c r="E628"/>
    </row>
    <row r="629" spans="5:5">
      <c r="E629"/>
    </row>
    <row r="630" spans="5:5">
      <c r="E630"/>
    </row>
    <row r="631" spans="5:5">
      <c r="E631"/>
    </row>
    <row r="632" spans="5:5">
      <c r="E632"/>
    </row>
    <row r="633" spans="5:5">
      <c r="E633"/>
    </row>
    <row r="634" spans="5:5">
      <c r="E634"/>
    </row>
    <row r="635" spans="5:5">
      <c r="E635"/>
    </row>
    <row r="636" spans="5:5">
      <c r="E636"/>
    </row>
    <row r="637" spans="5:5">
      <c r="E637"/>
    </row>
    <row r="638" spans="5:5">
      <c r="E638"/>
    </row>
    <row r="639" spans="5:5">
      <c r="E639"/>
    </row>
    <row r="640" spans="5:5">
      <c r="E640"/>
    </row>
    <row r="641" spans="5:5">
      <c r="E641"/>
    </row>
    <row r="642" spans="5:5">
      <c r="E642"/>
    </row>
    <row r="643" spans="5:5">
      <c r="E643"/>
    </row>
    <row r="644" spans="5:5">
      <c r="E644"/>
    </row>
    <row r="645" spans="5:5">
      <c r="E645"/>
    </row>
    <row r="646" spans="5:5">
      <c r="E646"/>
    </row>
    <row r="647" spans="5:5">
      <c r="E647"/>
    </row>
    <row r="648" spans="5:5">
      <c r="E648"/>
    </row>
    <row r="649" spans="5:5">
      <c r="E649"/>
    </row>
    <row r="650" spans="5:5">
      <c r="E650"/>
    </row>
    <row r="651" spans="5:5">
      <c r="E651"/>
    </row>
    <row r="652" spans="5:5">
      <c r="E652"/>
    </row>
    <row r="653" spans="5:5">
      <c r="E653"/>
    </row>
    <row r="654" spans="5:5">
      <c r="E654"/>
    </row>
    <row r="655" spans="5:5">
      <c r="E655"/>
    </row>
    <row r="656" spans="5:5">
      <c r="E656"/>
    </row>
    <row r="657" spans="5:5">
      <c r="E657"/>
    </row>
    <row r="658" spans="5:5">
      <c r="E658"/>
    </row>
    <row r="659" spans="5:5">
      <c r="E659"/>
    </row>
    <row r="660" spans="5:5">
      <c r="E660"/>
    </row>
    <row r="661" spans="5:5">
      <c r="E661"/>
    </row>
    <row r="662" spans="5:5">
      <c r="E662"/>
    </row>
    <row r="663" spans="5:5">
      <c r="E663"/>
    </row>
    <row r="664" spans="5:5">
      <c r="E664"/>
    </row>
    <row r="665" spans="5:5">
      <c r="E665"/>
    </row>
    <row r="666" spans="5:5">
      <c r="E666"/>
    </row>
    <row r="667" spans="5:5">
      <c r="E667"/>
    </row>
    <row r="668" spans="5:5">
      <c r="E668"/>
    </row>
    <row r="669" spans="5:5">
      <c r="E669"/>
    </row>
    <row r="670" spans="5:5">
      <c r="E670"/>
    </row>
    <row r="671" spans="5:5">
      <c r="E671"/>
    </row>
    <row r="672" spans="5:5">
      <c r="E672"/>
    </row>
    <row r="673" spans="5:5">
      <c r="E673"/>
    </row>
    <row r="674" spans="5:5">
      <c r="E674"/>
    </row>
    <row r="675" spans="5:5">
      <c r="E675"/>
    </row>
    <row r="676" spans="5:5">
      <c r="E676"/>
    </row>
    <row r="677" spans="5:5">
      <c r="E677"/>
    </row>
    <row r="678" spans="5:5">
      <c r="E678"/>
    </row>
    <row r="679" spans="5:5">
      <c r="E679"/>
    </row>
    <row r="680" spans="5:5">
      <c r="E680"/>
    </row>
    <row r="681" spans="5:5">
      <c r="E681"/>
    </row>
    <row r="682" spans="5:5">
      <c r="E682"/>
    </row>
    <row r="683" spans="5:5">
      <c r="E683"/>
    </row>
    <row r="684" spans="5:5">
      <c r="E684"/>
    </row>
    <row r="685" spans="5:5">
      <c r="E685"/>
    </row>
    <row r="686" spans="5:5">
      <c r="E686"/>
    </row>
    <row r="687" spans="5:5">
      <c r="E687"/>
    </row>
    <row r="688" spans="5:5">
      <c r="E688"/>
    </row>
    <row r="689" spans="5:5">
      <c r="E689"/>
    </row>
    <row r="690" spans="5:5">
      <c r="E690"/>
    </row>
    <row r="691" spans="5:5">
      <c r="E691"/>
    </row>
    <row r="692" spans="5:5">
      <c r="E692"/>
    </row>
    <row r="693" spans="5:5">
      <c r="E693"/>
    </row>
    <row r="694" spans="5:5">
      <c r="E694"/>
    </row>
    <row r="695" spans="5:5">
      <c r="E695"/>
    </row>
    <row r="696" spans="5:5">
      <c r="E696"/>
    </row>
    <row r="697" spans="5:5">
      <c r="E697"/>
    </row>
    <row r="698" spans="5:5">
      <c r="E698"/>
    </row>
    <row r="699" spans="5:5">
      <c r="E699"/>
    </row>
    <row r="700" spans="5:5">
      <c r="E700"/>
    </row>
    <row r="701" spans="5:5">
      <c r="E701"/>
    </row>
    <row r="702" spans="5:5">
      <c r="E702"/>
    </row>
    <row r="703" spans="5:5">
      <c r="E703"/>
    </row>
    <row r="704" spans="5:5">
      <c r="E704"/>
    </row>
    <row r="705" spans="5:5">
      <c r="E705"/>
    </row>
    <row r="706" spans="5:5">
      <c r="E706"/>
    </row>
    <row r="707" spans="5:5">
      <c r="E707"/>
    </row>
    <row r="708" spans="5:5">
      <c r="E708"/>
    </row>
    <row r="709" spans="5:5">
      <c r="E709"/>
    </row>
    <row r="710" spans="5:5">
      <c r="E710"/>
    </row>
    <row r="711" spans="5:5">
      <c r="E711"/>
    </row>
    <row r="712" spans="5:5">
      <c r="E712"/>
    </row>
    <row r="713" spans="5:5">
      <c r="E713"/>
    </row>
    <row r="714" spans="5:5">
      <c r="E714"/>
    </row>
    <row r="715" spans="5:5">
      <c r="E715"/>
    </row>
    <row r="716" spans="5:5">
      <c r="E716"/>
    </row>
    <row r="717" spans="5:5">
      <c r="E717"/>
    </row>
    <row r="718" spans="5:5">
      <c r="E718"/>
    </row>
    <row r="719" spans="5:5">
      <c r="E719"/>
    </row>
    <row r="720" spans="5:5">
      <c r="E720"/>
    </row>
    <row r="721" spans="5:5">
      <c r="E721"/>
    </row>
    <row r="722" spans="5:5">
      <c r="E722"/>
    </row>
    <row r="723" spans="5:5">
      <c r="E723"/>
    </row>
    <row r="724" spans="5:5">
      <c r="E724"/>
    </row>
    <row r="725" spans="5:5">
      <c r="E725"/>
    </row>
    <row r="726" spans="5:5">
      <c r="E726"/>
    </row>
    <row r="727" spans="5:5">
      <c r="E727"/>
    </row>
    <row r="728" spans="5:5">
      <c r="E728"/>
    </row>
    <row r="729" spans="5:5">
      <c r="E729"/>
    </row>
    <row r="730" spans="5:5">
      <c r="E730"/>
    </row>
    <row r="731" spans="5:5">
      <c r="E731"/>
    </row>
    <row r="732" spans="5:5">
      <c r="E732"/>
    </row>
    <row r="733" spans="5:5">
      <c r="E733"/>
    </row>
    <row r="734" spans="5:5">
      <c r="E734"/>
    </row>
    <row r="735" spans="5:5">
      <c r="E735"/>
    </row>
    <row r="736" spans="5:5">
      <c r="E736"/>
    </row>
    <row r="737" spans="5:5">
      <c r="E737"/>
    </row>
    <row r="738" spans="5:5">
      <c r="E738"/>
    </row>
    <row r="739" spans="5:5">
      <c r="E739"/>
    </row>
    <row r="740" spans="5:5">
      <c r="E740"/>
    </row>
    <row r="741" spans="5:5">
      <c r="E741"/>
    </row>
    <row r="742" spans="5:5">
      <c r="E742"/>
    </row>
    <row r="743" spans="5:5">
      <c r="E743"/>
    </row>
    <row r="744" spans="5:5">
      <c r="E744"/>
    </row>
    <row r="745" spans="5:5">
      <c r="E745"/>
    </row>
    <row r="746" spans="5:5">
      <c r="E746"/>
    </row>
    <row r="747" spans="5:5">
      <c r="E747"/>
    </row>
    <row r="748" spans="5:5">
      <c r="E748"/>
    </row>
    <row r="749" spans="5:5">
      <c r="E749"/>
    </row>
    <row r="750" spans="5:5">
      <c r="E750"/>
    </row>
    <row r="751" spans="5:5">
      <c r="E751"/>
    </row>
    <row r="752" spans="5:5">
      <c r="E752"/>
    </row>
    <row r="753" spans="5:5">
      <c r="E753"/>
    </row>
    <row r="754" spans="5:5">
      <c r="E754"/>
    </row>
    <row r="755" spans="5:5">
      <c r="E755"/>
    </row>
    <row r="756" spans="5:5">
      <c r="E756"/>
    </row>
    <row r="757" spans="5:5">
      <c r="E757"/>
    </row>
    <row r="758" spans="5:5">
      <c r="E758"/>
    </row>
    <row r="759" spans="5:5">
      <c r="E759"/>
    </row>
    <row r="760" spans="5:5">
      <c r="E760"/>
    </row>
    <row r="761" spans="5:5">
      <c r="E761"/>
    </row>
    <row r="762" spans="5:5">
      <c r="E762"/>
    </row>
    <row r="763" spans="5:5">
      <c r="E763"/>
    </row>
    <row r="764" spans="5:5">
      <c r="E764"/>
    </row>
    <row r="765" spans="5:5">
      <c r="E765"/>
    </row>
    <row r="766" spans="5:5">
      <c r="E766"/>
    </row>
    <row r="767" spans="5:5">
      <c r="E767"/>
    </row>
    <row r="768" spans="5:5">
      <c r="E768"/>
    </row>
    <row r="769" spans="5:5">
      <c r="E769"/>
    </row>
    <row r="770" spans="5:5">
      <c r="E770"/>
    </row>
    <row r="771" spans="5:5">
      <c r="E771"/>
    </row>
    <row r="772" spans="5:5">
      <c r="E772"/>
    </row>
    <row r="773" spans="5:5">
      <c r="E773"/>
    </row>
    <row r="774" spans="5:5">
      <c r="E774"/>
    </row>
    <row r="775" spans="5:5">
      <c r="E775"/>
    </row>
    <row r="776" spans="5:5">
      <c r="E776"/>
    </row>
    <row r="777" spans="5:5">
      <c r="E777"/>
    </row>
    <row r="778" spans="5:5">
      <c r="E778"/>
    </row>
    <row r="779" spans="5:5">
      <c r="E779"/>
    </row>
    <row r="780" spans="5:5">
      <c r="E780"/>
    </row>
    <row r="781" spans="5:5">
      <c r="E781"/>
    </row>
    <row r="782" spans="5:5">
      <c r="E782"/>
    </row>
    <row r="783" spans="5:5">
      <c r="E783"/>
    </row>
    <row r="784" spans="5:5">
      <c r="E784"/>
    </row>
    <row r="785" spans="5:5">
      <c r="E785"/>
    </row>
    <row r="786" spans="5:5">
      <c r="E786"/>
    </row>
    <row r="787" spans="5:5">
      <c r="E787"/>
    </row>
    <row r="788" spans="5:5">
      <c r="E788"/>
    </row>
    <row r="789" spans="5:5">
      <c r="E789"/>
    </row>
    <row r="790" spans="5:5">
      <c r="E790"/>
    </row>
    <row r="791" spans="5:5">
      <c r="E791"/>
    </row>
    <row r="792" spans="5:5">
      <c r="E792"/>
    </row>
    <row r="793" spans="5:5">
      <c r="E793"/>
    </row>
    <row r="794" spans="5:5">
      <c r="E794"/>
    </row>
    <row r="795" spans="5:5">
      <c r="E795"/>
    </row>
    <row r="796" spans="5:5">
      <c r="E796"/>
    </row>
    <row r="797" spans="5:5">
      <c r="E797"/>
    </row>
    <row r="798" spans="5:5">
      <c r="E798"/>
    </row>
    <row r="799" spans="5:5">
      <c r="E799"/>
    </row>
    <row r="800" spans="5:5">
      <c r="E800"/>
    </row>
    <row r="801" spans="5:5">
      <c r="E801"/>
    </row>
    <row r="802" spans="5:5">
      <c r="E802"/>
    </row>
    <row r="803" spans="5:5">
      <c r="E803"/>
    </row>
    <row r="804" spans="5:5">
      <c r="E804"/>
    </row>
    <row r="805" spans="5:5">
      <c r="E805"/>
    </row>
    <row r="806" spans="5:5">
      <c r="E806"/>
    </row>
    <row r="807" spans="5:5">
      <c r="E807"/>
    </row>
    <row r="808" spans="5:5">
      <c r="E808"/>
    </row>
    <row r="809" spans="5:5">
      <c r="E809"/>
    </row>
    <row r="810" spans="5:5">
      <c r="E810"/>
    </row>
    <row r="811" spans="5:5">
      <c r="E811"/>
    </row>
    <row r="812" spans="5:5">
      <c r="E812"/>
    </row>
    <row r="813" spans="5:5">
      <c r="E813"/>
    </row>
    <row r="814" spans="5:5">
      <c r="E814"/>
    </row>
    <row r="815" spans="5:5">
      <c r="E815"/>
    </row>
    <row r="816" spans="5:5">
      <c r="E816"/>
    </row>
    <row r="817" spans="5:5">
      <c r="E817"/>
    </row>
    <row r="818" spans="5:5">
      <c r="E818"/>
    </row>
    <row r="819" spans="5:5">
      <c r="E819"/>
    </row>
    <row r="820" spans="5:5">
      <c r="E820"/>
    </row>
    <row r="821" spans="5:5">
      <c r="E821"/>
    </row>
    <row r="822" spans="5:5">
      <c r="E822"/>
    </row>
    <row r="823" spans="5:5">
      <c r="E823"/>
    </row>
    <row r="824" spans="5:5">
      <c r="E824"/>
    </row>
    <row r="825" spans="5:5">
      <c r="E825"/>
    </row>
    <row r="826" spans="5:5">
      <c r="E826"/>
    </row>
    <row r="827" spans="5:5">
      <c r="E827"/>
    </row>
    <row r="828" spans="5:5">
      <c r="E828"/>
    </row>
    <row r="829" spans="5:5">
      <c r="E829"/>
    </row>
    <row r="830" spans="5:5">
      <c r="E830"/>
    </row>
    <row r="831" spans="5:5">
      <c r="E831"/>
    </row>
    <row r="832" spans="5:5">
      <c r="E832"/>
    </row>
    <row r="833" spans="5:5">
      <c r="E833"/>
    </row>
    <row r="834" spans="5:5">
      <c r="E834"/>
    </row>
    <row r="835" spans="5:5">
      <c r="E835"/>
    </row>
    <row r="836" spans="5:5">
      <c r="E836"/>
    </row>
    <row r="837" spans="5:5">
      <c r="E837"/>
    </row>
    <row r="838" spans="5:5">
      <c r="E838"/>
    </row>
    <row r="839" spans="5:5">
      <c r="E839"/>
    </row>
    <row r="840" spans="5:5">
      <c r="E840"/>
    </row>
    <row r="841" spans="5:5">
      <c r="E841"/>
    </row>
    <row r="842" spans="5:5">
      <c r="E842"/>
    </row>
    <row r="843" spans="5:5">
      <c r="E843"/>
    </row>
    <row r="844" spans="5:5">
      <c r="E844"/>
    </row>
    <row r="845" spans="5:5">
      <c r="E845"/>
    </row>
    <row r="846" spans="5:5">
      <c r="E846"/>
    </row>
    <row r="847" spans="5:5">
      <c r="E847"/>
    </row>
    <row r="848" spans="5:5">
      <c r="E848"/>
    </row>
    <row r="849" spans="5:5">
      <c r="E849"/>
    </row>
    <row r="850" spans="5:5">
      <c r="E850"/>
    </row>
    <row r="851" spans="5:5">
      <c r="E851"/>
    </row>
    <row r="852" spans="5:5">
      <c r="E852"/>
    </row>
    <row r="853" spans="5:5">
      <c r="E853"/>
    </row>
    <row r="854" spans="5:5">
      <c r="E854"/>
    </row>
    <row r="855" spans="5:5">
      <c r="E855"/>
    </row>
    <row r="856" spans="5:5">
      <c r="E856"/>
    </row>
    <row r="857" spans="5:5">
      <c r="E857"/>
    </row>
    <row r="858" spans="5:5">
      <c r="E858"/>
    </row>
    <row r="859" spans="5:5">
      <c r="E859"/>
    </row>
    <row r="860" spans="5:5">
      <c r="E860"/>
    </row>
    <row r="861" spans="5:5">
      <c r="E861"/>
    </row>
    <row r="862" spans="5:5">
      <c r="E862"/>
    </row>
    <row r="863" spans="5:5">
      <c r="E863"/>
    </row>
    <row r="864" spans="5:5">
      <c r="E864"/>
    </row>
    <row r="865" spans="5:5">
      <c r="E865"/>
    </row>
    <row r="866" spans="5:5">
      <c r="E866"/>
    </row>
    <row r="867" spans="5:5">
      <c r="E867"/>
    </row>
    <row r="868" spans="5:5">
      <c r="E868"/>
    </row>
    <row r="869" spans="5:5">
      <c r="E869"/>
    </row>
    <row r="870" spans="5:5">
      <c r="E870"/>
    </row>
    <row r="871" spans="5:5">
      <c r="E871"/>
    </row>
    <row r="872" spans="5:5">
      <c r="E872"/>
    </row>
    <row r="873" spans="5:5">
      <c r="E873"/>
    </row>
    <row r="874" spans="5:5">
      <c r="E874"/>
    </row>
    <row r="875" spans="5:5">
      <c r="E875"/>
    </row>
    <row r="876" spans="5:5">
      <c r="E876"/>
    </row>
    <row r="877" spans="5:5">
      <c r="E877"/>
    </row>
    <row r="878" spans="5:5">
      <c r="E878"/>
    </row>
    <row r="879" spans="5:5">
      <c r="E879"/>
    </row>
    <row r="880" spans="5:5">
      <c r="E880"/>
    </row>
    <row r="881" spans="5:5">
      <c r="E881"/>
    </row>
    <row r="882" spans="5:5">
      <c r="E882"/>
    </row>
    <row r="883" spans="5:5">
      <c r="E883"/>
    </row>
    <row r="884" spans="5:5">
      <c r="E884"/>
    </row>
    <row r="885" spans="5:5">
      <c r="E885"/>
    </row>
    <row r="886" spans="5:5">
      <c r="E886"/>
    </row>
    <row r="887" spans="5:5">
      <c r="E887"/>
    </row>
    <row r="888" spans="5:5">
      <c r="E888"/>
    </row>
    <row r="889" spans="5:5">
      <c r="E889"/>
    </row>
    <row r="890" spans="5:5">
      <c r="E890"/>
    </row>
    <row r="891" spans="5:5">
      <c r="E891"/>
    </row>
    <row r="892" spans="5:5">
      <c r="E892"/>
    </row>
    <row r="893" spans="5:5">
      <c r="E893"/>
    </row>
    <row r="894" spans="5:5">
      <c r="E894"/>
    </row>
    <row r="895" spans="5:5">
      <c r="E895"/>
    </row>
    <row r="896" spans="5:5">
      <c r="E896"/>
    </row>
    <row r="897" spans="5:5">
      <c r="E897"/>
    </row>
    <row r="898" spans="5:5">
      <c r="E898"/>
    </row>
    <row r="899" spans="5:5">
      <c r="E899"/>
    </row>
    <row r="900" spans="5:5">
      <c r="E900"/>
    </row>
    <row r="901" spans="5:5">
      <c r="E901"/>
    </row>
    <row r="902" spans="5:5">
      <c r="E902"/>
    </row>
    <row r="903" spans="5:5">
      <c r="E903"/>
    </row>
    <row r="904" spans="5:5">
      <c r="E904"/>
    </row>
    <row r="905" spans="5:5">
      <c r="E905"/>
    </row>
    <row r="906" spans="5:5">
      <c r="E906"/>
    </row>
    <row r="907" spans="5:5">
      <c r="E907"/>
    </row>
    <row r="908" spans="5:5">
      <c r="E908"/>
    </row>
    <row r="909" spans="5:5">
      <c r="E909"/>
    </row>
    <row r="910" spans="5:5">
      <c r="E910"/>
    </row>
    <row r="911" spans="5:5">
      <c r="E911"/>
    </row>
    <row r="912" spans="5:5">
      <c r="E912"/>
    </row>
    <row r="913" spans="5:5">
      <c r="E913"/>
    </row>
    <row r="914" spans="5:5">
      <c r="E914"/>
    </row>
    <row r="915" spans="5:5">
      <c r="E915"/>
    </row>
    <row r="916" spans="5:5">
      <c r="E916"/>
    </row>
    <row r="917" spans="5:5">
      <c r="E917"/>
    </row>
    <row r="918" spans="5:5">
      <c r="E918"/>
    </row>
    <row r="919" spans="5:5">
      <c r="E919"/>
    </row>
    <row r="920" spans="5:5">
      <c r="E920"/>
    </row>
    <row r="921" spans="5:5">
      <c r="E921"/>
    </row>
    <row r="922" spans="5:5">
      <c r="E922"/>
    </row>
    <row r="923" spans="5:5">
      <c r="E923"/>
    </row>
    <row r="924" spans="5:5">
      <c r="E924"/>
    </row>
    <row r="925" spans="5:5">
      <c r="E925"/>
    </row>
    <row r="926" spans="5:5">
      <c r="E926"/>
    </row>
    <row r="927" spans="5:5">
      <c r="E927"/>
    </row>
    <row r="928" spans="5:5">
      <c r="E928"/>
    </row>
    <row r="929" spans="5:5">
      <c r="E929"/>
    </row>
    <row r="930" spans="5:5">
      <c r="E930"/>
    </row>
    <row r="931" spans="5:5">
      <c r="E931"/>
    </row>
    <row r="932" spans="5:5">
      <c r="E932"/>
    </row>
    <row r="933" spans="5:5">
      <c r="E933"/>
    </row>
    <row r="934" spans="5:5">
      <c r="E934"/>
    </row>
    <row r="935" spans="5:5">
      <c r="E935"/>
    </row>
    <row r="936" spans="5:5">
      <c r="E936"/>
    </row>
    <row r="937" spans="5:5">
      <c r="E937"/>
    </row>
    <row r="938" spans="5:5">
      <c r="E938"/>
    </row>
    <row r="939" spans="5:5">
      <c r="E939"/>
    </row>
    <row r="940" spans="5:5">
      <c r="E940"/>
    </row>
    <row r="941" spans="5:5">
      <c r="E941"/>
    </row>
    <row r="942" spans="5:5">
      <c r="E942"/>
    </row>
    <row r="943" spans="5:5">
      <c r="E943"/>
    </row>
    <row r="944" spans="5:5">
      <c r="E944"/>
    </row>
    <row r="945" spans="5:5">
      <c r="E945"/>
    </row>
    <row r="946" spans="5:5">
      <c r="E946"/>
    </row>
    <row r="947" spans="5:5">
      <c r="E947"/>
    </row>
    <row r="948" spans="5:5">
      <c r="E948"/>
    </row>
    <row r="949" spans="5:5">
      <c r="E949"/>
    </row>
    <row r="950" spans="5:5">
      <c r="E950"/>
    </row>
    <row r="951" spans="5:5">
      <c r="E951"/>
    </row>
    <row r="952" spans="5:5">
      <c r="E952"/>
    </row>
    <row r="953" spans="5:5">
      <c r="E953"/>
    </row>
    <row r="954" spans="5:5">
      <c r="E954"/>
    </row>
    <row r="955" spans="5:5">
      <c r="E955"/>
    </row>
    <row r="956" spans="5:5">
      <c r="E956"/>
    </row>
    <row r="957" spans="5:5">
      <c r="E957"/>
    </row>
    <row r="958" spans="5:5">
      <c r="E958"/>
    </row>
    <row r="959" spans="5:5">
      <c r="E959"/>
    </row>
    <row r="960" spans="5:5">
      <c r="E960"/>
    </row>
    <row r="961" spans="5:5">
      <c r="E961"/>
    </row>
    <row r="962" spans="5:5">
      <c r="E962"/>
    </row>
    <row r="963" spans="5:5">
      <c r="E963"/>
    </row>
    <row r="964" spans="5:5">
      <c r="E964"/>
    </row>
    <row r="965" spans="5:5">
      <c r="E965"/>
    </row>
    <row r="966" spans="5:5">
      <c r="E966"/>
    </row>
    <row r="967" spans="5:5">
      <c r="E967"/>
    </row>
    <row r="968" spans="5:5">
      <c r="E968"/>
    </row>
    <row r="969" spans="5:5">
      <c r="E969"/>
    </row>
    <row r="970" spans="5:5">
      <c r="E970"/>
    </row>
    <row r="971" spans="5:5">
      <c r="E971"/>
    </row>
    <row r="972" spans="5:5">
      <c r="E972"/>
    </row>
    <row r="973" spans="5:5">
      <c r="E973"/>
    </row>
    <row r="974" spans="5:5">
      <c r="E974"/>
    </row>
    <row r="975" spans="5:5">
      <c r="E975"/>
    </row>
    <row r="976" spans="5:5">
      <c r="E976"/>
    </row>
    <row r="977" spans="5:5">
      <c r="E977"/>
    </row>
    <row r="978" spans="5:5">
      <c r="E978"/>
    </row>
    <row r="979" spans="5:5">
      <c r="E979"/>
    </row>
    <row r="980" spans="5:5">
      <c r="E980"/>
    </row>
    <row r="981" spans="5:5">
      <c r="E981"/>
    </row>
    <row r="982" spans="5:5">
      <c r="E982"/>
    </row>
    <row r="983" spans="5:5">
      <c r="E983"/>
    </row>
    <row r="984" spans="5:5">
      <c r="E984"/>
    </row>
    <row r="985" spans="5:5">
      <c r="E985"/>
    </row>
    <row r="986" spans="5:5">
      <c r="E986"/>
    </row>
    <row r="987" spans="5:5">
      <c r="E987"/>
    </row>
    <row r="988" spans="5:5">
      <c r="E988"/>
    </row>
    <row r="989" spans="5:5">
      <c r="E989"/>
    </row>
    <row r="990" spans="5:5">
      <c r="E990"/>
    </row>
    <row r="991" spans="5:5">
      <c r="E991"/>
    </row>
    <row r="992" spans="5:5">
      <c r="E992"/>
    </row>
    <row r="993" spans="5:5">
      <c r="E993"/>
    </row>
    <row r="994" spans="5:5">
      <c r="E994"/>
    </row>
    <row r="995" spans="5:5">
      <c r="E995"/>
    </row>
    <row r="996" spans="5:5">
      <c r="E996"/>
    </row>
    <row r="997" spans="5:5">
      <c r="E997"/>
    </row>
    <row r="998" spans="5:5">
      <c r="E998"/>
    </row>
    <row r="999" spans="5:5">
      <c r="E999"/>
    </row>
    <row r="1000" spans="5:5">
      <c r="E1000"/>
    </row>
    <row r="1001" spans="5:5">
      <c r="E1001"/>
    </row>
    <row r="1002" spans="5:5">
      <c r="E1002"/>
    </row>
    <row r="1003" spans="5:5">
      <c r="E1003"/>
    </row>
    <row r="1004" spans="5:5">
      <c r="E1004"/>
    </row>
    <row r="1005" spans="5:5">
      <c r="E1005"/>
    </row>
    <row r="1006" spans="5:5">
      <c r="E1006"/>
    </row>
    <row r="1007" spans="5:5">
      <c r="E1007"/>
    </row>
    <row r="1008" spans="5:5">
      <c r="E1008"/>
    </row>
    <row r="1009" spans="5:5">
      <c r="E1009"/>
    </row>
    <row r="1010" spans="5:5">
      <c r="E1010"/>
    </row>
    <row r="1011" spans="5:5">
      <c r="E1011"/>
    </row>
    <row r="1012" spans="5:5">
      <c r="E1012"/>
    </row>
    <row r="1013" spans="5:5">
      <c r="E1013"/>
    </row>
    <row r="1014" spans="5:5">
      <c r="E1014"/>
    </row>
    <row r="1015" spans="5:5">
      <c r="E1015"/>
    </row>
    <row r="1016" spans="5:5">
      <c r="E1016"/>
    </row>
    <row r="1017" spans="5:5">
      <c r="E1017"/>
    </row>
    <row r="1018" spans="5:5">
      <c r="E1018"/>
    </row>
    <row r="1019" spans="5:5">
      <c r="E1019"/>
    </row>
    <row r="1020" spans="5:5">
      <c r="E1020"/>
    </row>
    <row r="1021" spans="5:5">
      <c r="E1021"/>
    </row>
    <row r="1022" spans="5:5">
      <c r="E1022"/>
    </row>
    <row r="1023" spans="5:5">
      <c r="E1023"/>
    </row>
    <row r="1024" spans="5:5">
      <c r="E1024"/>
    </row>
    <row r="1025" spans="5:5">
      <c r="E1025"/>
    </row>
    <row r="1026" spans="5:5">
      <c r="E1026"/>
    </row>
    <row r="1027" spans="5:5">
      <c r="E1027"/>
    </row>
    <row r="1028" spans="5:5">
      <c r="E1028"/>
    </row>
    <row r="1029" spans="5:5">
      <c r="E1029"/>
    </row>
    <row r="1030" spans="5:5">
      <c r="E1030"/>
    </row>
    <row r="1031" spans="5:5">
      <c r="E1031"/>
    </row>
    <row r="1032" spans="5:5">
      <c r="E1032"/>
    </row>
    <row r="1033" spans="5:5">
      <c r="E1033"/>
    </row>
    <row r="1034" spans="5:5">
      <c r="E1034"/>
    </row>
    <row r="1035" spans="5:5">
      <c r="E1035"/>
    </row>
    <row r="1036" spans="5:5">
      <c r="E1036"/>
    </row>
    <row r="1037" spans="5:5">
      <c r="E1037"/>
    </row>
    <row r="1038" spans="5:5">
      <c r="E1038"/>
    </row>
    <row r="1039" spans="5:5">
      <c r="E1039"/>
    </row>
    <row r="1040" spans="5:5">
      <c r="E1040"/>
    </row>
    <row r="1041" spans="5:5">
      <c r="E1041"/>
    </row>
    <row r="1042" spans="5:5">
      <c r="E1042"/>
    </row>
    <row r="1043" spans="5:5">
      <c r="E1043"/>
    </row>
    <row r="1044" spans="5:5">
      <c r="E1044"/>
    </row>
    <row r="1045" spans="5:5">
      <c r="E1045"/>
    </row>
    <row r="1046" spans="5:5">
      <c r="E1046"/>
    </row>
    <row r="1047" spans="5:5">
      <c r="E1047"/>
    </row>
    <row r="1048" spans="5:5">
      <c r="E1048"/>
    </row>
    <row r="1049" spans="5:5">
      <c r="E1049"/>
    </row>
    <row r="1050" spans="5:5">
      <c r="E1050"/>
    </row>
    <row r="1051" spans="5:5">
      <c r="E1051"/>
    </row>
    <row r="1052" spans="5:5">
      <c r="E1052"/>
    </row>
    <row r="1053" spans="5:5">
      <c r="E1053"/>
    </row>
    <row r="1054" spans="5:5">
      <c r="E1054"/>
    </row>
    <row r="1055" spans="5:5">
      <c r="E1055"/>
    </row>
    <row r="1056" spans="5:5">
      <c r="E1056"/>
    </row>
    <row r="1057" spans="5:5">
      <c r="E1057"/>
    </row>
    <row r="1058" spans="5:5">
      <c r="E1058"/>
    </row>
    <row r="1059" spans="5:5">
      <c r="E1059"/>
    </row>
    <row r="1060" spans="5:5">
      <c r="E1060"/>
    </row>
    <row r="1061" spans="5:5">
      <c r="E1061"/>
    </row>
    <row r="1062" spans="5:5">
      <c r="E1062"/>
    </row>
    <row r="1063" spans="5:5">
      <c r="E1063"/>
    </row>
    <row r="1064" spans="5:5">
      <c r="E1064"/>
    </row>
    <row r="1065" spans="5:5">
      <c r="E1065"/>
    </row>
    <row r="1066" spans="5:5">
      <c r="E1066"/>
    </row>
    <row r="1067" spans="5:5">
      <c r="E1067"/>
    </row>
    <row r="1068" spans="5:5">
      <c r="E1068"/>
    </row>
    <row r="1069" spans="5:5">
      <c r="E1069"/>
    </row>
    <row r="1070" spans="5:5">
      <c r="E1070"/>
    </row>
    <row r="1071" spans="5:5">
      <c r="E1071"/>
    </row>
    <row r="1072" spans="5:5">
      <c r="E1072"/>
    </row>
    <row r="1073" spans="5:5">
      <c r="E1073"/>
    </row>
    <row r="1074" spans="5:5">
      <c r="E1074"/>
    </row>
    <row r="1075" spans="5:5">
      <c r="E1075"/>
    </row>
    <row r="1076" spans="5:5">
      <c r="E1076"/>
    </row>
    <row r="1077" spans="5:5">
      <c r="E1077"/>
    </row>
    <row r="1078" spans="5:5">
      <c r="E1078"/>
    </row>
    <row r="1079" spans="5:5">
      <c r="E1079"/>
    </row>
    <row r="1080" spans="5:5">
      <c r="E1080"/>
    </row>
    <row r="1081" spans="5:5">
      <c r="E1081"/>
    </row>
    <row r="1082" spans="5:5">
      <c r="E1082"/>
    </row>
    <row r="1083" spans="5:5">
      <c r="E1083"/>
    </row>
    <row r="1084" spans="5:5">
      <c r="E1084"/>
    </row>
    <row r="1085" spans="5:5">
      <c r="E1085"/>
    </row>
    <row r="1086" spans="5:5">
      <c r="E1086"/>
    </row>
    <row r="1087" spans="5:5">
      <c r="E1087"/>
    </row>
    <row r="1088" spans="5:5">
      <c r="E1088"/>
    </row>
    <row r="1089" spans="5:5">
      <c r="E1089"/>
    </row>
    <row r="1090" spans="5:5">
      <c r="E1090"/>
    </row>
    <row r="1091" spans="5:5">
      <c r="E1091"/>
    </row>
    <row r="1092" spans="5:5">
      <c r="E1092"/>
    </row>
    <row r="1093" spans="5:5">
      <c r="E1093"/>
    </row>
    <row r="1094" spans="5:5">
      <c r="E1094"/>
    </row>
    <row r="1095" spans="5:5">
      <c r="E1095"/>
    </row>
    <row r="1096" spans="5:5">
      <c r="E1096"/>
    </row>
    <row r="1097" spans="5:5">
      <c r="E1097"/>
    </row>
    <row r="1098" spans="5:5">
      <c r="E1098"/>
    </row>
    <row r="1099" spans="5:5">
      <c r="E1099"/>
    </row>
    <row r="1100" spans="5:5">
      <c r="E1100"/>
    </row>
    <row r="1101" spans="5:5">
      <c r="E1101"/>
    </row>
    <row r="1102" spans="5:5">
      <c r="E1102"/>
    </row>
    <row r="1103" spans="5:5">
      <c r="E1103"/>
    </row>
    <row r="1104" spans="5:5">
      <c r="E1104"/>
    </row>
    <row r="1105" spans="5:5">
      <c r="E1105"/>
    </row>
    <row r="1106" spans="5:5">
      <c r="E1106"/>
    </row>
    <row r="1107" spans="5:5">
      <c r="E1107"/>
    </row>
    <row r="1108" spans="5:5">
      <c r="E1108"/>
    </row>
    <row r="1109" spans="5:5">
      <c r="E1109"/>
    </row>
    <row r="1110" spans="5:5">
      <c r="E1110"/>
    </row>
    <row r="1111" spans="5:5">
      <c r="E1111"/>
    </row>
    <row r="1112" spans="5:5">
      <c r="E1112"/>
    </row>
    <row r="1113" spans="5:5">
      <c r="E1113"/>
    </row>
    <row r="1114" spans="5:5">
      <c r="E1114"/>
    </row>
    <row r="1115" spans="5:5">
      <c r="E1115"/>
    </row>
    <row r="1116" spans="5:5">
      <c r="E1116"/>
    </row>
    <row r="1117" spans="5:5">
      <c r="E1117"/>
    </row>
    <row r="1118" spans="5:5">
      <c r="E1118"/>
    </row>
    <row r="1119" spans="5:5">
      <c r="E1119"/>
    </row>
    <row r="1120" spans="5:5">
      <c r="E1120"/>
    </row>
    <row r="1121" spans="5:5">
      <c r="E1121"/>
    </row>
    <row r="1122" spans="5:5">
      <c r="E1122"/>
    </row>
    <row r="1123" spans="5:5">
      <c r="E1123"/>
    </row>
    <row r="1124" spans="5:5">
      <c r="E1124"/>
    </row>
    <row r="1125" spans="5:5">
      <c r="E1125"/>
    </row>
    <row r="1126" spans="5:5">
      <c r="E1126"/>
    </row>
    <row r="1127" spans="5:5">
      <c r="E1127"/>
    </row>
    <row r="1128" spans="5:5">
      <c r="E1128"/>
    </row>
    <row r="1129" spans="5:5">
      <c r="E1129"/>
    </row>
    <row r="1130" spans="5:5">
      <c r="E1130"/>
    </row>
    <row r="1131" spans="5:5">
      <c r="E1131"/>
    </row>
    <row r="1132" spans="5:5">
      <c r="E1132"/>
    </row>
    <row r="1133" spans="5:5">
      <c r="E1133"/>
    </row>
    <row r="1134" spans="5:5">
      <c r="E1134"/>
    </row>
    <row r="1135" spans="5:5">
      <c r="E1135"/>
    </row>
    <row r="1136" spans="5:5">
      <c r="E1136"/>
    </row>
    <row r="1137" spans="5:5">
      <c r="E1137"/>
    </row>
    <row r="1138" spans="5:5">
      <c r="E1138"/>
    </row>
    <row r="1139" spans="5:5">
      <c r="E1139"/>
    </row>
    <row r="1140" spans="5:5">
      <c r="E1140"/>
    </row>
    <row r="1141" spans="5:5">
      <c r="E1141"/>
    </row>
    <row r="1142" spans="5:5">
      <c r="E1142"/>
    </row>
    <row r="1143" spans="5:5">
      <c r="E1143"/>
    </row>
    <row r="1144" spans="5:5">
      <c r="E1144"/>
    </row>
    <row r="1145" spans="5:5">
      <c r="E1145"/>
    </row>
    <row r="1146" spans="5:5">
      <c r="E1146"/>
    </row>
    <row r="1147" spans="5:5">
      <c r="E1147"/>
    </row>
    <row r="1148" spans="5:5">
      <c r="E1148"/>
    </row>
    <row r="1149" spans="5:5">
      <c r="E1149"/>
    </row>
    <row r="1150" spans="5:5">
      <c r="E1150"/>
    </row>
    <row r="1151" spans="5:5">
      <c r="E1151"/>
    </row>
    <row r="1152" spans="5:5">
      <c r="E1152"/>
    </row>
    <row r="1153" spans="5:5">
      <c r="E1153"/>
    </row>
    <row r="1154" spans="5:5">
      <c r="E1154"/>
    </row>
    <row r="1155" spans="5:5">
      <c r="E1155"/>
    </row>
    <row r="1156" spans="5:5">
      <c r="E1156"/>
    </row>
    <row r="1157" spans="5:5">
      <c r="E1157"/>
    </row>
    <row r="1158" spans="5:5">
      <c r="E1158"/>
    </row>
    <row r="1159" spans="5:5">
      <c r="E1159"/>
    </row>
    <row r="1160" spans="5:5">
      <c r="E1160"/>
    </row>
    <row r="1161" spans="5:5">
      <c r="E1161"/>
    </row>
    <row r="1162" spans="5:5">
      <c r="E1162"/>
    </row>
    <row r="1163" spans="5:5">
      <c r="E1163"/>
    </row>
    <row r="1164" spans="5:5">
      <c r="E1164"/>
    </row>
    <row r="1165" spans="5:5">
      <c r="E1165"/>
    </row>
    <row r="1166" spans="5:5">
      <c r="E1166"/>
    </row>
    <row r="1167" spans="5:5">
      <c r="E1167"/>
    </row>
    <row r="1168" spans="5:5">
      <c r="E1168"/>
    </row>
    <row r="1169" spans="5:5">
      <c r="E1169"/>
    </row>
    <row r="1170" spans="5:5">
      <c r="E1170"/>
    </row>
    <row r="1171" spans="5:5">
      <c r="E1171"/>
    </row>
    <row r="1172" spans="5:5">
      <c r="E1172"/>
    </row>
    <row r="1173" spans="5:5">
      <c r="E1173"/>
    </row>
    <row r="1174" spans="5:5">
      <c r="E1174"/>
    </row>
    <row r="1175" spans="5:5">
      <c r="E1175"/>
    </row>
    <row r="1176" spans="5:5">
      <c r="E1176"/>
    </row>
    <row r="1177" spans="5:5">
      <c r="E1177"/>
    </row>
    <row r="1178" spans="5:5">
      <c r="E1178"/>
    </row>
    <row r="1179" spans="5:5">
      <c r="E1179"/>
    </row>
    <row r="1180" spans="5:5">
      <c r="E1180"/>
    </row>
    <row r="1181" spans="5:5">
      <c r="E1181"/>
    </row>
    <row r="1182" spans="5:5">
      <c r="E1182"/>
    </row>
    <row r="1183" spans="5:5">
      <c r="E1183"/>
    </row>
    <row r="1184" spans="5:5">
      <c r="E1184"/>
    </row>
    <row r="1185" spans="5:5">
      <c r="E1185"/>
    </row>
    <row r="1186" spans="5:5">
      <c r="E1186"/>
    </row>
    <row r="1187" spans="5:5">
      <c r="E1187"/>
    </row>
    <row r="1188" spans="5:5">
      <c r="E1188"/>
    </row>
    <row r="1189" spans="5:5">
      <c r="E1189"/>
    </row>
    <row r="1190" spans="5:5">
      <c r="E1190"/>
    </row>
    <row r="1191" spans="5:5">
      <c r="E1191"/>
    </row>
    <row r="1192" spans="5:5">
      <c r="E1192"/>
    </row>
    <row r="1193" spans="5:5">
      <c r="E1193"/>
    </row>
    <row r="1194" spans="5:5">
      <c r="E1194"/>
    </row>
    <row r="1195" spans="5:5">
      <c r="E1195"/>
    </row>
    <row r="1196" spans="5:5">
      <c r="E1196"/>
    </row>
    <row r="1197" spans="5:5">
      <c r="E1197"/>
    </row>
    <row r="1198" spans="5:5">
      <c r="E1198"/>
    </row>
    <row r="1199" spans="5:5">
      <c r="E1199"/>
    </row>
    <row r="1200" spans="5:5">
      <c r="E1200"/>
    </row>
    <row r="1201" spans="5:5">
      <c r="E1201"/>
    </row>
    <row r="1202" spans="5:5">
      <c r="E1202"/>
    </row>
    <row r="1203" spans="5:5">
      <c r="E1203"/>
    </row>
    <row r="1204" spans="5:5">
      <c r="E1204"/>
    </row>
    <row r="1205" spans="5:5">
      <c r="E1205"/>
    </row>
    <row r="1206" spans="5:5">
      <c r="E1206"/>
    </row>
    <row r="1207" spans="5:5">
      <c r="E1207"/>
    </row>
    <row r="1208" spans="5:5">
      <c r="E1208"/>
    </row>
    <row r="1209" spans="5:5">
      <c r="E1209"/>
    </row>
    <row r="1210" spans="5:5">
      <c r="E1210"/>
    </row>
    <row r="1211" spans="5:5">
      <c r="E1211"/>
    </row>
    <row r="1212" spans="5:5">
      <c r="E1212"/>
    </row>
    <row r="1213" spans="5:5">
      <c r="E1213"/>
    </row>
    <row r="1214" spans="5:5">
      <c r="E1214"/>
    </row>
    <row r="1215" spans="5:5">
      <c r="E1215"/>
    </row>
    <row r="1216" spans="5:5">
      <c r="E1216"/>
    </row>
    <row r="1217" spans="5:5">
      <c r="E1217"/>
    </row>
    <row r="1218" spans="5:5">
      <c r="E1218"/>
    </row>
    <row r="1219" spans="5:5">
      <c r="E1219"/>
    </row>
    <row r="1220" spans="5:5">
      <c r="E1220"/>
    </row>
    <row r="1221" spans="5:5">
      <c r="E1221"/>
    </row>
    <row r="1222" spans="5:5">
      <c r="E1222"/>
    </row>
    <row r="1223" spans="5:5">
      <c r="E1223"/>
    </row>
    <row r="1224" spans="5:5">
      <c r="E1224"/>
    </row>
    <row r="1225" spans="5:5">
      <c r="E1225"/>
    </row>
    <row r="1226" spans="5:5">
      <c r="E1226"/>
    </row>
    <row r="1227" spans="5:5">
      <c r="E1227"/>
    </row>
    <row r="1228" spans="5:5">
      <c r="E1228"/>
    </row>
    <row r="1229" spans="5:5">
      <c r="E1229"/>
    </row>
    <row r="1230" spans="5:5">
      <c r="E1230"/>
    </row>
    <row r="1231" spans="5:5">
      <c r="E1231"/>
    </row>
    <row r="1232" spans="5:5">
      <c r="E1232"/>
    </row>
    <row r="1233" spans="5:5">
      <c r="E1233"/>
    </row>
    <row r="1234" spans="5:5">
      <c r="E1234"/>
    </row>
    <row r="1235" spans="5:5">
      <c r="E1235"/>
    </row>
    <row r="1236" spans="5:5">
      <c r="E1236"/>
    </row>
    <row r="1237" spans="5:5">
      <c r="E1237"/>
    </row>
    <row r="1238" spans="5:5">
      <c r="E1238"/>
    </row>
    <row r="1239" spans="5:5">
      <c r="E1239"/>
    </row>
    <row r="1240" spans="5:5">
      <c r="E1240"/>
    </row>
    <row r="1241" spans="5:5">
      <c r="E1241"/>
    </row>
    <row r="1242" spans="5:5">
      <c r="E1242"/>
    </row>
    <row r="1243" spans="5:5">
      <c r="E1243"/>
    </row>
    <row r="1244" spans="5:5">
      <c r="E1244"/>
    </row>
    <row r="1245" spans="5:5">
      <c r="E1245"/>
    </row>
    <row r="1246" spans="5:5">
      <c r="E1246"/>
    </row>
    <row r="1247" spans="5:5">
      <c r="E1247"/>
    </row>
    <row r="1248" spans="5:5">
      <c r="E1248"/>
    </row>
    <row r="1249" spans="5:5">
      <c r="E1249"/>
    </row>
    <row r="1250" spans="5:5">
      <c r="E1250"/>
    </row>
    <row r="1251" spans="5:5">
      <c r="E1251"/>
    </row>
    <row r="1252" spans="5:5">
      <c r="E1252"/>
    </row>
    <row r="1253" spans="5:5">
      <c r="E1253"/>
    </row>
    <row r="1254" spans="5:5">
      <c r="E1254"/>
    </row>
    <row r="1255" spans="5:5">
      <c r="E1255"/>
    </row>
    <row r="1256" spans="5:5">
      <c r="E1256"/>
    </row>
    <row r="1257" spans="5:5">
      <c r="E1257"/>
    </row>
    <row r="1258" spans="5:5">
      <c r="E1258"/>
    </row>
    <row r="1259" spans="5:5">
      <c r="E1259"/>
    </row>
    <row r="1260" spans="5:5">
      <c r="E1260"/>
    </row>
    <row r="1261" spans="5:5">
      <c r="E1261"/>
    </row>
    <row r="1262" spans="5:5">
      <c r="E1262"/>
    </row>
    <row r="1263" spans="5:5">
      <c r="E1263"/>
    </row>
    <row r="1264" spans="5:5">
      <c r="E1264"/>
    </row>
    <row r="1265" spans="5:5">
      <c r="E1265"/>
    </row>
    <row r="1266" spans="5:5">
      <c r="E1266"/>
    </row>
    <row r="1267" spans="5:5">
      <c r="E1267"/>
    </row>
    <row r="1268" spans="5:5">
      <c r="E1268"/>
    </row>
    <row r="1269" spans="5:5">
      <c r="E1269"/>
    </row>
    <row r="1270" spans="5:5">
      <c r="E1270"/>
    </row>
    <row r="1271" spans="5:5">
      <c r="E1271"/>
    </row>
    <row r="1272" spans="5:5">
      <c r="E1272"/>
    </row>
    <row r="1273" spans="5:5">
      <c r="E1273"/>
    </row>
    <row r="1274" spans="5:5">
      <c r="E1274"/>
    </row>
    <row r="1275" spans="5:5">
      <c r="E1275"/>
    </row>
    <row r="1276" spans="5:5">
      <c r="E1276"/>
    </row>
    <row r="1277" spans="5:5">
      <c r="E1277"/>
    </row>
    <row r="1278" spans="5:5">
      <c r="E1278"/>
    </row>
    <row r="1279" spans="5:5">
      <c r="E1279"/>
    </row>
    <row r="1280" spans="5:5">
      <c r="E1280"/>
    </row>
    <row r="1281" spans="5:5">
      <c r="E1281"/>
    </row>
    <row r="1282" spans="5:5">
      <c r="E1282"/>
    </row>
    <row r="1283" spans="5:5">
      <c r="E1283"/>
    </row>
    <row r="1284" spans="5:5">
      <c r="E1284"/>
    </row>
    <row r="1285" spans="5:5">
      <c r="E1285"/>
    </row>
    <row r="1286" spans="5:5">
      <c r="E1286"/>
    </row>
    <row r="1287" spans="5:5">
      <c r="E1287"/>
    </row>
    <row r="1288" spans="5:5">
      <c r="E1288"/>
    </row>
    <row r="1289" spans="5:5">
      <c r="E1289"/>
    </row>
    <row r="1290" spans="5:5">
      <c r="E1290"/>
    </row>
    <row r="1291" spans="5:5">
      <c r="E1291"/>
    </row>
    <row r="1292" spans="5:5">
      <c r="E1292"/>
    </row>
    <row r="1293" spans="5:5">
      <c r="E1293"/>
    </row>
    <row r="1294" spans="5:5">
      <c r="E1294"/>
    </row>
    <row r="1295" spans="5:5">
      <c r="E1295"/>
    </row>
    <row r="1296" spans="5:5">
      <c r="E1296"/>
    </row>
    <row r="1297" spans="5:5">
      <c r="E1297"/>
    </row>
    <row r="1298" spans="5:5">
      <c r="E1298"/>
    </row>
    <row r="1299" spans="5:5">
      <c r="E1299"/>
    </row>
    <row r="1300" spans="5:5">
      <c r="E1300"/>
    </row>
    <row r="1301" spans="5:5">
      <c r="E1301"/>
    </row>
    <row r="1302" spans="5:5">
      <c r="E1302"/>
    </row>
    <row r="1303" spans="5:5">
      <c r="E1303"/>
    </row>
    <row r="1304" spans="5:5">
      <c r="E1304"/>
    </row>
    <row r="1305" spans="5:5">
      <c r="E1305"/>
    </row>
    <row r="1306" spans="5:5">
      <c r="E1306"/>
    </row>
    <row r="1307" spans="5:5">
      <c r="E1307"/>
    </row>
    <row r="1308" spans="5:5">
      <c r="E1308"/>
    </row>
    <row r="1309" spans="5:5">
      <c r="E1309"/>
    </row>
    <row r="1310" spans="5:5">
      <c r="E1310"/>
    </row>
    <row r="1311" spans="5:5">
      <c r="E1311"/>
    </row>
    <row r="1312" spans="5:5">
      <c r="E1312"/>
    </row>
    <row r="1313" spans="5:5">
      <c r="E1313"/>
    </row>
    <row r="1314" spans="5:5">
      <c r="E1314"/>
    </row>
    <row r="1315" spans="5:5">
      <c r="E1315"/>
    </row>
    <row r="1316" spans="5:5">
      <c r="E1316"/>
    </row>
    <row r="1317" spans="5:5">
      <c r="E1317"/>
    </row>
    <row r="1318" spans="5:5">
      <c r="E1318"/>
    </row>
    <row r="1319" spans="5:5">
      <c r="E1319"/>
    </row>
    <row r="1320" spans="5:5">
      <c r="E1320"/>
    </row>
    <row r="1321" spans="5:5">
      <c r="E1321"/>
    </row>
    <row r="1322" spans="5:5">
      <c r="E1322"/>
    </row>
    <row r="1323" spans="5:5">
      <c r="E1323"/>
    </row>
    <row r="1324" spans="5:5">
      <c r="E1324"/>
    </row>
    <row r="1325" spans="5:5">
      <c r="E1325"/>
    </row>
    <row r="1326" spans="5:5">
      <c r="E1326"/>
    </row>
    <row r="1327" spans="5:5">
      <c r="E1327"/>
    </row>
    <row r="1328" spans="5:5">
      <c r="E1328"/>
    </row>
    <row r="1329" spans="5:5">
      <c r="E1329"/>
    </row>
    <row r="1330" spans="5:5">
      <c r="E1330"/>
    </row>
    <row r="1331" spans="5:5">
      <c r="E1331"/>
    </row>
    <row r="1332" spans="5:5">
      <c r="E1332"/>
    </row>
    <row r="1333" spans="5:5">
      <c r="E1333"/>
    </row>
    <row r="1334" spans="5:5">
      <c r="E1334"/>
    </row>
    <row r="1335" spans="5:5">
      <c r="E1335"/>
    </row>
    <row r="1336" spans="5:5">
      <c r="E1336"/>
    </row>
    <row r="1337" spans="5:5">
      <c r="E1337"/>
    </row>
    <row r="1338" spans="5:5">
      <c r="E1338"/>
    </row>
    <row r="1339" spans="5:5">
      <c r="E1339"/>
    </row>
    <row r="1340" spans="5:5">
      <c r="E1340"/>
    </row>
    <row r="1341" spans="5:5">
      <c r="E1341"/>
    </row>
    <row r="1342" spans="5:5">
      <c r="E1342"/>
    </row>
    <row r="1343" spans="5:5">
      <c r="E1343"/>
    </row>
    <row r="1344" spans="5:5">
      <c r="E1344"/>
    </row>
    <row r="1345" spans="5:5">
      <c r="E1345"/>
    </row>
    <row r="1346" spans="5:5">
      <c r="E1346"/>
    </row>
    <row r="1347" spans="5:5">
      <c r="E1347"/>
    </row>
    <row r="1348" spans="5:5">
      <c r="E1348"/>
    </row>
    <row r="1349" spans="5:5">
      <c r="E1349"/>
    </row>
    <row r="1350" spans="5:5">
      <c r="E1350"/>
    </row>
    <row r="1351" spans="5:5">
      <c r="E1351"/>
    </row>
    <row r="1352" spans="5:5">
      <c r="E1352"/>
    </row>
    <row r="1353" spans="5:5">
      <c r="E1353"/>
    </row>
    <row r="1354" spans="5:5">
      <c r="E1354"/>
    </row>
    <row r="1355" spans="5:5">
      <c r="E1355"/>
    </row>
    <row r="1356" spans="5:5">
      <c r="E1356"/>
    </row>
    <row r="1357" spans="5:5">
      <c r="E1357"/>
    </row>
    <row r="1358" spans="5:5">
      <c r="E1358"/>
    </row>
    <row r="1359" spans="5:5">
      <c r="E1359"/>
    </row>
    <row r="1360" spans="5:5">
      <c r="E1360"/>
    </row>
    <row r="1361" spans="5:5">
      <c r="E1361"/>
    </row>
    <row r="1362" spans="5:5">
      <c r="E1362"/>
    </row>
    <row r="1363" spans="5:5">
      <c r="E1363"/>
    </row>
    <row r="1364" spans="5:5">
      <c r="E1364"/>
    </row>
    <row r="1365" spans="5:5">
      <c r="E1365"/>
    </row>
    <row r="1366" spans="5:5">
      <c r="E1366"/>
    </row>
    <row r="1367" spans="5:5">
      <c r="E1367"/>
    </row>
    <row r="1368" spans="5:5">
      <c r="E1368"/>
    </row>
    <row r="1369" spans="5:5">
      <c r="E1369"/>
    </row>
    <row r="1370" spans="5:5">
      <c r="E1370"/>
    </row>
    <row r="1371" spans="5:5">
      <c r="E1371"/>
    </row>
    <row r="1372" spans="5:5">
      <c r="E1372"/>
    </row>
    <row r="1373" spans="5:5">
      <c r="E1373"/>
    </row>
    <row r="1374" spans="5:5">
      <c r="E1374"/>
    </row>
    <row r="1375" spans="5:5">
      <c r="E1375"/>
    </row>
    <row r="1376" spans="5:5">
      <c r="E1376"/>
    </row>
    <row r="1377" spans="5:5">
      <c r="E1377"/>
    </row>
    <row r="1378" spans="5:5">
      <c r="E1378"/>
    </row>
    <row r="1379" spans="5:5">
      <c r="E1379"/>
    </row>
    <row r="1380" spans="5:5">
      <c r="E1380"/>
    </row>
    <row r="1381" spans="5:5">
      <c r="E1381"/>
    </row>
    <row r="1382" spans="5:5">
      <c r="E1382"/>
    </row>
    <row r="1383" spans="5:5">
      <c r="E1383"/>
    </row>
    <row r="1384" spans="5:5">
      <c r="E1384"/>
    </row>
    <row r="1385" spans="5:5">
      <c r="E1385"/>
    </row>
    <row r="1386" spans="5:5">
      <c r="E1386"/>
    </row>
    <row r="1387" spans="5:5">
      <c r="E1387"/>
    </row>
    <row r="1388" spans="5:5">
      <c r="E1388"/>
    </row>
    <row r="1389" spans="5:5">
      <c r="E1389"/>
    </row>
    <row r="1390" spans="5:5">
      <c r="E1390"/>
    </row>
    <row r="1391" spans="5:5">
      <c r="E1391"/>
    </row>
    <row r="1392" spans="5:5">
      <c r="E1392"/>
    </row>
    <row r="1393" spans="5:5">
      <c r="E1393"/>
    </row>
    <row r="1394" spans="5:5">
      <c r="E1394"/>
    </row>
    <row r="1395" spans="5:5">
      <c r="E1395"/>
    </row>
    <row r="1396" spans="5:5">
      <c r="E1396"/>
    </row>
    <row r="1397" spans="5:5">
      <c r="E1397"/>
    </row>
    <row r="1398" spans="5:5">
      <c r="E1398"/>
    </row>
    <row r="1399" spans="5:5">
      <c r="E1399"/>
    </row>
    <row r="1400" spans="5:5">
      <c r="E1400"/>
    </row>
    <row r="1401" spans="5:5">
      <c r="E1401"/>
    </row>
    <row r="1402" spans="5:5">
      <c r="E1402"/>
    </row>
    <row r="1403" spans="5:5">
      <c r="E1403"/>
    </row>
    <row r="1404" spans="5:5">
      <c r="E1404"/>
    </row>
    <row r="1405" spans="5:5">
      <c r="E1405"/>
    </row>
    <row r="1406" spans="5:5">
      <c r="E1406"/>
    </row>
    <row r="1407" spans="5:5">
      <c r="E1407"/>
    </row>
    <row r="1408" spans="5:5">
      <c r="E1408"/>
    </row>
    <row r="1409" spans="5:5">
      <c r="E1409"/>
    </row>
    <row r="1410" spans="5:5">
      <c r="E1410"/>
    </row>
    <row r="1411" spans="5:5">
      <c r="E1411"/>
    </row>
    <row r="1412" spans="5:5">
      <c r="E1412"/>
    </row>
    <row r="1413" spans="5:5">
      <c r="E1413"/>
    </row>
    <row r="1414" spans="5:5">
      <c r="E1414"/>
    </row>
    <row r="1415" spans="5:5">
      <c r="E1415"/>
    </row>
    <row r="1416" spans="5:5">
      <c r="E1416"/>
    </row>
    <row r="1417" spans="5:5">
      <c r="E1417"/>
    </row>
    <row r="1418" spans="5:5">
      <c r="E1418"/>
    </row>
    <row r="1419" spans="5:5">
      <c r="E1419"/>
    </row>
    <row r="1420" spans="5:5">
      <c r="E1420"/>
    </row>
    <row r="1421" spans="5:5">
      <c r="E1421"/>
    </row>
    <row r="1422" spans="5:5">
      <c r="E1422"/>
    </row>
    <row r="1423" spans="5:5">
      <c r="E1423"/>
    </row>
    <row r="1424" spans="5:5">
      <c r="E1424"/>
    </row>
    <row r="1425" spans="5:5">
      <c r="E1425"/>
    </row>
    <row r="1426" spans="5:5">
      <c r="E1426"/>
    </row>
    <row r="1427" spans="5:5">
      <c r="E1427"/>
    </row>
    <row r="1428" spans="5:5">
      <c r="E1428"/>
    </row>
    <row r="1429" spans="5:5">
      <c r="E1429"/>
    </row>
    <row r="1430" spans="5:5">
      <c r="E1430"/>
    </row>
    <row r="1431" spans="5:5">
      <c r="E1431"/>
    </row>
    <row r="1432" spans="5:5">
      <c r="E1432"/>
    </row>
    <row r="1433" spans="5:5">
      <c r="E1433"/>
    </row>
    <row r="1434" spans="5:5">
      <c r="E1434"/>
    </row>
    <row r="1435" spans="5:5">
      <c r="E1435"/>
    </row>
    <row r="1436" spans="5:5">
      <c r="E1436"/>
    </row>
    <row r="1437" spans="5:5">
      <c r="E1437"/>
    </row>
    <row r="1438" spans="5:5">
      <c r="E1438"/>
    </row>
    <row r="1439" spans="5:5">
      <c r="E1439"/>
    </row>
    <row r="1440" spans="5:5">
      <c r="E1440"/>
    </row>
    <row r="1441" spans="5:5">
      <c r="E1441"/>
    </row>
    <row r="1442" spans="5:5">
      <c r="E1442"/>
    </row>
    <row r="1443" spans="5:5">
      <c r="E1443"/>
    </row>
    <row r="1444" spans="5:5">
      <c r="E1444"/>
    </row>
    <row r="1445" spans="5:5">
      <c r="E1445"/>
    </row>
    <row r="1446" spans="5:5">
      <c r="E1446"/>
    </row>
    <row r="1447" spans="5:5">
      <c r="E1447"/>
    </row>
    <row r="1448" spans="5:5">
      <c r="E1448"/>
    </row>
    <row r="1449" spans="5:5">
      <c r="E1449"/>
    </row>
    <row r="1450" spans="5:5">
      <c r="E1450"/>
    </row>
    <row r="1451" spans="5:5">
      <c r="E1451"/>
    </row>
    <row r="1452" spans="5:5">
      <c r="E1452"/>
    </row>
    <row r="1453" spans="5:5">
      <c r="E1453"/>
    </row>
    <row r="1454" spans="5:5">
      <c r="E1454"/>
    </row>
    <row r="1455" spans="5:5">
      <c r="E1455"/>
    </row>
    <row r="1456" spans="5:5">
      <c r="E1456"/>
    </row>
    <row r="1457" spans="5:5">
      <c r="E1457"/>
    </row>
    <row r="1458" spans="5:5">
      <c r="E1458"/>
    </row>
    <row r="1459" spans="5:5">
      <c r="E1459"/>
    </row>
    <row r="1460" spans="5:5">
      <c r="E1460"/>
    </row>
    <row r="1461" spans="5:5">
      <c r="E1461"/>
    </row>
    <row r="1462" spans="5:5">
      <c r="E1462"/>
    </row>
    <row r="1463" spans="5:5">
      <c r="E1463"/>
    </row>
    <row r="1464" spans="5:5">
      <c r="E1464"/>
    </row>
    <row r="1465" spans="5:5">
      <c r="E1465"/>
    </row>
    <row r="1466" spans="5:5">
      <c r="E1466"/>
    </row>
    <row r="1467" spans="5:5">
      <c r="E1467"/>
    </row>
    <row r="1468" spans="5:5">
      <c r="E1468"/>
    </row>
    <row r="1469" spans="5:5">
      <c r="E1469"/>
    </row>
    <row r="1470" spans="5:5">
      <c r="E1470"/>
    </row>
    <row r="1471" spans="5:5">
      <c r="E1471"/>
    </row>
    <row r="1472" spans="5:5">
      <c r="E1472"/>
    </row>
    <row r="1473" spans="5:5">
      <c r="E1473"/>
    </row>
    <row r="1474" spans="5:5">
      <c r="E1474"/>
    </row>
    <row r="1475" spans="5:5">
      <c r="E1475"/>
    </row>
    <row r="1476" spans="5:5">
      <c r="E1476"/>
    </row>
    <row r="1477" spans="5:5">
      <c r="E1477"/>
    </row>
    <row r="1478" spans="5:5">
      <c r="E1478"/>
    </row>
    <row r="1479" spans="5:5">
      <c r="E1479"/>
    </row>
    <row r="1480" spans="5:5">
      <c r="E1480"/>
    </row>
    <row r="1481" spans="5:5">
      <c r="E1481"/>
    </row>
    <row r="1482" spans="5:5">
      <c r="E1482"/>
    </row>
    <row r="1483" spans="5:5">
      <c r="E1483"/>
    </row>
    <row r="1484" spans="5:5">
      <c r="E1484"/>
    </row>
    <row r="1485" spans="5:5">
      <c r="E1485"/>
    </row>
    <row r="1486" spans="5:5">
      <c r="E1486"/>
    </row>
    <row r="1487" spans="5:5">
      <c r="E1487"/>
    </row>
    <row r="1488" spans="5:5">
      <c r="E1488"/>
    </row>
    <row r="1489" spans="5:5">
      <c r="E1489"/>
    </row>
    <row r="1490" spans="5:5">
      <c r="E1490"/>
    </row>
    <row r="1491" spans="5:5">
      <c r="E1491"/>
    </row>
    <row r="1492" spans="5:5">
      <c r="E1492"/>
    </row>
    <row r="1493" spans="5:5">
      <c r="E1493"/>
    </row>
    <row r="1494" spans="5:5">
      <c r="E1494"/>
    </row>
    <row r="1495" spans="5:5">
      <c r="E1495"/>
    </row>
    <row r="1496" spans="5:5">
      <c r="E1496"/>
    </row>
    <row r="1497" spans="5:5">
      <c r="E1497"/>
    </row>
    <row r="1498" spans="5:5">
      <c r="E1498"/>
    </row>
    <row r="1499" spans="5:5">
      <c r="E1499"/>
    </row>
    <row r="1500" spans="5:5">
      <c r="E1500"/>
    </row>
    <row r="1501" spans="5:5">
      <c r="E1501"/>
    </row>
    <row r="1502" spans="5:5">
      <c r="E1502"/>
    </row>
    <row r="1503" spans="5:5">
      <c r="E1503"/>
    </row>
    <row r="1504" spans="5:5">
      <c r="E1504"/>
    </row>
    <row r="1505" spans="5:5">
      <c r="E1505"/>
    </row>
    <row r="1506" spans="5:5">
      <c r="E1506"/>
    </row>
    <row r="1507" spans="5:5">
      <c r="E1507"/>
    </row>
    <row r="1508" spans="5:5">
      <c r="E1508"/>
    </row>
    <row r="1509" spans="5:5">
      <c r="E1509"/>
    </row>
    <row r="1510" spans="5:5">
      <c r="E1510"/>
    </row>
    <row r="1511" spans="5:5">
      <c r="E1511"/>
    </row>
    <row r="1512" spans="5:5">
      <c r="E1512"/>
    </row>
    <row r="1513" spans="5:5">
      <c r="E1513"/>
    </row>
    <row r="1514" spans="5:5">
      <c r="E1514"/>
    </row>
    <row r="1515" spans="5:5">
      <c r="E1515"/>
    </row>
    <row r="1516" spans="5:5">
      <c r="E1516"/>
    </row>
    <row r="1517" spans="5:5">
      <c r="E1517"/>
    </row>
    <row r="1518" spans="5:5">
      <c r="E1518"/>
    </row>
    <row r="1519" spans="5:5">
      <c r="E1519"/>
    </row>
    <row r="1520" spans="5:5">
      <c r="E1520"/>
    </row>
    <row r="1521" spans="5:5">
      <c r="E1521"/>
    </row>
    <row r="1522" spans="5:5">
      <c r="E1522"/>
    </row>
    <row r="1523" spans="5:5">
      <c r="E1523"/>
    </row>
    <row r="1524" spans="5:5">
      <c r="E1524"/>
    </row>
    <row r="1525" spans="5:5">
      <c r="E1525"/>
    </row>
    <row r="1526" spans="5:5">
      <c r="E1526"/>
    </row>
    <row r="1527" spans="5:5">
      <c r="E1527"/>
    </row>
    <row r="1528" spans="5:5">
      <c r="E1528"/>
    </row>
    <row r="1529" spans="5:5">
      <c r="E1529"/>
    </row>
    <row r="1530" spans="5:5">
      <c r="E1530"/>
    </row>
    <row r="1531" spans="5:5">
      <c r="E1531"/>
    </row>
    <row r="1532" spans="5:5">
      <c r="E1532"/>
    </row>
    <row r="1533" spans="5:5">
      <c r="E1533"/>
    </row>
    <row r="1534" spans="5:5">
      <c r="E1534"/>
    </row>
    <row r="1535" spans="5:5">
      <c r="E1535"/>
    </row>
    <row r="1536" spans="5:5">
      <c r="E1536"/>
    </row>
    <row r="1537" spans="5:5">
      <c r="E1537"/>
    </row>
    <row r="1538" spans="5:5">
      <c r="E1538"/>
    </row>
    <row r="1539" spans="5:5">
      <c r="E1539"/>
    </row>
    <row r="1540" spans="5:5">
      <c r="E1540"/>
    </row>
    <row r="1541" spans="5:5">
      <c r="E1541"/>
    </row>
    <row r="1542" spans="5:5">
      <c r="E1542"/>
    </row>
    <row r="1543" spans="5:5">
      <c r="E1543"/>
    </row>
    <row r="1544" spans="5:5">
      <c r="E1544"/>
    </row>
    <row r="1545" spans="5:5">
      <c r="E1545"/>
    </row>
    <row r="1546" spans="5:5">
      <c r="E1546"/>
    </row>
    <row r="1547" spans="5:5">
      <c r="E1547"/>
    </row>
    <row r="1548" spans="5:5">
      <c r="E1548"/>
    </row>
    <row r="1549" spans="5:5">
      <c r="E1549"/>
    </row>
    <row r="1550" spans="5:5">
      <c r="E1550"/>
    </row>
    <row r="1551" spans="5:5">
      <c r="E1551"/>
    </row>
    <row r="1552" spans="5:5">
      <c r="E1552"/>
    </row>
    <row r="1553" spans="5:5">
      <c r="E1553"/>
    </row>
    <row r="1554" spans="5:5">
      <c r="E1554"/>
    </row>
    <row r="1555" spans="5:5">
      <c r="E1555"/>
    </row>
    <row r="1556" spans="5:5">
      <c r="E1556"/>
    </row>
    <row r="1557" spans="5:5">
      <c r="E1557"/>
    </row>
    <row r="1558" spans="5:5">
      <c r="E1558"/>
    </row>
    <row r="1559" spans="5:5">
      <c r="E1559"/>
    </row>
    <row r="1560" spans="5:5">
      <c r="E1560"/>
    </row>
    <row r="1561" spans="5:5">
      <c r="E1561"/>
    </row>
    <row r="1562" spans="5:5">
      <c r="E1562"/>
    </row>
    <row r="1563" spans="5:5">
      <c r="E1563"/>
    </row>
    <row r="1564" spans="5:5">
      <c r="E1564"/>
    </row>
    <row r="1565" spans="5:5">
      <c r="E1565"/>
    </row>
    <row r="1566" spans="5:5">
      <c r="E1566"/>
    </row>
    <row r="1567" spans="5:5">
      <c r="E1567"/>
    </row>
    <row r="1568" spans="5:5">
      <c r="E1568"/>
    </row>
    <row r="1569" spans="5:5">
      <c r="E1569"/>
    </row>
    <row r="1570" spans="5:5">
      <c r="E1570"/>
    </row>
    <row r="1571" spans="5:5">
      <c r="E1571"/>
    </row>
    <row r="1572" spans="5:5">
      <c r="E1572"/>
    </row>
    <row r="1573" spans="5:5">
      <c r="E1573"/>
    </row>
    <row r="1574" spans="5:5">
      <c r="E1574"/>
    </row>
    <row r="1575" spans="5:5">
      <c r="E1575"/>
    </row>
    <row r="1576" spans="5:5">
      <c r="E1576"/>
    </row>
    <row r="1577" spans="5:5">
      <c r="E1577"/>
    </row>
    <row r="1578" spans="5:5">
      <c r="E1578"/>
    </row>
    <row r="1579" spans="5:5">
      <c r="E1579"/>
    </row>
    <row r="1580" spans="5:5">
      <c r="E1580"/>
    </row>
    <row r="1581" spans="5:5">
      <c r="E1581"/>
    </row>
    <row r="1582" spans="5:5">
      <c r="E1582"/>
    </row>
    <row r="1583" spans="5:5">
      <c r="E1583"/>
    </row>
    <row r="1584" spans="5:5">
      <c r="E1584"/>
    </row>
    <row r="1585" spans="5:5">
      <c r="E1585"/>
    </row>
    <row r="1586" spans="5:5">
      <c r="E1586"/>
    </row>
    <row r="1587" spans="5:5">
      <c r="E1587"/>
    </row>
    <row r="1588" spans="5:5">
      <c r="E1588"/>
    </row>
    <row r="1589" spans="5:5">
      <c r="E1589"/>
    </row>
    <row r="1590" spans="5:5">
      <c r="E1590"/>
    </row>
    <row r="1591" spans="5:5">
      <c r="E1591"/>
    </row>
    <row r="1592" spans="5:5">
      <c r="E1592"/>
    </row>
    <row r="1593" spans="5:5">
      <c r="E1593"/>
    </row>
    <row r="1594" spans="5:5">
      <c r="E1594"/>
    </row>
    <row r="1595" spans="5:5">
      <c r="E1595"/>
    </row>
    <row r="1596" spans="5:5">
      <c r="E1596"/>
    </row>
    <row r="1597" spans="5:5">
      <c r="E1597"/>
    </row>
    <row r="1598" spans="5:5">
      <c r="E1598"/>
    </row>
    <row r="1599" spans="5:5">
      <c r="E1599"/>
    </row>
    <row r="1600" spans="5:5">
      <c r="E1600"/>
    </row>
    <row r="1601" spans="5:5">
      <c r="E1601"/>
    </row>
    <row r="1602" spans="5:5">
      <c r="E1602"/>
    </row>
    <row r="1603" spans="5:5">
      <c r="E1603"/>
    </row>
    <row r="1604" spans="5:5">
      <c r="E1604"/>
    </row>
    <row r="1605" spans="5:5">
      <c r="E1605"/>
    </row>
    <row r="1606" spans="5:5">
      <c r="E1606"/>
    </row>
    <row r="1607" spans="5:5">
      <c r="E1607"/>
    </row>
    <row r="1608" spans="5:5">
      <c r="E1608"/>
    </row>
    <row r="1609" spans="5:5">
      <c r="E1609"/>
    </row>
    <row r="1610" spans="5:5">
      <c r="E1610"/>
    </row>
    <row r="1611" spans="5:5">
      <c r="E1611"/>
    </row>
    <row r="1612" spans="5:5">
      <c r="E1612"/>
    </row>
    <row r="1613" spans="5:5">
      <c r="E1613"/>
    </row>
    <row r="1614" spans="5:5">
      <c r="E1614"/>
    </row>
    <row r="1615" spans="5:5">
      <c r="E1615"/>
    </row>
    <row r="1616" spans="5:5">
      <c r="E1616"/>
    </row>
    <row r="1617" spans="5:5">
      <c r="E1617"/>
    </row>
    <row r="1618" spans="5:5">
      <c r="E1618"/>
    </row>
    <row r="1619" spans="5:5">
      <c r="E1619"/>
    </row>
    <row r="1620" spans="5:5">
      <c r="E1620"/>
    </row>
    <row r="1621" spans="5:5">
      <c r="E1621"/>
    </row>
    <row r="1622" spans="5:5">
      <c r="E1622"/>
    </row>
    <row r="1623" spans="5:5">
      <c r="E1623"/>
    </row>
    <row r="1624" spans="5:5">
      <c r="E1624"/>
    </row>
    <row r="1625" spans="5:5">
      <c r="E1625"/>
    </row>
    <row r="1626" spans="5:5">
      <c r="E1626"/>
    </row>
    <row r="1627" spans="5:5">
      <c r="E1627"/>
    </row>
    <row r="1628" spans="5:5">
      <c r="E1628"/>
    </row>
    <row r="1629" spans="5:5">
      <c r="E1629"/>
    </row>
    <row r="1630" spans="5:5">
      <c r="E1630"/>
    </row>
    <row r="1631" spans="5:5">
      <c r="E1631"/>
    </row>
    <row r="1632" spans="5:5">
      <c r="E1632"/>
    </row>
    <row r="1633" spans="5:5">
      <c r="E1633"/>
    </row>
    <row r="1634" spans="5:5">
      <c r="E1634"/>
    </row>
    <row r="1635" spans="5:5">
      <c r="E1635"/>
    </row>
    <row r="1636" spans="5:5">
      <c r="E1636"/>
    </row>
    <row r="1637" spans="5:5">
      <c r="E1637"/>
    </row>
    <row r="1638" spans="5:5">
      <c r="E1638"/>
    </row>
    <row r="1639" spans="5:5">
      <c r="E1639"/>
    </row>
    <row r="1640" spans="5:5">
      <c r="E1640"/>
    </row>
    <row r="1641" spans="5:5">
      <c r="E1641"/>
    </row>
    <row r="1642" spans="5:5">
      <c r="E1642"/>
    </row>
    <row r="1643" spans="5:5">
      <c r="E1643"/>
    </row>
    <row r="1644" spans="5:5">
      <c r="E1644"/>
    </row>
    <row r="1645" spans="5:5">
      <c r="E1645"/>
    </row>
    <row r="1646" spans="5:5">
      <c r="E1646"/>
    </row>
    <row r="1647" spans="5:5">
      <c r="E1647"/>
    </row>
    <row r="1648" spans="5:5">
      <c r="E1648"/>
    </row>
    <row r="1649" spans="5:5">
      <c r="E1649"/>
    </row>
    <row r="1650" spans="5:5">
      <c r="E1650"/>
    </row>
    <row r="1651" spans="5:5">
      <c r="E1651"/>
    </row>
    <row r="1652" spans="5:5">
      <c r="E1652"/>
    </row>
    <row r="1653" spans="5:5">
      <c r="E1653"/>
    </row>
    <row r="1654" spans="5:5">
      <c r="E1654"/>
    </row>
    <row r="1655" spans="5:5">
      <c r="E1655"/>
    </row>
    <row r="1656" spans="5:5">
      <c r="E1656"/>
    </row>
    <row r="1657" spans="5:5">
      <c r="E1657"/>
    </row>
    <row r="1658" spans="5:5">
      <c r="E1658"/>
    </row>
    <row r="1659" spans="5:5">
      <c r="E1659"/>
    </row>
    <row r="1660" spans="5:5">
      <c r="E1660"/>
    </row>
    <row r="1661" spans="5:5">
      <c r="E1661"/>
    </row>
    <row r="1662" spans="5:5">
      <c r="E1662"/>
    </row>
    <row r="1663" spans="5:5">
      <c r="E1663"/>
    </row>
    <row r="1664" spans="5:5">
      <c r="E1664"/>
    </row>
    <row r="1665" spans="5:5">
      <c r="E1665"/>
    </row>
    <row r="1666" spans="5:5">
      <c r="E1666"/>
    </row>
    <row r="1667" spans="5:5">
      <c r="E1667"/>
    </row>
    <row r="1668" spans="5:5">
      <c r="E1668"/>
    </row>
    <row r="1669" spans="5:5">
      <c r="E1669"/>
    </row>
    <row r="1670" spans="5:5">
      <c r="E1670"/>
    </row>
    <row r="1671" spans="5:5">
      <c r="E1671"/>
    </row>
    <row r="1672" spans="5:5">
      <c r="E1672"/>
    </row>
    <row r="1673" spans="5:5">
      <c r="E1673"/>
    </row>
    <row r="1674" spans="5:5">
      <c r="E1674"/>
    </row>
    <row r="1675" spans="5:5">
      <c r="E1675"/>
    </row>
    <row r="1676" spans="5:5">
      <c r="E1676"/>
    </row>
    <row r="1677" spans="5:5">
      <c r="E1677"/>
    </row>
    <row r="1678" spans="5:5">
      <c r="E1678"/>
    </row>
    <row r="1679" spans="5:5">
      <c r="E1679"/>
    </row>
    <row r="1680" spans="5:5">
      <c r="E1680"/>
    </row>
    <row r="1681" spans="5:5">
      <c r="E1681"/>
    </row>
    <row r="1682" spans="5:5">
      <c r="E1682"/>
    </row>
    <row r="1683" spans="5:5">
      <c r="E1683"/>
    </row>
    <row r="1684" spans="5:5">
      <c r="E1684"/>
    </row>
    <row r="1685" spans="5:5">
      <c r="E1685"/>
    </row>
    <row r="1686" spans="5:5">
      <c r="E1686"/>
    </row>
    <row r="1687" spans="5:5">
      <c r="E1687"/>
    </row>
    <row r="1688" spans="5:5">
      <c r="E1688"/>
    </row>
    <row r="1689" spans="5:5">
      <c r="E1689"/>
    </row>
    <row r="1690" spans="5:5">
      <c r="E1690"/>
    </row>
    <row r="1691" spans="5:5">
      <c r="E1691"/>
    </row>
    <row r="1692" spans="5:5">
      <c r="E1692"/>
    </row>
    <row r="1693" spans="5:5">
      <c r="E1693"/>
    </row>
    <row r="1694" spans="5:5">
      <c r="E1694"/>
    </row>
    <row r="1695" spans="5:5">
      <c r="E1695"/>
    </row>
    <row r="1696" spans="5:5">
      <c r="E1696"/>
    </row>
    <row r="1697" spans="5:5">
      <c r="E1697"/>
    </row>
    <row r="1698" spans="5:5">
      <c r="E1698"/>
    </row>
    <row r="1699" spans="5:5">
      <c r="E1699"/>
    </row>
    <row r="1700" spans="5:5">
      <c r="E1700"/>
    </row>
    <row r="1701" spans="5:5">
      <c r="E1701"/>
    </row>
    <row r="1702" spans="5:5">
      <c r="E1702"/>
    </row>
    <row r="1703" spans="5:5">
      <c r="E1703"/>
    </row>
    <row r="1704" spans="5:5">
      <c r="E1704"/>
    </row>
    <row r="1705" spans="5:5">
      <c r="E1705"/>
    </row>
    <row r="1706" spans="5:5">
      <c r="E1706"/>
    </row>
    <row r="1707" spans="5:5">
      <c r="E1707"/>
    </row>
    <row r="1708" spans="5:5">
      <c r="E1708"/>
    </row>
    <row r="1709" spans="5:5">
      <c r="E1709"/>
    </row>
    <row r="1710" spans="5:5">
      <c r="E1710"/>
    </row>
    <row r="1711" spans="5:5">
      <c r="E1711"/>
    </row>
    <row r="1712" spans="5:5">
      <c r="E1712"/>
    </row>
    <row r="1713" spans="5:5">
      <c r="E1713"/>
    </row>
    <row r="1714" spans="5:5">
      <c r="E1714"/>
    </row>
    <row r="1715" spans="5:5">
      <c r="E1715"/>
    </row>
    <row r="1716" spans="5:5">
      <c r="E1716"/>
    </row>
    <row r="1717" spans="5:5">
      <c r="E1717"/>
    </row>
    <row r="1718" spans="5:5">
      <c r="E1718"/>
    </row>
    <row r="1719" spans="5:5">
      <c r="E1719"/>
    </row>
    <row r="1720" spans="5:5">
      <c r="E1720"/>
    </row>
    <row r="1721" spans="5:5">
      <c r="E1721"/>
    </row>
    <row r="1722" spans="5:5">
      <c r="E1722"/>
    </row>
    <row r="1723" spans="5:5">
      <c r="E1723"/>
    </row>
    <row r="1724" spans="5:5">
      <c r="E1724"/>
    </row>
    <row r="1725" spans="5:5">
      <c r="E1725"/>
    </row>
    <row r="1726" spans="5:5">
      <c r="E1726"/>
    </row>
    <row r="1727" spans="5:5">
      <c r="E1727"/>
    </row>
    <row r="1728" spans="5:5">
      <c r="E1728"/>
    </row>
    <row r="1729" spans="5:5">
      <c r="E1729"/>
    </row>
    <row r="1730" spans="5:5">
      <c r="E1730"/>
    </row>
    <row r="1731" spans="5:5">
      <c r="E1731"/>
    </row>
    <row r="1732" spans="5:5">
      <c r="E1732"/>
    </row>
    <row r="1733" spans="5:5">
      <c r="E1733"/>
    </row>
    <row r="1734" spans="5:5">
      <c r="E1734"/>
    </row>
    <row r="1735" spans="5:5">
      <c r="E1735"/>
    </row>
    <row r="1736" spans="5:5">
      <c r="E1736"/>
    </row>
    <row r="1737" spans="5:5">
      <c r="E1737"/>
    </row>
    <row r="1738" spans="5:5">
      <c r="E1738"/>
    </row>
    <row r="1739" spans="5:5">
      <c r="E1739"/>
    </row>
    <row r="1740" spans="5:5">
      <c r="E1740"/>
    </row>
    <row r="1741" spans="5:5">
      <c r="E1741"/>
    </row>
    <row r="1742" spans="5:5">
      <c r="E1742"/>
    </row>
    <row r="1743" spans="5:5">
      <c r="E1743"/>
    </row>
    <row r="1744" spans="5:5">
      <c r="E1744"/>
    </row>
    <row r="1745" spans="5:5">
      <c r="E1745"/>
    </row>
    <row r="1746" spans="5:5">
      <c r="E1746"/>
    </row>
    <row r="1747" spans="5:5">
      <c r="E1747"/>
    </row>
    <row r="1748" spans="5:5">
      <c r="E1748"/>
    </row>
    <row r="1749" spans="5:5">
      <c r="E1749"/>
    </row>
    <row r="1750" spans="5:5">
      <c r="E1750"/>
    </row>
    <row r="1751" spans="5:5">
      <c r="E1751"/>
    </row>
    <row r="1752" spans="5:5">
      <c r="E1752"/>
    </row>
    <row r="1753" spans="5:5">
      <c r="E1753"/>
    </row>
    <row r="1754" spans="5:5">
      <c r="E1754"/>
    </row>
    <row r="1755" spans="5:5">
      <c r="E1755"/>
    </row>
    <row r="1756" spans="5:5">
      <c r="E1756"/>
    </row>
    <row r="1757" spans="5:5">
      <c r="E1757"/>
    </row>
    <row r="1758" spans="5:5">
      <c r="E1758"/>
    </row>
    <row r="1759" spans="5:5">
      <c r="E1759"/>
    </row>
    <row r="1760" spans="5:5">
      <c r="E1760"/>
    </row>
    <row r="1761" spans="5:5">
      <c r="E1761"/>
    </row>
    <row r="1762" spans="5:5">
      <c r="E1762"/>
    </row>
    <row r="1763" spans="5:5">
      <c r="E1763"/>
    </row>
    <row r="1764" spans="5:5">
      <c r="E1764"/>
    </row>
    <row r="1765" spans="5:5">
      <c r="E1765"/>
    </row>
    <row r="1766" spans="5:5">
      <c r="E1766"/>
    </row>
    <row r="1767" spans="5:5">
      <c r="E1767"/>
    </row>
    <row r="1768" spans="5:5">
      <c r="E1768"/>
    </row>
    <row r="1769" spans="5:5">
      <c r="E1769"/>
    </row>
    <row r="1770" spans="5:5">
      <c r="E1770"/>
    </row>
    <row r="1771" spans="5:5">
      <c r="E1771"/>
    </row>
    <row r="1772" spans="5:5">
      <c r="E1772"/>
    </row>
    <row r="1773" spans="5:5">
      <c r="E1773"/>
    </row>
    <row r="1774" spans="5:5">
      <c r="E1774"/>
    </row>
    <row r="1775" spans="5:5">
      <c r="E1775"/>
    </row>
    <row r="1776" spans="5:5">
      <c r="E1776"/>
    </row>
    <row r="1777" spans="5:5">
      <c r="E1777"/>
    </row>
    <row r="1778" spans="5:5">
      <c r="E1778"/>
    </row>
    <row r="1779" spans="5:5">
      <c r="E1779"/>
    </row>
    <row r="1780" spans="5:5">
      <c r="E1780"/>
    </row>
    <row r="1781" spans="5:5">
      <c r="E1781"/>
    </row>
    <row r="1782" spans="5:5">
      <c r="E1782"/>
    </row>
    <row r="1783" spans="5:5">
      <c r="E1783"/>
    </row>
    <row r="1784" spans="5:5">
      <c r="E1784"/>
    </row>
    <row r="1785" spans="5:5">
      <c r="E1785"/>
    </row>
    <row r="1786" spans="5:5">
      <c r="E1786"/>
    </row>
    <row r="1787" spans="5:5">
      <c r="E1787"/>
    </row>
    <row r="1788" spans="5:5">
      <c r="E1788"/>
    </row>
    <row r="1789" spans="5:5">
      <c r="E1789"/>
    </row>
    <row r="1790" spans="5:5">
      <c r="E1790"/>
    </row>
    <row r="1791" spans="5:5">
      <c r="E1791"/>
    </row>
    <row r="1792" spans="5:5">
      <c r="E1792"/>
    </row>
    <row r="1793" spans="5:5">
      <c r="E1793"/>
    </row>
    <row r="1794" spans="5:5">
      <c r="E1794"/>
    </row>
    <row r="1795" spans="5:5">
      <c r="E1795"/>
    </row>
    <row r="1796" spans="5:5">
      <c r="E1796"/>
    </row>
    <row r="1797" spans="5:5">
      <c r="E1797"/>
    </row>
    <row r="1798" spans="5:5">
      <c r="E1798"/>
    </row>
    <row r="1799" spans="5:5">
      <c r="E1799"/>
    </row>
    <row r="1800" spans="5:5">
      <c r="E1800"/>
    </row>
    <row r="1801" spans="5:5">
      <c r="E1801"/>
    </row>
    <row r="1802" spans="5:5">
      <c r="E1802"/>
    </row>
    <row r="1803" spans="5:5">
      <c r="E1803"/>
    </row>
    <row r="1804" spans="5:5">
      <c r="E1804"/>
    </row>
    <row r="1805" spans="5:5">
      <c r="E1805"/>
    </row>
    <row r="1806" spans="5:5">
      <c r="E1806"/>
    </row>
    <row r="1807" spans="5:5">
      <c r="E1807"/>
    </row>
    <row r="1808" spans="5:5">
      <c r="E1808"/>
    </row>
    <row r="1809" spans="5:5">
      <c r="E1809"/>
    </row>
    <row r="1810" spans="5:5">
      <c r="E1810"/>
    </row>
    <row r="1811" spans="5:5">
      <c r="E1811"/>
    </row>
    <row r="1812" spans="5:5">
      <c r="E1812"/>
    </row>
    <row r="1813" spans="5:5">
      <c r="E1813"/>
    </row>
    <row r="1814" spans="5:5">
      <c r="E1814"/>
    </row>
    <row r="1815" spans="5:5">
      <c r="E1815"/>
    </row>
    <row r="1816" spans="5:5">
      <c r="E1816"/>
    </row>
    <row r="1817" spans="5:5">
      <c r="E1817"/>
    </row>
    <row r="1818" spans="5:5">
      <c r="E1818"/>
    </row>
    <row r="1819" spans="5:5">
      <c r="E1819"/>
    </row>
    <row r="1820" spans="5:5">
      <c r="E1820"/>
    </row>
    <row r="1821" spans="5:5">
      <c r="E1821"/>
    </row>
    <row r="1822" spans="5:5">
      <c r="E1822"/>
    </row>
    <row r="1823" spans="5:5">
      <c r="E1823"/>
    </row>
    <row r="1824" spans="5:5">
      <c r="E1824"/>
    </row>
    <row r="1825" spans="5:5">
      <c r="E1825"/>
    </row>
    <row r="1826" spans="5:5">
      <c r="E1826"/>
    </row>
    <row r="1827" spans="5:5">
      <c r="E1827"/>
    </row>
    <row r="1828" spans="5:5">
      <c r="E1828"/>
    </row>
    <row r="1829" spans="5:5">
      <c r="E1829"/>
    </row>
    <row r="1830" spans="5:5">
      <c r="E1830"/>
    </row>
    <row r="1831" spans="5:5">
      <c r="E1831"/>
    </row>
    <row r="1832" spans="5:5">
      <c r="E1832"/>
    </row>
    <row r="1833" spans="5:5">
      <c r="E1833"/>
    </row>
    <row r="1834" spans="5:5">
      <c r="E1834"/>
    </row>
    <row r="1835" spans="5:5">
      <c r="E1835"/>
    </row>
    <row r="1836" spans="5:5">
      <c r="E1836"/>
    </row>
    <row r="1837" spans="5:5">
      <c r="E1837"/>
    </row>
    <row r="1838" spans="5:5">
      <c r="E1838"/>
    </row>
    <row r="1839" spans="5:5">
      <c r="E1839"/>
    </row>
    <row r="1840" spans="5:5">
      <c r="E1840"/>
    </row>
    <row r="1841" spans="5:5">
      <c r="E1841"/>
    </row>
    <row r="1842" spans="5:5">
      <c r="E1842"/>
    </row>
    <row r="1843" spans="5:5">
      <c r="E1843"/>
    </row>
    <row r="1844" spans="5:5">
      <c r="E1844"/>
    </row>
    <row r="1845" spans="5:5">
      <c r="E1845"/>
    </row>
    <row r="1846" spans="5:5">
      <c r="E1846"/>
    </row>
    <row r="1847" spans="5:5">
      <c r="E1847"/>
    </row>
    <row r="1848" spans="5:5">
      <c r="E1848"/>
    </row>
    <row r="1849" spans="5:5">
      <c r="E1849"/>
    </row>
    <row r="1850" spans="5:5">
      <c r="E1850"/>
    </row>
    <row r="1851" spans="5:5">
      <c r="E1851"/>
    </row>
    <row r="1852" spans="5:5">
      <c r="E1852"/>
    </row>
    <row r="1853" spans="5:5">
      <c r="E1853"/>
    </row>
    <row r="1854" spans="5:5">
      <c r="E1854"/>
    </row>
    <row r="1855" spans="5:5">
      <c r="E1855"/>
    </row>
    <row r="1856" spans="5:5">
      <c r="E1856"/>
    </row>
    <row r="1857" spans="5:5">
      <c r="E1857"/>
    </row>
    <row r="1858" spans="5:5">
      <c r="E1858"/>
    </row>
    <row r="1859" spans="5:5">
      <c r="E1859"/>
    </row>
    <row r="1860" spans="5:5">
      <c r="E1860"/>
    </row>
    <row r="1861" spans="5:5">
      <c r="E1861"/>
    </row>
    <row r="1862" spans="5:5">
      <c r="E1862"/>
    </row>
    <row r="1863" spans="5:5">
      <c r="E1863"/>
    </row>
    <row r="1864" spans="5:5">
      <c r="E1864"/>
    </row>
    <row r="1865" spans="5:5">
      <c r="E1865"/>
    </row>
    <row r="1866" spans="5:5">
      <c r="E1866"/>
    </row>
    <row r="1867" spans="5:5">
      <c r="E1867"/>
    </row>
    <row r="1868" spans="5:5">
      <c r="E1868"/>
    </row>
    <row r="1869" spans="5:5">
      <c r="E1869"/>
    </row>
    <row r="1870" spans="5:5">
      <c r="E1870"/>
    </row>
    <row r="1871" spans="5:5">
      <c r="E1871"/>
    </row>
    <row r="1872" spans="5:5">
      <c r="E1872"/>
    </row>
    <row r="1873" spans="5:5">
      <c r="E1873"/>
    </row>
    <row r="1874" spans="5:5">
      <c r="E1874"/>
    </row>
    <row r="1875" spans="5:5">
      <c r="E1875"/>
    </row>
    <row r="1876" spans="5:5">
      <c r="E1876"/>
    </row>
    <row r="1877" spans="5:5">
      <c r="E1877"/>
    </row>
    <row r="1878" spans="5:5">
      <c r="E1878"/>
    </row>
    <row r="1879" spans="5:5">
      <c r="E1879"/>
    </row>
    <row r="1880" spans="5:5">
      <c r="E1880"/>
    </row>
    <row r="1881" spans="5:5">
      <c r="E1881"/>
    </row>
    <row r="1882" spans="5:5">
      <c r="E1882"/>
    </row>
    <row r="1883" spans="5:5">
      <c r="E1883"/>
    </row>
    <row r="1884" spans="5:5">
      <c r="E1884"/>
    </row>
    <row r="1885" spans="5:5">
      <c r="E1885"/>
    </row>
    <row r="1886" spans="5:5">
      <c r="E1886"/>
    </row>
    <row r="1887" spans="5:5">
      <c r="E1887"/>
    </row>
    <row r="1888" spans="5:5">
      <c r="E1888"/>
    </row>
    <row r="1889" spans="5:5">
      <c r="E1889"/>
    </row>
    <row r="1890" spans="5:5">
      <c r="E1890"/>
    </row>
    <row r="1891" spans="5:5">
      <c r="E1891"/>
    </row>
    <row r="1892" spans="5:5">
      <c r="E1892"/>
    </row>
    <row r="1893" spans="5:5">
      <c r="E1893"/>
    </row>
    <row r="1894" spans="5:5">
      <c r="E1894"/>
    </row>
    <row r="1895" spans="5:5">
      <c r="E1895"/>
    </row>
    <row r="1896" spans="5:5">
      <c r="E1896"/>
    </row>
    <row r="1897" spans="5:5">
      <c r="E1897"/>
    </row>
    <row r="1898" spans="5:5">
      <c r="E1898"/>
    </row>
    <row r="1899" spans="5:5">
      <c r="E1899"/>
    </row>
    <row r="1900" spans="5:5">
      <c r="E1900"/>
    </row>
    <row r="1901" spans="5:5">
      <c r="E1901"/>
    </row>
    <row r="1902" spans="5:5">
      <c r="E1902"/>
    </row>
    <row r="1903" spans="5:5">
      <c r="E1903"/>
    </row>
    <row r="1904" spans="5:5">
      <c r="E1904"/>
    </row>
    <row r="1905" spans="5:5">
      <c r="E1905"/>
    </row>
    <row r="1906" spans="5:5">
      <c r="E1906"/>
    </row>
    <row r="1907" spans="5:5">
      <c r="E1907"/>
    </row>
    <row r="1908" spans="5:5">
      <c r="E1908"/>
    </row>
    <row r="1909" spans="5:5">
      <c r="E1909"/>
    </row>
    <row r="1910" spans="5:5">
      <c r="E1910"/>
    </row>
    <row r="1911" spans="5:5">
      <c r="E1911"/>
    </row>
    <row r="1912" spans="5:5">
      <c r="E1912"/>
    </row>
    <row r="1913" spans="5:5">
      <c r="E1913"/>
    </row>
    <row r="1914" spans="5:5">
      <c r="E1914"/>
    </row>
    <row r="1915" spans="5:5">
      <c r="E1915"/>
    </row>
    <row r="1916" spans="5:5">
      <c r="E1916"/>
    </row>
    <row r="1917" spans="5:5">
      <c r="E1917"/>
    </row>
    <row r="1918" spans="5:5">
      <c r="E1918"/>
    </row>
    <row r="1919" spans="5:5">
      <c r="E1919"/>
    </row>
    <row r="1920" spans="5:5">
      <c r="E1920"/>
    </row>
    <row r="1921" spans="5:5">
      <c r="E1921"/>
    </row>
    <row r="1922" spans="5:5">
      <c r="E1922"/>
    </row>
    <row r="1923" spans="5:5">
      <c r="E1923"/>
    </row>
    <row r="1924" spans="5:5">
      <c r="E1924"/>
    </row>
    <row r="1925" spans="5:5">
      <c r="E1925"/>
    </row>
    <row r="1926" spans="5:5">
      <c r="E1926"/>
    </row>
    <row r="1927" spans="5:5">
      <c r="E1927"/>
    </row>
    <row r="1928" spans="5:5">
      <c r="E1928"/>
    </row>
    <row r="1929" spans="5:5">
      <c r="E1929"/>
    </row>
    <row r="1930" spans="5:5">
      <c r="E1930"/>
    </row>
    <row r="1931" spans="5:5">
      <c r="E1931"/>
    </row>
    <row r="1932" spans="5:5">
      <c r="E1932"/>
    </row>
    <row r="1933" spans="5:5">
      <c r="E1933"/>
    </row>
    <row r="1934" spans="5:5">
      <c r="E1934"/>
    </row>
    <row r="1935" spans="5:5">
      <c r="E1935"/>
    </row>
    <row r="1936" spans="5:5">
      <c r="E1936"/>
    </row>
    <row r="1937" spans="5:5">
      <c r="E1937"/>
    </row>
    <row r="1938" spans="5:5">
      <c r="E1938"/>
    </row>
    <row r="1939" spans="5:5">
      <c r="E1939"/>
    </row>
    <row r="1940" spans="5:5">
      <c r="E1940"/>
    </row>
    <row r="1941" spans="5:5">
      <c r="E1941"/>
    </row>
    <row r="1942" spans="5:5">
      <c r="E1942"/>
    </row>
    <row r="1943" spans="5:5">
      <c r="E1943"/>
    </row>
    <row r="1944" spans="5:5">
      <c r="E1944"/>
    </row>
    <row r="1945" spans="5:5">
      <c r="E1945"/>
    </row>
    <row r="1946" spans="5:5">
      <c r="E1946"/>
    </row>
    <row r="1947" spans="5:5">
      <c r="E1947"/>
    </row>
    <row r="1948" spans="5:5">
      <c r="E1948"/>
    </row>
    <row r="1949" spans="5:5">
      <c r="E1949"/>
    </row>
    <row r="1950" spans="5:5">
      <c r="E1950"/>
    </row>
    <row r="1951" spans="5:5">
      <c r="E1951"/>
    </row>
    <row r="1952" spans="5:5">
      <c r="E1952"/>
    </row>
    <row r="1953" spans="5:5">
      <c r="E1953"/>
    </row>
    <row r="1954" spans="5:5">
      <c r="E1954"/>
    </row>
    <row r="1955" spans="5:5">
      <c r="E1955"/>
    </row>
    <row r="1956" spans="5:5">
      <c r="E1956"/>
    </row>
    <row r="1957" spans="5:5">
      <c r="E1957"/>
    </row>
    <row r="1958" spans="5:5">
      <c r="E1958"/>
    </row>
    <row r="1959" spans="5:5">
      <c r="E1959"/>
    </row>
    <row r="1960" spans="5:5">
      <c r="E1960"/>
    </row>
    <row r="1961" spans="5:5">
      <c r="E1961"/>
    </row>
    <row r="1962" spans="5:5">
      <c r="E1962"/>
    </row>
    <row r="1963" spans="5:5">
      <c r="E1963"/>
    </row>
    <row r="1964" spans="5:5">
      <c r="E1964"/>
    </row>
    <row r="1965" spans="5:5">
      <c r="E1965"/>
    </row>
    <row r="1966" spans="5:5">
      <c r="E1966"/>
    </row>
    <row r="1967" spans="5:5">
      <c r="E1967"/>
    </row>
    <row r="1968" spans="5:5">
      <c r="E1968"/>
    </row>
    <row r="1969" spans="5:5">
      <c r="E1969"/>
    </row>
    <row r="1970" spans="5:5">
      <c r="E1970"/>
    </row>
    <row r="1971" spans="5:5">
      <c r="E1971"/>
    </row>
    <row r="1972" spans="5:5">
      <c r="E1972"/>
    </row>
    <row r="1973" spans="5:5">
      <c r="E1973"/>
    </row>
    <row r="1974" spans="5:5">
      <c r="E1974"/>
    </row>
    <row r="1975" spans="5:5">
      <c r="E1975"/>
    </row>
    <row r="1976" spans="5:5">
      <c r="E1976"/>
    </row>
    <row r="1977" spans="5:5">
      <c r="E1977"/>
    </row>
    <row r="1978" spans="5:5">
      <c r="E1978"/>
    </row>
    <row r="1979" spans="5:5">
      <c r="E1979"/>
    </row>
    <row r="1980" spans="5:5">
      <c r="E1980"/>
    </row>
    <row r="1981" spans="5:5">
      <c r="E1981"/>
    </row>
    <row r="1982" spans="5:5">
      <c r="E1982"/>
    </row>
    <row r="1983" spans="5:5">
      <c r="E1983"/>
    </row>
    <row r="1984" spans="5:5">
      <c r="E1984"/>
    </row>
    <row r="1985" spans="5:5">
      <c r="E1985"/>
    </row>
    <row r="1986" spans="5:5">
      <c r="E1986"/>
    </row>
    <row r="1987" spans="5:5">
      <c r="E1987"/>
    </row>
    <row r="1988" spans="5:5">
      <c r="E1988"/>
    </row>
    <row r="1989" spans="5:5">
      <c r="E1989"/>
    </row>
    <row r="1990" spans="5:5">
      <c r="E1990"/>
    </row>
    <row r="1991" spans="5:5">
      <c r="E1991"/>
    </row>
    <row r="1992" spans="5:5">
      <c r="E1992"/>
    </row>
    <row r="1993" spans="5:5">
      <c r="E1993"/>
    </row>
    <row r="1994" spans="5:5">
      <c r="E1994"/>
    </row>
    <row r="1995" spans="5:5">
      <c r="E1995"/>
    </row>
    <row r="1996" spans="5:5">
      <c r="E1996"/>
    </row>
    <row r="1997" spans="5:5">
      <c r="E1997"/>
    </row>
    <row r="1998" spans="5:5">
      <c r="E1998"/>
    </row>
    <row r="1999" spans="5:5">
      <c r="E1999"/>
    </row>
    <row r="2000" spans="5:5">
      <c r="E2000"/>
    </row>
    <row r="2001" spans="5:5">
      <c r="E2001"/>
    </row>
    <row r="2002" spans="5:5">
      <c r="E2002"/>
    </row>
    <row r="2003" spans="5:5">
      <c r="E2003"/>
    </row>
    <row r="2004" spans="5:5">
      <c r="E2004"/>
    </row>
    <row r="2005" spans="5:5">
      <c r="E2005"/>
    </row>
    <row r="2006" spans="5:5">
      <c r="E2006"/>
    </row>
    <row r="2007" spans="5:5">
      <c r="E2007"/>
    </row>
    <row r="2008" spans="5:5">
      <c r="E2008"/>
    </row>
    <row r="2009" spans="5:5">
      <c r="E2009"/>
    </row>
    <row r="2010" spans="5:5">
      <c r="E2010"/>
    </row>
    <row r="2011" spans="5:5">
      <c r="E2011"/>
    </row>
    <row r="2012" spans="5:5">
      <c r="E2012"/>
    </row>
    <row r="2013" spans="5:5">
      <c r="E2013"/>
    </row>
    <row r="2014" spans="5:5">
      <c r="E2014"/>
    </row>
    <row r="2015" spans="5:5">
      <c r="E2015"/>
    </row>
    <row r="2016" spans="5:5">
      <c r="E2016"/>
    </row>
    <row r="2017" spans="5:5">
      <c r="E2017"/>
    </row>
    <row r="2018" spans="5:5">
      <c r="E2018"/>
    </row>
    <row r="2019" spans="5:5">
      <c r="E2019"/>
    </row>
    <row r="2020" spans="5:5">
      <c r="E2020"/>
    </row>
    <row r="2021" spans="5:5">
      <c r="E2021"/>
    </row>
    <row r="2022" spans="5:5">
      <c r="E2022"/>
    </row>
    <row r="2023" spans="5:5">
      <c r="E2023"/>
    </row>
    <row r="2024" spans="5:5">
      <c r="E2024"/>
    </row>
    <row r="2025" spans="5:5">
      <c r="E2025"/>
    </row>
    <row r="2026" spans="5:5">
      <c r="E2026"/>
    </row>
    <row r="2027" spans="5:5">
      <c r="E2027"/>
    </row>
    <row r="2028" spans="5:5">
      <c r="E2028"/>
    </row>
    <row r="2029" spans="5:5">
      <c r="E2029"/>
    </row>
    <row r="2030" spans="5:5">
      <c r="E2030"/>
    </row>
    <row r="2031" spans="5:5">
      <c r="E2031"/>
    </row>
    <row r="2032" spans="5:5">
      <c r="E2032"/>
    </row>
    <row r="2033" spans="5:5">
      <c r="E2033"/>
    </row>
    <row r="2034" spans="5:5">
      <c r="E2034"/>
    </row>
    <row r="2035" spans="5:5">
      <c r="E2035"/>
    </row>
    <row r="2036" spans="5:5">
      <c r="E2036"/>
    </row>
    <row r="2037" spans="5:5">
      <c r="E2037"/>
    </row>
    <row r="2038" spans="5:5">
      <c r="E2038"/>
    </row>
    <row r="2039" spans="5:5">
      <c r="E2039"/>
    </row>
    <row r="2040" spans="5:5">
      <c r="E2040"/>
    </row>
    <row r="2041" spans="5:5">
      <c r="E2041"/>
    </row>
    <row r="2042" spans="5:5">
      <c r="E2042"/>
    </row>
    <row r="2043" spans="5:5">
      <c r="E2043"/>
    </row>
    <row r="2044" spans="5:5">
      <c r="E2044"/>
    </row>
    <row r="2045" spans="5:5">
      <c r="E2045"/>
    </row>
    <row r="2046" spans="5:5">
      <c r="E2046"/>
    </row>
    <row r="2047" spans="5:5">
      <c r="E2047"/>
    </row>
    <row r="2048" spans="5:5">
      <c r="E2048"/>
    </row>
    <row r="2049" spans="5:5">
      <c r="E2049"/>
    </row>
    <row r="2050" spans="5:5">
      <c r="E2050"/>
    </row>
    <row r="2051" spans="5:5">
      <c r="E2051"/>
    </row>
    <row r="2052" spans="5:5">
      <c r="E2052"/>
    </row>
    <row r="2053" spans="5:5">
      <c r="E2053"/>
    </row>
    <row r="2054" spans="5:5">
      <c r="E2054"/>
    </row>
    <row r="2055" spans="5:5">
      <c r="E2055"/>
    </row>
    <row r="2056" spans="5:5">
      <c r="E2056"/>
    </row>
    <row r="2057" spans="5:5">
      <c r="E2057"/>
    </row>
    <row r="2058" spans="5:5">
      <c r="E2058"/>
    </row>
    <row r="2059" spans="5:5">
      <c r="E2059"/>
    </row>
    <row r="2060" spans="5:5">
      <c r="E2060"/>
    </row>
    <row r="2061" spans="5:5">
      <c r="E2061"/>
    </row>
    <row r="2062" spans="5:5">
      <c r="E2062"/>
    </row>
    <row r="2063" spans="5:5">
      <c r="E2063"/>
    </row>
    <row r="2064" spans="5:5">
      <c r="E2064"/>
    </row>
    <row r="2065" spans="5:5">
      <c r="E2065"/>
    </row>
    <row r="2066" spans="5:5">
      <c r="E2066"/>
    </row>
    <row r="2067" spans="5:5">
      <c r="E2067"/>
    </row>
    <row r="2068" spans="5:5">
      <c r="E2068"/>
    </row>
    <row r="2069" spans="5:5">
      <c r="E2069"/>
    </row>
    <row r="2070" spans="5:5">
      <c r="E2070"/>
    </row>
    <row r="2071" spans="5:5">
      <c r="E2071"/>
    </row>
    <row r="2072" spans="5:5">
      <c r="E2072"/>
    </row>
    <row r="2073" spans="5:5">
      <c r="E2073"/>
    </row>
    <row r="2074" spans="5:5">
      <c r="E2074"/>
    </row>
    <row r="2075" spans="5:5">
      <c r="E2075"/>
    </row>
    <row r="2076" spans="5:5">
      <c r="E2076"/>
    </row>
    <row r="2077" spans="5:5">
      <c r="E2077"/>
    </row>
    <row r="2078" spans="5:5">
      <c r="E2078"/>
    </row>
    <row r="2079" spans="5:5">
      <c r="E2079"/>
    </row>
    <row r="2080" spans="5:5">
      <c r="E2080"/>
    </row>
    <row r="2081" spans="5:5">
      <c r="E2081"/>
    </row>
    <row r="2082" spans="5:5">
      <c r="E2082"/>
    </row>
    <row r="2083" spans="5:5">
      <c r="E2083"/>
    </row>
    <row r="2084" spans="5:5">
      <c r="E2084"/>
    </row>
    <row r="2085" spans="5:5">
      <c r="E2085"/>
    </row>
    <row r="2086" spans="5:5">
      <c r="E2086"/>
    </row>
    <row r="2087" spans="5:5">
      <c r="E2087"/>
    </row>
    <row r="2088" spans="5:5">
      <c r="E2088"/>
    </row>
    <row r="2089" spans="5:5">
      <c r="E2089"/>
    </row>
    <row r="2090" spans="5:5">
      <c r="E2090"/>
    </row>
    <row r="2091" spans="5:5">
      <c r="E2091"/>
    </row>
    <row r="2092" spans="5:5">
      <c r="E2092"/>
    </row>
    <row r="2093" spans="5:5">
      <c r="E2093"/>
    </row>
    <row r="2094" spans="5:5">
      <c r="E2094"/>
    </row>
    <row r="2095" spans="5:5">
      <c r="E2095"/>
    </row>
    <row r="2096" spans="5:5">
      <c r="E2096"/>
    </row>
    <row r="2097" spans="5:5">
      <c r="E2097"/>
    </row>
    <row r="2098" spans="5:5">
      <c r="E2098"/>
    </row>
    <row r="2099" spans="5:5">
      <c r="E2099"/>
    </row>
    <row r="2100" spans="5:5">
      <c r="E2100"/>
    </row>
    <row r="2101" spans="5:5">
      <c r="E2101"/>
    </row>
    <row r="2102" spans="5:5">
      <c r="E2102"/>
    </row>
    <row r="2103" spans="5:5">
      <c r="E2103"/>
    </row>
    <row r="2104" spans="5:5">
      <c r="E2104"/>
    </row>
    <row r="2105" spans="5:5">
      <c r="E2105"/>
    </row>
    <row r="2106" spans="5:5">
      <c r="E2106"/>
    </row>
    <row r="2107" spans="5:5">
      <c r="E2107"/>
    </row>
    <row r="2108" spans="5:5">
      <c r="E2108"/>
    </row>
    <row r="2109" spans="5:5">
      <c r="E2109"/>
    </row>
    <row r="2110" spans="5:5">
      <c r="E2110"/>
    </row>
    <row r="2111" spans="5:5">
      <c r="E2111"/>
    </row>
    <row r="2112" spans="5:5">
      <c r="E2112"/>
    </row>
    <row r="2113" spans="5:5">
      <c r="E2113"/>
    </row>
    <row r="2114" spans="5:5">
      <c r="E2114"/>
    </row>
    <row r="2115" spans="5:5">
      <c r="E2115"/>
    </row>
    <row r="2116" spans="5:5">
      <c r="E2116"/>
    </row>
    <row r="2117" spans="5:5">
      <c r="E2117"/>
    </row>
    <row r="2118" spans="5:5">
      <c r="E2118"/>
    </row>
    <row r="2119" spans="5:5">
      <c r="E2119"/>
    </row>
    <row r="2120" spans="5:5">
      <c r="E2120"/>
    </row>
    <row r="2121" spans="5:5">
      <c r="E2121"/>
    </row>
    <row r="2122" spans="5:5">
      <c r="E2122"/>
    </row>
    <row r="2123" spans="5:5">
      <c r="E2123"/>
    </row>
    <row r="2124" spans="5:5">
      <c r="E2124"/>
    </row>
    <row r="2125" spans="5:5">
      <c r="E2125"/>
    </row>
    <row r="2126" spans="5:5">
      <c r="E2126"/>
    </row>
    <row r="2127" spans="5:5">
      <c r="E2127"/>
    </row>
    <row r="2128" spans="5:5">
      <c r="E2128"/>
    </row>
    <row r="2129" spans="5:5">
      <c r="E2129"/>
    </row>
    <row r="2130" spans="5:5">
      <c r="E2130"/>
    </row>
    <row r="2131" spans="5:5">
      <c r="E2131"/>
    </row>
    <row r="2132" spans="5:5">
      <c r="E2132"/>
    </row>
    <row r="2133" spans="5:5">
      <c r="E2133"/>
    </row>
    <row r="2134" spans="5:5">
      <c r="E2134"/>
    </row>
    <row r="2135" spans="5:5">
      <c r="E2135"/>
    </row>
    <row r="2136" spans="5:5">
      <c r="E2136"/>
    </row>
    <row r="2137" spans="5:5">
      <c r="E2137"/>
    </row>
    <row r="2138" spans="5:5">
      <c r="E2138"/>
    </row>
    <row r="2139" spans="5:5">
      <c r="E2139"/>
    </row>
    <row r="2140" spans="5:5">
      <c r="E2140"/>
    </row>
    <row r="2141" spans="5:5">
      <c r="E2141"/>
    </row>
    <row r="2142" spans="5:5">
      <c r="E2142"/>
    </row>
    <row r="2143" spans="5:5">
      <c r="E2143"/>
    </row>
    <row r="2144" spans="5:5">
      <c r="E2144"/>
    </row>
    <row r="2145" spans="5:5">
      <c r="E2145"/>
    </row>
    <row r="2146" spans="5:5">
      <c r="E2146"/>
    </row>
    <row r="2147" spans="5:5">
      <c r="E2147"/>
    </row>
    <row r="2148" spans="5:5">
      <c r="E2148"/>
    </row>
    <row r="2149" spans="5:5">
      <c r="E2149"/>
    </row>
    <row r="2150" spans="5:5">
      <c r="E2150"/>
    </row>
    <row r="2151" spans="5:5">
      <c r="E2151"/>
    </row>
    <row r="2152" spans="5:5">
      <c r="E2152"/>
    </row>
    <row r="2153" spans="5:5">
      <c r="E2153"/>
    </row>
    <row r="2154" spans="5:5">
      <c r="E2154"/>
    </row>
    <row r="2155" spans="5:5">
      <c r="E2155"/>
    </row>
    <row r="2156" spans="5:5">
      <c r="E2156"/>
    </row>
    <row r="2157" spans="5:5">
      <c r="E2157"/>
    </row>
    <row r="2158" spans="5:5">
      <c r="E2158"/>
    </row>
    <row r="2159" spans="5:5">
      <c r="E2159"/>
    </row>
    <row r="2160" spans="5:5">
      <c r="E2160"/>
    </row>
    <row r="2161" spans="5:5">
      <c r="E2161"/>
    </row>
    <row r="2162" spans="5:5">
      <c r="E2162"/>
    </row>
    <row r="2163" spans="5:5">
      <c r="E2163"/>
    </row>
    <row r="2164" spans="5:5">
      <c r="E2164"/>
    </row>
    <row r="2165" spans="5:5">
      <c r="E2165"/>
    </row>
    <row r="2166" spans="5:5">
      <c r="E2166"/>
    </row>
    <row r="2167" spans="5:5">
      <c r="E2167"/>
    </row>
    <row r="2168" spans="5:5">
      <c r="E2168"/>
    </row>
    <row r="2169" spans="5:5">
      <c r="E2169"/>
    </row>
    <row r="2170" spans="5:5">
      <c r="E2170"/>
    </row>
    <row r="2171" spans="5:5">
      <c r="E2171"/>
    </row>
    <row r="2172" spans="5:5">
      <c r="E2172"/>
    </row>
    <row r="2173" spans="5:5">
      <c r="E2173"/>
    </row>
    <row r="2174" spans="5:5">
      <c r="E2174"/>
    </row>
    <row r="2175" spans="5:5">
      <c r="E2175"/>
    </row>
    <row r="2176" spans="5:5">
      <c r="E2176"/>
    </row>
    <row r="2177" spans="5:5">
      <c r="E2177"/>
    </row>
    <row r="2178" spans="5:5">
      <c r="E2178"/>
    </row>
    <row r="2179" spans="5:5">
      <c r="E2179"/>
    </row>
    <row r="2180" spans="5:5">
      <c r="E2180"/>
    </row>
    <row r="2181" spans="5:5">
      <c r="E2181"/>
    </row>
    <row r="2182" spans="5:5">
      <c r="E2182"/>
    </row>
    <row r="2183" spans="5:5">
      <c r="E2183"/>
    </row>
    <row r="2184" spans="5:5">
      <c r="E2184"/>
    </row>
    <row r="2185" spans="5:5">
      <c r="E2185"/>
    </row>
    <row r="2186" spans="5:5">
      <c r="E2186"/>
    </row>
    <row r="2187" spans="5:5">
      <c r="E2187"/>
    </row>
    <row r="2188" spans="5:5">
      <c r="E2188"/>
    </row>
    <row r="2189" spans="5:5">
      <c r="E2189"/>
    </row>
    <row r="2190" spans="5:5">
      <c r="E2190"/>
    </row>
    <row r="2191" spans="5:5">
      <c r="E2191"/>
    </row>
    <row r="2192" spans="5:5">
      <c r="E2192"/>
    </row>
    <row r="2193" spans="5:5">
      <c r="E2193"/>
    </row>
    <row r="2194" spans="5:5">
      <c r="E2194"/>
    </row>
    <row r="2195" spans="5:5">
      <c r="E2195"/>
    </row>
    <row r="2196" spans="5:5">
      <c r="E2196"/>
    </row>
    <row r="2197" spans="5:5">
      <c r="E2197"/>
    </row>
    <row r="2198" spans="5:5">
      <c r="E2198"/>
    </row>
    <row r="2199" spans="5:5">
      <c r="E2199"/>
    </row>
    <row r="2200" spans="5:5">
      <c r="E2200"/>
    </row>
    <row r="2201" spans="5:5">
      <c r="E2201"/>
    </row>
    <row r="2202" spans="5:5">
      <c r="E2202"/>
    </row>
    <row r="2203" spans="5:5">
      <c r="E2203"/>
    </row>
    <row r="2204" spans="5:5">
      <c r="E2204"/>
    </row>
    <row r="2205" spans="5:5">
      <c r="E2205"/>
    </row>
    <row r="2206" spans="5:5">
      <c r="E2206"/>
    </row>
    <row r="2207" spans="5:5">
      <c r="E2207"/>
    </row>
    <row r="2208" spans="5:5">
      <c r="E2208"/>
    </row>
    <row r="2209" spans="5:5">
      <c r="E2209"/>
    </row>
    <row r="2210" spans="5:5">
      <c r="E2210"/>
    </row>
    <row r="2211" spans="5:5">
      <c r="E2211"/>
    </row>
    <row r="2212" spans="5:5">
      <c r="E2212"/>
    </row>
    <row r="2213" spans="5:5">
      <c r="E2213"/>
    </row>
    <row r="2214" spans="5:5">
      <c r="E2214"/>
    </row>
    <row r="2215" spans="5:5">
      <c r="E2215"/>
    </row>
    <row r="2216" spans="5:5">
      <c r="E2216"/>
    </row>
    <row r="2217" spans="5:5">
      <c r="E2217"/>
    </row>
    <row r="2218" spans="5:5">
      <c r="E2218"/>
    </row>
    <row r="2219" spans="5:5">
      <c r="E2219"/>
    </row>
    <row r="2220" spans="5:5">
      <c r="E2220"/>
    </row>
    <row r="2221" spans="5:5">
      <c r="E2221"/>
    </row>
    <row r="2222" spans="5:5">
      <c r="E2222"/>
    </row>
    <row r="2223" spans="5:5">
      <c r="E2223"/>
    </row>
    <row r="2224" spans="5:5">
      <c r="E2224"/>
    </row>
    <row r="2225" spans="5:5">
      <c r="E2225"/>
    </row>
    <row r="2226" spans="5:5">
      <c r="E2226"/>
    </row>
    <row r="2227" spans="5:5">
      <c r="E2227"/>
    </row>
    <row r="2228" spans="5:5">
      <c r="E2228"/>
    </row>
    <row r="2229" spans="5:5">
      <c r="E2229"/>
    </row>
    <row r="2230" spans="5:5">
      <c r="E2230"/>
    </row>
    <row r="2231" spans="5:5">
      <c r="E2231"/>
    </row>
    <row r="2232" spans="5:5">
      <c r="E2232"/>
    </row>
    <row r="2233" spans="5:5">
      <c r="E2233"/>
    </row>
    <row r="2234" spans="5:5">
      <c r="E2234"/>
    </row>
    <row r="2235" spans="5:5">
      <c r="E2235"/>
    </row>
    <row r="2236" spans="5:5">
      <c r="E2236"/>
    </row>
    <row r="2237" spans="5:5">
      <c r="E2237"/>
    </row>
    <row r="2238" spans="5:5">
      <c r="E2238"/>
    </row>
    <row r="2239" spans="5:5">
      <c r="E2239"/>
    </row>
    <row r="2240" spans="5:5">
      <c r="E2240"/>
    </row>
    <row r="2241" spans="5:5">
      <c r="E2241"/>
    </row>
    <row r="2242" spans="5:5">
      <c r="E2242"/>
    </row>
    <row r="2243" spans="5:5">
      <c r="E2243"/>
    </row>
    <row r="2244" spans="5:5">
      <c r="E2244"/>
    </row>
    <row r="2245" spans="5:5">
      <c r="E2245"/>
    </row>
    <row r="2246" spans="5:5">
      <c r="E2246"/>
    </row>
    <row r="2247" spans="5:5">
      <c r="E2247"/>
    </row>
    <row r="2248" spans="5:5">
      <c r="E2248"/>
    </row>
    <row r="2249" spans="5:5">
      <c r="E2249"/>
    </row>
    <row r="2250" spans="5:5">
      <c r="E2250"/>
    </row>
    <row r="2251" spans="5:5">
      <c r="E2251"/>
    </row>
    <row r="2252" spans="5:5">
      <c r="E2252"/>
    </row>
    <row r="2253" spans="5:5">
      <c r="E2253"/>
    </row>
    <row r="2254" spans="5:5">
      <c r="E2254"/>
    </row>
    <row r="2255" spans="5:5">
      <c r="E2255"/>
    </row>
    <row r="2256" spans="5:5">
      <c r="E2256"/>
    </row>
    <row r="2257" spans="5:5">
      <c r="E2257"/>
    </row>
    <row r="2258" spans="5:5">
      <c r="E2258"/>
    </row>
    <row r="2259" spans="5:5">
      <c r="E2259"/>
    </row>
    <row r="2260" spans="5:5">
      <c r="E2260"/>
    </row>
    <row r="2261" spans="5:5">
      <c r="E2261"/>
    </row>
    <row r="2262" spans="5:5">
      <c r="E2262"/>
    </row>
    <row r="2263" spans="5:5">
      <c r="E2263"/>
    </row>
    <row r="2264" spans="5:5">
      <c r="E2264"/>
    </row>
    <row r="2265" spans="5:5">
      <c r="E2265"/>
    </row>
    <row r="2266" spans="5:5">
      <c r="E2266"/>
    </row>
    <row r="2267" spans="5:5">
      <c r="E2267"/>
    </row>
    <row r="2268" spans="5:5">
      <c r="E2268"/>
    </row>
    <row r="2269" spans="5:5">
      <c r="E2269"/>
    </row>
    <row r="2270" spans="5:5">
      <c r="E2270"/>
    </row>
    <row r="2271" spans="5:5">
      <c r="E2271"/>
    </row>
    <row r="2272" spans="5:5">
      <c r="E2272"/>
    </row>
    <row r="2273" spans="5:5">
      <c r="E2273"/>
    </row>
    <row r="2274" spans="5:5">
      <c r="E2274"/>
    </row>
    <row r="2275" spans="5:5">
      <c r="E2275"/>
    </row>
    <row r="2276" spans="5:5">
      <c r="E2276"/>
    </row>
    <row r="2277" spans="5:5">
      <c r="E2277"/>
    </row>
    <row r="2278" spans="5:5">
      <c r="E2278"/>
    </row>
    <row r="2279" spans="5:5">
      <c r="E2279"/>
    </row>
    <row r="2280" spans="5:5">
      <c r="E2280"/>
    </row>
    <row r="2281" spans="5:5">
      <c r="E2281"/>
    </row>
    <row r="2282" spans="5:5">
      <c r="E2282"/>
    </row>
    <row r="2283" spans="5:5">
      <c r="E2283"/>
    </row>
    <row r="2284" spans="5:5">
      <c r="E2284"/>
    </row>
    <row r="2285" spans="5:5">
      <c r="E2285"/>
    </row>
    <row r="2286" spans="5:5">
      <c r="E2286"/>
    </row>
    <row r="2287" spans="5:5">
      <c r="E2287"/>
    </row>
    <row r="2288" spans="5:5">
      <c r="E2288"/>
    </row>
    <row r="2289" spans="5:5">
      <c r="E2289"/>
    </row>
    <row r="2290" spans="5:5">
      <c r="E2290"/>
    </row>
    <row r="2291" spans="5:5">
      <c r="E2291"/>
    </row>
    <row r="2292" spans="5:5">
      <c r="E2292"/>
    </row>
    <row r="2293" spans="5:5">
      <c r="E2293"/>
    </row>
    <row r="2294" spans="5:5">
      <c r="E2294"/>
    </row>
    <row r="2295" spans="5:5">
      <c r="E2295"/>
    </row>
    <row r="2296" spans="5:5">
      <c r="E2296"/>
    </row>
    <row r="2297" spans="5:5">
      <c r="E2297"/>
    </row>
    <row r="2298" spans="5:5">
      <c r="E2298"/>
    </row>
    <row r="2299" spans="5:5">
      <c r="E2299"/>
    </row>
    <row r="2300" spans="5:5">
      <c r="E2300"/>
    </row>
    <row r="2301" spans="5:5">
      <c r="E2301"/>
    </row>
    <row r="2302" spans="5:5">
      <c r="E2302"/>
    </row>
    <row r="2303" spans="5:5">
      <c r="E2303"/>
    </row>
    <row r="2304" spans="5:5">
      <c r="E2304"/>
    </row>
    <row r="2305" spans="5:5">
      <c r="E2305"/>
    </row>
    <row r="2306" spans="5:5">
      <c r="E2306"/>
    </row>
    <row r="2307" spans="5:5">
      <c r="E2307"/>
    </row>
    <row r="2308" spans="5:5">
      <c r="E2308"/>
    </row>
    <row r="2309" spans="5:5">
      <c r="E2309"/>
    </row>
    <row r="2310" spans="5:5">
      <c r="E2310"/>
    </row>
    <row r="2311" spans="5:5">
      <c r="E2311"/>
    </row>
    <row r="2312" spans="5:5">
      <c r="E2312"/>
    </row>
    <row r="2313" spans="5:5">
      <c r="E2313"/>
    </row>
    <row r="2314" spans="5:5">
      <c r="E2314"/>
    </row>
    <row r="2315" spans="5:5">
      <c r="E2315"/>
    </row>
    <row r="2316" spans="5:5">
      <c r="E2316"/>
    </row>
    <row r="2317" spans="5:5">
      <c r="E2317"/>
    </row>
    <row r="2318" spans="5:5">
      <c r="E2318"/>
    </row>
    <row r="2319" spans="5:5">
      <c r="E2319"/>
    </row>
    <row r="2320" spans="5:5">
      <c r="E2320"/>
    </row>
    <row r="2321" spans="5:5">
      <c r="E2321"/>
    </row>
    <row r="2322" spans="5:5">
      <c r="E2322"/>
    </row>
    <row r="2323" spans="5:5">
      <c r="E2323"/>
    </row>
    <row r="2324" spans="5:5">
      <c r="E2324"/>
    </row>
    <row r="2325" spans="5:5">
      <c r="E2325"/>
    </row>
    <row r="2326" spans="5:5">
      <c r="E2326"/>
    </row>
    <row r="2327" spans="5:5">
      <c r="E2327"/>
    </row>
    <row r="2328" spans="5:5">
      <c r="E2328"/>
    </row>
    <row r="2329" spans="5:5">
      <c r="E2329"/>
    </row>
    <row r="2330" spans="5:5">
      <c r="E2330"/>
    </row>
    <row r="2331" spans="5:5">
      <c r="E2331"/>
    </row>
    <row r="2332" spans="5:5">
      <c r="E2332"/>
    </row>
    <row r="2333" spans="5:5">
      <c r="E2333"/>
    </row>
    <row r="2334" spans="5:5">
      <c r="E2334"/>
    </row>
    <row r="2335" spans="5:5">
      <c r="E2335"/>
    </row>
    <row r="2336" spans="5:5">
      <c r="E2336"/>
    </row>
    <row r="2337" spans="5:5">
      <c r="E2337"/>
    </row>
    <row r="2338" spans="5:5">
      <c r="E2338"/>
    </row>
    <row r="2339" spans="5:5">
      <c r="E2339"/>
    </row>
    <row r="2340" spans="5:5">
      <c r="E2340"/>
    </row>
    <row r="2341" spans="5:5">
      <c r="E2341"/>
    </row>
    <row r="2342" spans="5:5">
      <c r="E2342"/>
    </row>
    <row r="2343" spans="5:5">
      <c r="E2343"/>
    </row>
    <row r="2344" spans="5:5">
      <c r="E2344"/>
    </row>
    <row r="2345" spans="5:5">
      <c r="E2345"/>
    </row>
    <row r="2346" spans="5:5">
      <c r="E2346"/>
    </row>
    <row r="2347" spans="5:5">
      <c r="E2347"/>
    </row>
    <row r="2348" spans="5:5">
      <c r="E2348"/>
    </row>
    <row r="2349" spans="5:5">
      <c r="E2349"/>
    </row>
    <row r="2350" spans="5:5">
      <c r="E2350"/>
    </row>
    <row r="2351" spans="5:5">
      <c r="E2351"/>
    </row>
    <row r="2352" spans="5:5">
      <c r="E2352"/>
    </row>
    <row r="2353" spans="5:5">
      <c r="E2353"/>
    </row>
    <row r="2354" spans="5:5">
      <c r="E2354"/>
    </row>
    <row r="2355" spans="5:5">
      <c r="E2355"/>
    </row>
    <row r="2356" spans="5:5">
      <c r="E2356"/>
    </row>
    <row r="2357" spans="5:5">
      <c r="E2357"/>
    </row>
    <row r="2358" spans="5:5">
      <c r="E2358"/>
    </row>
    <row r="2359" spans="5:5">
      <c r="E2359"/>
    </row>
    <row r="2360" spans="5:5">
      <c r="E2360"/>
    </row>
    <row r="2361" spans="5:5">
      <c r="E2361"/>
    </row>
    <row r="2362" spans="5:5">
      <c r="E2362"/>
    </row>
    <row r="2363" spans="5:5">
      <c r="E2363"/>
    </row>
    <row r="2364" spans="5:5">
      <c r="E2364"/>
    </row>
    <row r="2365" spans="5:5">
      <c r="E2365"/>
    </row>
    <row r="2366" spans="5:5">
      <c r="E2366"/>
    </row>
    <row r="2367" spans="5:5">
      <c r="E2367"/>
    </row>
    <row r="2368" spans="5:5">
      <c r="E2368"/>
    </row>
    <row r="2369" spans="5:5">
      <c r="E2369"/>
    </row>
    <row r="2370" spans="5:5">
      <c r="E2370"/>
    </row>
    <row r="2371" spans="5:5">
      <c r="E2371"/>
    </row>
    <row r="2372" spans="5:5">
      <c r="E2372"/>
    </row>
    <row r="2373" spans="5:5">
      <c r="E2373"/>
    </row>
    <row r="2374" spans="5:5">
      <c r="E2374"/>
    </row>
    <row r="2375" spans="5:5">
      <c r="E2375"/>
    </row>
    <row r="2376" spans="5:5">
      <c r="E2376"/>
    </row>
    <row r="2377" spans="5:5">
      <c r="E2377"/>
    </row>
    <row r="2378" spans="5:5">
      <c r="E2378"/>
    </row>
    <row r="2379" spans="5:5">
      <c r="E2379"/>
    </row>
    <row r="2380" spans="5:5">
      <c r="E2380"/>
    </row>
    <row r="2381" spans="5:5">
      <c r="E2381"/>
    </row>
    <row r="2382" spans="5:5">
      <c r="E2382"/>
    </row>
    <row r="2383" spans="5:5">
      <c r="E2383"/>
    </row>
    <row r="2384" spans="5:5">
      <c r="E2384"/>
    </row>
    <row r="2385" spans="5:5">
      <c r="E2385"/>
    </row>
    <row r="2386" spans="5:5">
      <c r="E2386"/>
    </row>
    <row r="2387" spans="5:5">
      <c r="E2387"/>
    </row>
    <row r="2388" spans="5:5">
      <c r="E2388"/>
    </row>
    <row r="2389" spans="5:5">
      <c r="E2389"/>
    </row>
    <row r="2390" spans="5:5">
      <c r="E2390"/>
    </row>
    <row r="2391" spans="5:5">
      <c r="E2391"/>
    </row>
    <row r="2392" spans="5:5">
      <c r="E2392"/>
    </row>
    <row r="2393" spans="5:5">
      <c r="E2393"/>
    </row>
    <row r="2394" spans="5:5">
      <c r="E2394"/>
    </row>
    <row r="2395" spans="5:5">
      <c r="E2395"/>
    </row>
    <row r="2396" spans="5:5">
      <c r="E2396"/>
    </row>
    <row r="2397" spans="5:5">
      <c r="E2397"/>
    </row>
    <row r="2398" spans="5:5">
      <c r="E2398"/>
    </row>
    <row r="2399" spans="5:5">
      <c r="E2399"/>
    </row>
    <row r="2400" spans="5:5">
      <c r="E2400"/>
    </row>
    <row r="2401" spans="5:5">
      <c r="E2401"/>
    </row>
    <row r="2402" spans="5:5">
      <c r="E2402"/>
    </row>
    <row r="2403" spans="5:5">
      <c r="E2403"/>
    </row>
    <row r="2404" spans="5:5">
      <c r="E2404"/>
    </row>
    <row r="2405" spans="5:5">
      <c r="E2405"/>
    </row>
    <row r="2406" spans="5:5">
      <c r="E2406"/>
    </row>
    <row r="2407" spans="5:5">
      <c r="E2407"/>
    </row>
    <row r="2408" spans="5:5">
      <c r="E2408"/>
    </row>
    <row r="2409" spans="5:5">
      <c r="E2409"/>
    </row>
    <row r="2410" spans="5:5">
      <c r="E2410"/>
    </row>
    <row r="2411" spans="5:5">
      <c r="E2411"/>
    </row>
    <row r="2412" spans="5:5">
      <c r="E2412"/>
    </row>
    <row r="2413" spans="5:5">
      <c r="E2413"/>
    </row>
    <row r="2414" spans="5:5">
      <c r="E2414"/>
    </row>
    <row r="2415" spans="5:5">
      <c r="E2415"/>
    </row>
    <row r="2416" spans="5:5">
      <c r="E2416"/>
    </row>
    <row r="2417" spans="5:5">
      <c r="E2417"/>
    </row>
    <row r="2418" spans="5:5">
      <c r="E2418"/>
    </row>
    <row r="2419" spans="5:5">
      <c r="E2419"/>
    </row>
    <row r="2420" spans="5:5">
      <c r="E2420"/>
    </row>
    <row r="2421" spans="5:5">
      <c r="E2421"/>
    </row>
    <row r="2422" spans="5:5">
      <c r="E2422"/>
    </row>
    <row r="2423" spans="5:5">
      <c r="E2423"/>
    </row>
    <row r="2424" spans="5:5">
      <c r="E2424"/>
    </row>
    <row r="2425" spans="5:5">
      <c r="E2425"/>
    </row>
    <row r="2426" spans="5:5">
      <c r="E2426"/>
    </row>
    <row r="2427" spans="5:5">
      <c r="E2427"/>
    </row>
    <row r="2428" spans="5:5">
      <c r="E2428"/>
    </row>
    <row r="2429" spans="5:5">
      <c r="E2429"/>
    </row>
    <row r="2430" spans="5:5">
      <c r="E2430"/>
    </row>
    <row r="2431" spans="5:5">
      <c r="E2431"/>
    </row>
    <row r="2432" spans="5:5">
      <c r="E2432"/>
    </row>
    <row r="2433" spans="5:5">
      <c r="E2433"/>
    </row>
    <row r="2434" spans="5:5">
      <c r="E2434"/>
    </row>
    <row r="2435" spans="5:5">
      <c r="E2435"/>
    </row>
    <row r="2436" spans="5:5">
      <c r="E2436"/>
    </row>
    <row r="2437" spans="5:5">
      <c r="E2437"/>
    </row>
    <row r="2438" spans="5:5">
      <c r="E2438"/>
    </row>
    <row r="2439" spans="5:5">
      <c r="E2439"/>
    </row>
    <row r="2440" spans="5:5">
      <c r="E2440"/>
    </row>
    <row r="2441" spans="5:5">
      <c r="E2441"/>
    </row>
    <row r="2442" spans="5:5">
      <c r="E2442"/>
    </row>
    <row r="2443" spans="5:5">
      <c r="E2443"/>
    </row>
    <row r="2444" spans="5:5">
      <c r="E2444"/>
    </row>
    <row r="2445" spans="5:5">
      <c r="E2445"/>
    </row>
    <row r="2446" spans="5:5">
      <c r="E2446"/>
    </row>
    <row r="2447" spans="5:5">
      <c r="E2447"/>
    </row>
    <row r="2448" spans="5:5">
      <c r="E2448"/>
    </row>
    <row r="2449" spans="5:5">
      <c r="E2449"/>
    </row>
    <row r="2450" spans="5:5">
      <c r="E2450"/>
    </row>
    <row r="2451" spans="5:5">
      <c r="E2451"/>
    </row>
    <row r="2452" spans="5:5">
      <c r="E2452"/>
    </row>
    <row r="2453" spans="5:5">
      <c r="E2453"/>
    </row>
    <row r="2454" spans="5:5">
      <c r="E2454"/>
    </row>
    <row r="2455" spans="5:5">
      <c r="E2455"/>
    </row>
    <row r="2456" spans="5:5">
      <c r="E2456"/>
    </row>
    <row r="2457" spans="5:5">
      <c r="E2457"/>
    </row>
    <row r="2458" spans="5:5">
      <c r="E2458"/>
    </row>
    <row r="2459" spans="5:5">
      <c r="E2459"/>
    </row>
    <row r="2460" spans="5:5">
      <c r="E2460"/>
    </row>
    <row r="2461" spans="5:5">
      <c r="E2461"/>
    </row>
    <row r="2462" spans="5:5">
      <c r="E2462"/>
    </row>
    <row r="2463" spans="5:5">
      <c r="E2463"/>
    </row>
    <row r="2464" spans="5:5">
      <c r="E2464"/>
    </row>
    <row r="2465" spans="5:5">
      <c r="E2465"/>
    </row>
    <row r="2466" spans="5:5">
      <c r="E2466"/>
    </row>
    <row r="2467" spans="5:5">
      <c r="E2467"/>
    </row>
    <row r="2468" spans="5:5">
      <c r="E2468"/>
    </row>
    <row r="2469" spans="5:5">
      <c r="E2469"/>
    </row>
    <row r="2470" spans="5:5">
      <c r="E2470"/>
    </row>
    <row r="2471" spans="5:5">
      <c r="E2471"/>
    </row>
    <row r="2472" spans="5:5">
      <c r="E2472"/>
    </row>
    <row r="2473" spans="5:5">
      <c r="E2473"/>
    </row>
    <row r="2474" spans="5:5">
      <c r="E2474"/>
    </row>
    <row r="2475" spans="5:5">
      <c r="E2475"/>
    </row>
    <row r="2476" spans="5:5">
      <c r="E2476"/>
    </row>
    <row r="2477" spans="5:5">
      <c r="E2477"/>
    </row>
    <row r="2478" spans="5:5">
      <c r="E2478"/>
    </row>
    <row r="2479" spans="5:5">
      <c r="E2479"/>
    </row>
    <row r="2480" spans="5:5">
      <c r="E2480"/>
    </row>
    <row r="2481" spans="5:5">
      <c r="E2481"/>
    </row>
    <row r="2482" spans="5:5">
      <c r="E2482"/>
    </row>
    <row r="2483" spans="5:5">
      <c r="E2483"/>
    </row>
    <row r="2484" spans="5:5">
      <c r="E2484"/>
    </row>
    <row r="2485" spans="5:5">
      <c r="E2485"/>
    </row>
    <row r="2486" spans="5:5">
      <c r="E2486"/>
    </row>
    <row r="2487" spans="5:5">
      <c r="E2487"/>
    </row>
    <row r="2488" spans="5:5">
      <c r="E2488"/>
    </row>
    <row r="2489" spans="5:5">
      <c r="E2489"/>
    </row>
    <row r="2490" spans="5:5">
      <c r="E2490"/>
    </row>
    <row r="2491" spans="5:5">
      <c r="E2491"/>
    </row>
    <row r="2492" spans="5:5">
      <c r="E2492"/>
    </row>
    <row r="2493" spans="5:5">
      <c r="E2493"/>
    </row>
    <row r="2494" spans="5:5">
      <c r="E2494"/>
    </row>
    <row r="2495" spans="5:5">
      <c r="E2495"/>
    </row>
    <row r="2496" spans="5:5">
      <c r="E2496"/>
    </row>
    <row r="2497" spans="5:5">
      <c r="E2497"/>
    </row>
    <row r="2498" spans="5:5">
      <c r="E2498"/>
    </row>
    <row r="2499" spans="5:5">
      <c r="E2499"/>
    </row>
    <row r="2500" spans="5:5">
      <c r="E2500"/>
    </row>
    <row r="2501" spans="5:5">
      <c r="E2501"/>
    </row>
    <row r="2502" spans="5:5">
      <c r="E2502"/>
    </row>
    <row r="2503" spans="5:5">
      <c r="E2503"/>
    </row>
    <row r="2504" spans="5:5">
      <c r="E2504"/>
    </row>
    <row r="2505" spans="5:5">
      <c r="E2505"/>
    </row>
    <row r="2506" spans="5:5">
      <c r="E2506"/>
    </row>
    <row r="2507" spans="5:5">
      <c r="E2507"/>
    </row>
    <row r="2508" spans="5:5">
      <c r="E2508"/>
    </row>
    <row r="2509" spans="5:5">
      <c r="E2509"/>
    </row>
    <row r="2510" spans="5:5">
      <c r="E2510"/>
    </row>
    <row r="2511" spans="5:5">
      <c r="E2511"/>
    </row>
    <row r="2512" spans="5:5">
      <c r="E2512"/>
    </row>
    <row r="2513" spans="5:5">
      <c r="E2513"/>
    </row>
    <row r="2514" spans="5:5">
      <c r="E2514"/>
    </row>
    <row r="2515" spans="5:5">
      <c r="E2515"/>
    </row>
    <row r="2516" spans="5:5">
      <c r="E2516"/>
    </row>
    <row r="2517" spans="5:5">
      <c r="E2517"/>
    </row>
    <row r="2518" spans="5:5">
      <c r="E2518"/>
    </row>
    <row r="2519" spans="5:5">
      <c r="E2519"/>
    </row>
    <row r="2520" spans="5:5">
      <c r="E2520"/>
    </row>
    <row r="2521" spans="5:5">
      <c r="E2521"/>
    </row>
    <row r="2522" spans="5:5">
      <c r="E2522"/>
    </row>
    <row r="2523" spans="5:5">
      <c r="E2523"/>
    </row>
    <row r="2524" spans="5:5">
      <c r="E2524"/>
    </row>
    <row r="2525" spans="5:5">
      <c r="E2525"/>
    </row>
    <row r="2526" spans="5:5">
      <c r="E2526"/>
    </row>
    <row r="2527" spans="5:5">
      <c r="E2527"/>
    </row>
    <row r="2528" spans="5:5">
      <c r="E2528"/>
    </row>
    <row r="2529" spans="5:5">
      <c r="E2529"/>
    </row>
    <row r="2530" spans="5:5">
      <c r="E2530"/>
    </row>
    <row r="2531" spans="5:5">
      <c r="E2531"/>
    </row>
    <row r="2532" spans="5:5">
      <c r="E2532"/>
    </row>
    <row r="2533" spans="5:5">
      <c r="E2533"/>
    </row>
    <row r="2534" spans="5:5">
      <c r="E2534"/>
    </row>
    <row r="2535" spans="5:5">
      <c r="E2535"/>
    </row>
    <row r="2536" spans="5:5">
      <c r="E2536"/>
    </row>
    <row r="2537" spans="5:5">
      <c r="E2537"/>
    </row>
    <row r="2538" spans="5:5">
      <c r="E2538"/>
    </row>
    <row r="2539" spans="5:5">
      <c r="E2539"/>
    </row>
    <row r="2540" spans="5:5">
      <c r="E2540"/>
    </row>
    <row r="2541" spans="5:5">
      <c r="E2541"/>
    </row>
    <row r="2542" spans="5:5">
      <c r="E2542"/>
    </row>
    <row r="2543" spans="5:5">
      <c r="E2543"/>
    </row>
    <row r="2544" spans="5:5">
      <c r="E2544"/>
    </row>
    <row r="2545" spans="5:5">
      <c r="E2545"/>
    </row>
    <row r="2546" spans="5:5">
      <c r="E2546"/>
    </row>
    <row r="2547" spans="5:5">
      <c r="E2547"/>
    </row>
    <row r="2548" spans="5:5">
      <c r="E2548"/>
    </row>
    <row r="2549" spans="5:5">
      <c r="E2549"/>
    </row>
    <row r="2550" spans="5:5">
      <c r="E2550"/>
    </row>
    <row r="2551" spans="5:5">
      <c r="E2551"/>
    </row>
    <row r="2552" spans="5:5">
      <c r="E2552"/>
    </row>
    <row r="2553" spans="5:5">
      <c r="E2553"/>
    </row>
    <row r="2554" spans="5:5">
      <c r="E2554"/>
    </row>
    <row r="2555" spans="5:5">
      <c r="E2555"/>
    </row>
    <row r="2556" spans="5:5">
      <c r="E2556"/>
    </row>
    <row r="2557" spans="5:5">
      <c r="E2557"/>
    </row>
    <row r="2558" spans="5:5">
      <c r="E2558"/>
    </row>
    <row r="2559" spans="5:5">
      <c r="E2559"/>
    </row>
    <row r="2560" spans="5:5">
      <c r="E2560"/>
    </row>
    <row r="2561" spans="5:5">
      <c r="E2561"/>
    </row>
    <row r="2562" spans="5:5">
      <c r="E2562"/>
    </row>
    <row r="2563" spans="5:5">
      <c r="E2563"/>
    </row>
    <row r="2564" spans="5:5">
      <c r="E2564"/>
    </row>
    <row r="2565" spans="5:5">
      <c r="E2565"/>
    </row>
    <row r="2566" spans="5:5">
      <c r="E2566"/>
    </row>
    <row r="2567" spans="5:5">
      <c r="E2567"/>
    </row>
    <row r="2568" spans="5:5">
      <c r="E2568"/>
    </row>
    <row r="2569" spans="5:5">
      <c r="E2569"/>
    </row>
    <row r="2570" spans="5:5">
      <c r="E2570"/>
    </row>
    <row r="2571" spans="5:5">
      <c r="E2571"/>
    </row>
    <row r="2572" spans="5:5">
      <c r="E2572"/>
    </row>
    <row r="2573" spans="5:5">
      <c r="E2573"/>
    </row>
    <row r="2574" spans="5:5">
      <c r="E2574"/>
    </row>
    <row r="2575" spans="5:5">
      <c r="E2575"/>
    </row>
    <row r="2576" spans="5:5">
      <c r="E2576"/>
    </row>
    <row r="2577" spans="5:5">
      <c r="E2577"/>
    </row>
    <row r="2578" spans="5:5">
      <c r="E2578"/>
    </row>
    <row r="2579" spans="5:5">
      <c r="E2579"/>
    </row>
    <row r="2580" spans="5:5">
      <c r="E2580"/>
    </row>
    <row r="2581" spans="5:5">
      <c r="E2581"/>
    </row>
    <row r="2582" spans="5:5">
      <c r="E2582"/>
    </row>
    <row r="2583" spans="5:5">
      <c r="E2583"/>
    </row>
    <row r="2584" spans="5:5">
      <c r="E2584"/>
    </row>
    <row r="2585" spans="5:5">
      <c r="E2585"/>
    </row>
    <row r="2586" spans="5:5">
      <c r="E2586"/>
    </row>
    <row r="2587" spans="5:5">
      <c r="E2587"/>
    </row>
    <row r="2588" spans="5:5">
      <c r="E2588"/>
    </row>
    <row r="2589" spans="5:5">
      <c r="E2589"/>
    </row>
    <row r="2590" spans="5:5">
      <c r="E2590"/>
    </row>
    <row r="2591" spans="5:5">
      <c r="E2591"/>
    </row>
    <row r="2592" spans="5:5">
      <c r="E2592"/>
    </row>
    <row r="2593" spans="5:5">
      <c r="E2593"/>
    </row>
    <row r="2594" spans="5:5">
      <c r="E2594"/>
    </row>
    <row r="2595" spans="5:5">
      <c r="E2595"/>
    </row>
    <row r="2596" spans="5:5">
      <c r="E2596"/>
    </row>
    <row r="2597" spans="5:5">
      <c r="E2597"/>
    </row>
    <row r="2598" spans="5:5">
      <c r="E2598"/>
    </row>
    <row r="2599" spans="5:5">
      <c r="E2599"/>
    </row>
    <row r="2600" spans="5:5">
      <c r="E2600"/>
    </row>
    <row r="2601" spans="5:5">
      <c r="E2601"/>
    </row>
    <row r="2602" spans="5:5">
      <c r="E2602"/>
    </row>
    <row r="2603" spans="5:5">
      <c r="E2603"/>
    </row>
    <row r="2604" spans="5:5">
      <c r="E2604"/>
    </row>
    <row r="2605" spans="5:5">
      <c r="E2605"/>
    </row>
    <row r="2606" spans="5:5">
      <c r="E2606"/>
    </row>
    <row r="2607" spans="5:5">
      <c r="E2607"/>
    </row>
    <row r="2608" spans="5:5">
      <c r="E2608"/>
    </row>
    <row r="2609" spans="5:5">
      <c r="E2609"/>
    </row>
    <row r="2610" spans="5:5">
      <c r="E2610"/>
    </row>
    <row r="2611" spans="5:5">
      <c r="E2611"/>
    </row>
    <row r="2612" spans="5:5">
      <c r="E2612"/>
    </row>
    <row r="2613" spans="5:5">
      <c r="E2613"/>
    </row>
    <row r="2614" spans="5:5">
      <c r="E2614"/>
    </row>
    <row r="2615" spans="5:5">
      <c r="E2615"/>
    </row>
    <row r="2616" spans="5:5">
      <c r="E2616"/>
    </row>
    <row r="2617" spans="5:5">
      <c r="E2617"/>
    </row>
    <row r="2618" spans="5:5">
      <c r="E2618"/>
    </row>
    <row r="2619" spans="5:5">
      <c r="E2619"/>
    </row>
    <row r="2620" spans="5:5">
      <c r="E2620"/>
    </row>
    <row r="2621" spans="5:5">
      <c r="E2621"/>
    </row>
    <row r="2622" spans="5:5">
      <c r="E2622"/>
    </row>
    <row r="2623" spans="5:5">
      <c r="E2623"/>
    </row>
    <row r="2624" spans="5:5">
      <c r="E2624"/>
    </row>
    <row r="2625" spans="5:5">
      <c r="E2625"/>
    </row>
    <row r="2626" spans="5:5">
      <c r="E2626"/>
    </row>
    <row r="2627" spans="5:5">
      <c r="E2627"/>
    </row>
    <row r="2628" spans="5:5">
      <c r="E2628"/>
    </row>
    <row r="2629" spans="5:5">
      <c r="E2629"/>
    </row>
    <row r="2630" spans="5:5">
      <c r="E2630"/>
    </row>
    <row r="2631" spans="5:5">
      <c r="E2631"/>
    </row>
    <row r="2632" spans="5:5">
      <c r="E2632"/>
    </row>
    <row r="2633" spans="5:5">
      <c r="E2633"/>
    </row>
    <row r="2634" spans="5:5">
      <c r="E2634"/>
    </row>
    <row r="2635" spans="5:5">
      <c r="E2635"/>
    </row>
    <row r="2636" spans="5:5">
      <c r="E2636"/>
    </row>
    <row r="2637" spans="5:5">
      <c r="E2637"/>
    </row>
    <row r="2638" spans="5:5">
      <c r="E2638"/>
    </row>
    <row r="2639" spans="5:5">
      <c r="E2639"/>
    </row>
    <row r="2640" spans="5:5">
      <c r="E2640"/>
    </row>
    <row r="2641" spans="5:5">
      <c r="E2641"/>
    </row>
    <row r="2642" spans="5:5">
      <c r="E2642"/>
    </row>
    <row r="2643" spans="5:5">
      <c r="E2643"/>
    </row>
    <row r="2644" spans="5:5">
      <c r="E2644"/>
    </row>
    <row r="2645" spans="5:5">
      <c r="E2645"/>
    </row>
    <row r="2646" spans="5:5">
      <c r="E2646"/>
    </row>
    <row r="2647" spans="5:5">
      <c r="E2647"/>
    </row>
    <row r="2648" spans="5:5">
      <c r="E2648"/>
    </row>
    <row r="2649" spans="5:5">
      <c r="E2649"/>
    </row>
    <row r="2650" spans="5:5">
      <c r="E2650"/>
    </row>
    <row r="2651" spans="5:5">
      <c r="E2651"/>
    </row>
    <row r="2652" spans="5:5">
      <c r="E2652"/>
    </row>
    <row r="2653" spans="5:5">
      <c r="E2653"/>
    </row>
    <row r="2654" spans="5:5">
      <c r="E2654"/>
    </row>
    <row r="2655" spans="5:5">
      <c r="E2655"/>
    </row>
    <row r="2656" spans="5:5">
      <c r="E2656"/>
    </row>
    <row r="2657" spans="5:5">
      <c r="E2657"/>
    </row>
    <row r="2658" spans="5:5">
      <c r="E2658"/>
    </row>
    <row r="2659" spans="5:5">
      <c r="E2659"/>
    </row>
    <row r="2660" spans="5:5">
      <c r="E2660"/>
    </row>
    <row r="2661" spans="5:5">
      <c r="E2661"/>
    </row>
    <row r="2662" spans="5:5">
      <c r="E2662"/>
    </row>
    <row r="2663" spans="5:5">
      <c r="E2663"/>
    </row>
    <row r="2664" spans="5:5">
      <c r="E2664"/>
    </row>
    <row r="2665" spans="5:5">
      <c r="E2665"/>
    </row>
    <row r="2666" spans="5:5">
      <c r="E2666"/>
    </row>
    <row r="2667" spans="5:5">
      <c r="E2667"/>
    </row>
    <row r="2668" spans="5:5">
      <c r="E2668"/>
    </row>
    <row r="2669" spans="5:5">
      <c r="E2669"/>
    </row>
    <row r="2670" spans="5:5">
      <c r="E2670"/>
    </row>
    <row r="2671" spans="5:5">
      <c r="E2671"/>
    </row>
    <row r="2672" spans="5:5">
      <c r="E2672"/>
    </row>
    <row r="2673" spans="5:5">
      <c r="E2673"/>
    </row>
    <row r="2674" spans="5:5">
      <c r="E2674"/>
    </row>
    <row r="2675" spans="5:5">
      <c r="E2675"/>
    </row>
    <row r="2676" spans="5:5">
      <c r="E2676"/>
    </row>
    <row r="2677" spans="5:5">
      <c r="E2677"/>
    </row>
    <row r="2678" spans="5:5">
      <c r="E2678"/>
    </row>
    <row r="2679" spans="5:5">
      <c r="E2679"/>
    </row>
    <row r="2680" spans="5:5">
      <c r="E2680"/>
    </row>
    <row r="2681" spans="5:5">
      <c r="E2681"/>
    </row>
    <row r="2682" spans="5:5">
      <c r="E2682"/>
    </row>
    <row r="2683" spans="5:5">
      <c r="E2683"/>
    </row>
    <row r="2684" spans="5:5">
      <c r="E2684"/>
    </row>
    <row r="2685" spans="5:5">
      <c r="E2685"/>
    </row>
    <row r="2686" spans="5:5">
      <c r="E2686"/>
    </row>
    <row r="2687" spans="5:5">
      <c r="E2687"/>
    </row>
    <row r="2688" spans="5:5">
      <c r="E2688"/>
    </row>
    <row r="2689" spans="5:5">
      <c r="E2689"/>
    </row>
    <row r="2690" spans="5:5">
      <c r="E2690"/>
    </row>
    <row r="2691" spans="5:5">
      <c r="E2691"/>
    </row>
    <row r="2692" spans="5:5">
      <c r="E2692"/>
    </row>
    <row r="2693" spans="5:5">
      <c r="E2693"/>
    </row>
    <row r="2694" spans="5:5">
      <c r="E2694"/>
    </row>
    <row r="2695" spans="5:5">
      <c r="E2695"/>
    </row>
    <row r="2696" spans="5:5">
      <c r="E2696"/>
    </row>
    <row r="2697" spans="5:5">
      <c r="E2697"/>
    </row>
    <row r="2698" spans="5:5">
      <c r="E2698"/>
    </row>
    <row r="2699" spans="5:5">
      <c r="E2699"/>
    </row>
    <row r="2700" spans="5:5">
      <c r="E2700"/>
    </row>
    <row r="2701" spans="5:5">
      <c r="E2701"/>
    </row>
    <row r="2702" spans="5:5">
      <c r="E2702"/>
    </row>
    <row r="2703" spans="5:5">
      <c r="E2703"/>
    </row>
    <row r="2704" spans="5:5">
      <c r="E2704"/>
    </row>
    <row r="2705" spans="5:5">
      <c r="E2705"/>
    </row>
    <row r="2706" spans="5:5">
      <c r="E2706"/>
    </row>
    <row r="2707" spans="5:5">
      <c r="E2707"/>
    </row>
    <row r="2708" spans="5:5">
      <c r="E2708"/>
    </row>
    <row r="2709" spans="5:5">
      <c r="E2709"/>
    </row>
    <row r="2710" spans="5:5">
      <c r="E2710"/>
    </row>
    <row r="2711" spans="5:5">
      <c r="E2711"/>
    </row>
    <row r="2712" spans="5:5">
      <c r="E2712"/>
    </row>
    <row r="2713" spans="5:5">
      <c r="E2713"/>
    </row>
    <row r="2714" spans="5:5">
      <c r="E2714"/>
    </row>
    <row r="2715" spans="5:5">
      <c r="E2715"/>
    </row>
    <row r="2716" spans="5:5">
      <c r="E2716"/>
    </row>
    <row r="2717" spans="5:5">
      <c r="E2717"/>
    </row>
    <row r="2718" spans="5:5">
      <c r="E2718"/>
    </row>
    <row r="2719" spans="5:5">
      <c r="E2719"/>
    </row>
    <row r="2720" spans="5:5">
      <c r="E2720"/>
    </row>
    <row r="2721" spans="5:5">
      <c r="E2721"/>
    </row>
    <row r="2722" spans="5:5">
      <c r="E2722"/>
    </row>
    <row r="2723" spans="5:5">
      <c r="E2723"/>
    </row>
    <row r="2724" spans="5:5">
      <c r="E2724"/>
    </row>
    <row r="2725" spans="5:5">
      <c r="E2725"/>
    </row>
    <row r="2726" spans="5:5">
      <c r="E2726"/>
    </row>
    <row r="2727" spans="5:5">
      <c r="E2727"/>
    </row>
    <row r="2728" spans="5:5">
      <c r="E2728"/>
    </row>
    <row r="2729" spans="5:5">
      <c r="E2729"/>
    </row>
    <row r="2730" spans="5:5">
      <c r="E2730"/>
    </row>
    <row r="2731" spans="5:5">
      <c r="E2731"/>
    </row>
    <row r="2732" spans="5:5">
      <c r="E2732"/>
    </row>
    <row r="2733" spans="5:5">
      <c r="E2733"/>
    </row>
    <row r="2734" spans="5:5">
      <c r="E2734"/>
    </row>
    <row r="2735" spans="5:5">
      <c r="E2735"/>
    </row>
    <row r="2736" spans="5:5">
      <c r="E2736"/>
    </row>
    <row r="2737" spans="5:5">
      <c r="E2737"/>
    </row>
    <row r="2738" spans="5:5">
      <c r="E2738"/>
    </row>
    <row r="2739" spans="5:5">
      <c r="E2739"/>
    </row>
    <row r="2740" spans="5:5">
      <c r="E2740"/>
    </row>
    <row r="2741" spans="5:5">
      <c r="E2741"/>
    </row>
    <row r="2742" spans="5:5">
      <c r="E2742"/>
    </row>
    <row r="2743" spans="5:5">
      <c r="E2743"/>
    </row>
    <row r="2744" spans="5:5">
      <c r="E2744"/>
    </row>
    <row r="2745" spans="5:5">
      <c r="E2745"/>
    </row>
    <row r="2746" spans="5:5">
      <c r="E2746"/>
    </row>
    <row r="2747" spans="5:5">
      <c r="E2747"/>
    </row>
    <row r="2748" spans="5:5">
      <c r="E2748"/>
    </row>
    <row r="2749" spans="5:5">
      <c r="E2749"/>
    </row>
    <row r="2750" spans="5:5">
      <c r="E2750"/>
    </row>
    <row r="2751" spans="5:5">
      <c r="E2751"/>
    </row>
    <row r="2752" spans="5:5">
      <c r="E2752"/>
    </row>
    <row r="2753" spans="5:5">
      <c r="E2753"/>
    </row>
    <row r="2754" spans="5:5">
      <c r="E2754"/>
    </row>
    <row r="2755" spans="5:5">
      <c r="E2755"/>
    </row>
    <row r="2756" spans="5:5">
      <c r="E2756"/>
    </row>
    <row r="2757" spans="5:5">
      <c r="E2757"/>
    </row>
    <row r="2758" spans="5:5">
      <c r="E2758"/>
    </row>
    <row r="2759" spans="5:5">
      <c r="E2759"/>
    </row>
    <row r="2760" spans="5:5">
      <c r="E2760"/>
    </row>
    <row r="2761" spans="5:5">
      <c r="E2761"/>
    </row>
    <row r="2762" spans="5:5">
      <c r="E2762"/>
    </row>
    <row r="2763" spans="5:5">
      <c r="E2763"/>
    </row>
    <row r="2764" spans="5:5">
      <c r="E2764"/>
    </row>
    <row r="2765" spans="5:5">
      <c r="E2765"/>
    </row>
    <row r="2766" spans="5:5">
      <c r="E2766"/>
    </row>
    <row r="2767" spans="5:5">
      <c r="E2767"/>
    </row>
    <row r="2768" spans="5:5">
      <c r="E2768"/>
    </row>
    <row r="2769" spans="5:5">
      <c r="E2769"/>
    </row>
    <row r="2770" spans="5:5">
      <c r="E2770"/>
    </row>
    <row r="2771" spans="5:5">
      <c r="E2771"/>
    </row>
    <row r="2772" spans="5:5">
      <c r="E2772"/>
    </row>
    <row r="2773" spans="5:5">
      <c r="E2773"/>
    </row>
    <row r="2774" spans="5:5">
      <c r="E2774"/>
    </row>
    <row r="2775" spans="5:5">
      <c r="E2775"/>
    </row>
    <row r="2776" spans="5:5">
      <c r="E2776"/>
    </row>
    <row r="2777" spans="5:5">
      <c r="E2777"/>
    </row>
    <row r="2778" spans="5:5">
      <c r="E2778"/>
    </row>
    <row r="2779" spans="5:5">
      <c r="E2779"/>
    </row>
    <row r="2780" spans="5:5">
      <c r="E2780"/>
    </row>
    <row r="2781" spans="5:5">
      <c r="E2781"/>
    </row>
    <row r="2782" spans="5:5">
      <c r="E2782"/>
    </row>
    <row r="2783" spans="5:5">
      <c r="E2783"/>
    </row>
    <row r="2784" spans="5:5">
      <c r="E2784"/>
    </row>
    <row r="2785" spans="5:5">
      <c r="E2785"/>
    </row>
    <row r="2786" spans="5:5">
      <c r="E2786"/>
    </row>
    <row r="2787" spans="5:5">
      <c r="E2787"/>
    </row>
    <row r="2788" spans="5:5">
      <c r="E2788"/>
    </row>
    <row r="2789" spans="5:5">
      <c r="E2789"/>
    </row>
    <row r="2790" spans="5:5">
      <c r="E2790"/>
    </row>
    <row r="2791" spans="5:5">
      <c r="E2791"/>
    </row>
    <row r="2792" spans="5:5">
      <c r="E2792"/>
    </row>
    <row r="2793" spans="5:5">
      <c r="E2793"/>
    </row>
    <row r="2794" spans="5:5">
      <c r="E2794"/>
    </row>
    <row r="2795" spans="5:5">
      <c r="E2795"/>
    </row>
    <row r="2796" spans="5:5">
      <c r="E2796"/>
    </row>
    <row r="2797" spans="5:5">
      <c r="E2797"/>
    </row>
    <row r="2798" spans="5:5">
      <c r="E2798"/>
    </row>
    <row r="2799" spans="5:5">
      <c r="E2799"/>
    </row>
    <row r="2800" spans="5:5">
      <c r="E2800"/>
    </row>
    <row r="2801" spans="5:5">
      <c r="E2801"/>
    </row>
    <row r="2802" spans="5:5">
      <c r="E2802"/>
    </row>
    <row r="2803" spans="5:5">
      <c r="E2803"/>
    </row>
    <row r="2804" spans="5:5">
      <c r="E2804"/>
    </row>
    <row r="2805" spans="5:5">
      <c r="E2805"/>
    </row>
    <row r="2806" spans="5:5">
      <c r="E2806"/>
    </row>
    <row r="2807" spans="5:5">
      <c r="E2807"/>
    </row>
    <row r="2808" spans="5:5">
      <c r="E2808"/>
    </row>
    <row r="2809" spans="5:5">
      <c r="E2809"/>
    </row>
    <row r="2810" spans="5:5">
      <c r="E2810"/>
    </row>
    <row r="2811" spans="5:5">
      <c r="E2811"/>
    </row>
    <row r="2812" spans="5:5">
      <c r="E2812"/>
    </row>
    <row r="2813" spans="5:5">
      <c r="E2813"/>
    </row>
    <row r="2814" spans="5:5">
      <c r="E2814"/>
    </row>
    <row r="2815" spans="5:5">
      <c r="E2815"/>
    </row>
    <row r="2816" spans="5:5">
      <c r="E2816"/>
    </row>
    <row r="2817" spans="5:5">
      <c r="E2817"/>
    </row>
    <row r="2818" spans="5:5">
      <c r="E2818"/>
    </row>
    <row r="2819" spans="5:5">
      <c r="E2819"/>
    </row>
    <row r="2820" spans="5:5">
      <c r="E2820"/>
    </row>
    <row r="2821" spans="5:5">
      <c r="E2821"/>
    </row>
    <row r="2822" spans="5:5">
      <c r="E2822"/>
    </row>
    <row r="2823" spans="5:5">
      <c r="E2823"/>
    </row>
    <row r="2824" spans="5:5">
      <c r="E2824"/>
    </row>
    <row r="2825" spans="5:5">
      <c r="E2825"/>
    </row>
    <row r="2826" spans="5:5">
      <c r="E2826"/>
    </row>
    <row r="2827" spans="5:5">
      <c r="E2827"/>
    </row>
    <row r="2828" spans="5:5">
      <c r="E2828"/>
    </row>
    <row r="2829" spans="5:5">
      <c r="E2829"/>
    </row>
    <row r="2830" spans="5:5">
      <c r="E2830"/>
    </row>
    <row r="2831" spans="5:5">
      <c r="E2831"/>
    </row>
    <row r="2832" spans="5:5">
      <c r="E2832"/>
    </row>
    <row r="2833" spans="5:5">
      <c r="E2833"/>
    </row>
    <row r="2834" spans="5:5">
      <c r="E2834"/>
    </row>
    <row r="2835" spans="5:5">
      <c r="E2835"/>
    </row>
    <row r="2836" spans="5:5">
      <c r="E2836"/>
    </row>
    <row r="2837" spans="5:5">
      <c r="E2837"/>
    </row>
    <row r="2838" spans="5:5">
      <c r="E2838"/>
    </row>
    <row r="2839" spans="5:5">
      <c r="E2839"/>
    </row>
    <row r="2840" spans="5:5">
      <c r="E2840"/>
    </row>
    <row r="2841" spans="5:5">
      <c r="E2841"/>
    </row>
    <row r="2842" spans="5:5">
      <c r="E2842"/>
    </row>
    <row r="2843" spans="5:5">
      <c r="E2843"/>
    </row>
    <row r="2844" spans="5:5">
      <c r="E2844"/>
    </row>
    <row r="2845" spans="5:5">
      <c r="E2845"/>
    </row>
    <row r="2846" spans="5:5">
      <c r="E2846"/>
    </row>
    <row r="2847" spans="5:5">
      <c r="E2847"/>
    </row>
    <row r="2848" spans="5:5">
      <c r="E2848"/>
    </row>
    <row r="2849" spans="5:5">
      <c r="E2849"/>
    </row>
    <row r="2850" spans="5:5">
      <c r="E2850"/>
    </row>
    <row r="2851" spans="5:5">
      <c r="E2851"/>
    </row>
    <row r="2852" spans="5:5">
      <c r="E2852"/>
    </row>
    <row r="2853" spans="5:5">
      <c r="E2853"/>
    </row>
    <row r="2854" spans="5:5">
      <c r="E2854"/>
    </row>
    <row r="2855" spans="5:5">
      <c r="E2855"/>
    </row>
    <row r="2856" spans="5:5">
      <c r="E2856"/>
    </row>
    <row r="2857" spans="5:5">
      <c r="E2857"/>
    </row>
    <row r="2858" spans="5:5">
      <c r="E2858"/>
    </row>
    <row r="2859" spans="5:5">
      <c r="E2859"/>
    </row>
    <row r="2860" spans="5:5">
      <c r="E2860"/>
    </row>
    <row r="2861" spans="5:5">
      <c r="E2861"/>
    </row>
    <row r="2862" spans="5:5">
      <c r="E2862"/>
    </row>
    <row r="2863" spans="5:5">
      <c r="E2863"/>
    </row>
    <row r="2864" spans="5:5">
      <c r="E2864"/>
    </row>
    <row r="2865" spans="5:5">
      <c r="E2865"/>
    </row>
    <row r="2866" spans="5:5">
      <c r="E2866"/>
    </row>
    <row r="2867" spans="5:5">
      <c r="E2867"/>
    </row>
    <row r="2868" spans="5:5">
      <c r="E2868"/>
    </row>
    <row r="2869" spans="5:5">
      <c r="E2869"/>
    </row>
    <row r="2870" spans="5:5">
      <c r="E2870"/>
    </row>
    <row r="2871" spans="5:5">
      <c r="E2871"/>
    </row>
    <row r="2872" spans="5:5">
      <c r="E2872"/>
    </row>
    <row r="2873" spans="5:5">
      <c r="E2873"/>
    </row>
    <row r="2874" spans="5:5">
      <c r="E2874"/>
    </row>
    <row r="2875" spans="5:5">
      <c r="E2875"/>
    </row>
    <row r="2876" spans="5:5">
      <c r="E2876"/>
    </row>
    <row r="2877" spans="5:5">
      <c r="E2877"/>
    </row>
    <row r="2878" spans="5:5">
      <c r="E2878"/>
    </row>
    <row r="2879" spans="5:5">
      <c r="E2879"/>
    </row>
    <row r="2880" spans="5:5">
      <c r="E2880"/>
    </row>
    <row r="2881" spans="5:5">
      <c r="E2881"/>
    </row>
    <row r="2882" spans="5:5">
      <c r="E2882"/>
    </row>
    <row r="2883" spans="5:5">
      <c r="E2883"/>
    </row>
    <row r="2884" spans="5:5">
      <c r="E2884"/>
    </row>
    <row r="2885" spans="5:5">
      <c r="E2885"/>
    </row>
    <row r="2886" spans="5:5">
      <c r="E2886"/>
    </row>
    <row r="2887" spans="5:5">
      <c r="E2887"/>
    </row>
    <row r="2888" spans="5:5">
      <c r="E2888"/>
    </row>
    <row r="2889" spans="5:5">
      <c r="E2889"/>
    </row>
    <row r="2890" spans="5:5">
      <c r="E2890"/>
    </row>
    <row r="2891" spans="5:5">
      <c r="E2891"/>
    </row>
    <row r="2892" spans="5:5">
      <c r="E2892"/>
    </row>
    <row r="2893" spans="5:5">
      <c r="E2893"/>
    </row>
    <row r="2894" spans="5:5">
      <c r="E2894"/>
    </row>
    <row r="2895" spans="5:5">
      <c r="E2895"/>
    </row>
    <row r="2896" spans="5:5">
      <c r="E2896"/>
    </row>
    <row r="2897" spans="5:5">
      <c r="E2897"/>
    </row>
    <row r="2898" spans="5:5">
      <c r="E2898"/>
    </row>
    <row r="2899" spans="5:5">
      <c r="E2899"/>
    </row>
    <row r="2900" spans="5:5">
      <c r="E2900"/>
    </row>
    <row r="2901" spans="5:5">
      <c r="E2901"/>
    </row>
    <row r="2902" spans="5:5">
      <c r="E2902"/>
    </row>
    <row r="2903" spans="5:5">
      <c r="E2903"/>
    </row>
    <row r="2904" spans="5:5">
      <c r="E2904"/>
    </row>
    <row r="2905" spans="5:5">
      <c r="E2905"/>
    </row>
    <row r="2906" spans="5:5">
      <c r="E2906"/>
    </row>
    <row r="2907" spans="5:5">
      <c r="E2907"/>
    </row>
    <row r="2908" spans="5:5">
      <c r="E2908"/>
    </row>
    <row r="2909" spans="5:5">
      <c r="E2909"/>
    </row>
    <row r="2910" spans="5:5">
      <c r="E2910"/>
    </row>
    <row r="2911" spans="5:5">
      <c r="E2911"/>
    </row>
    <row r="2912" spans="5:5">
      <c r="E2912"/>
    </row>
    <row r="2913" spans="5:5">
      <c r="E2913"/>
    </row>
    <row r="2914" spans="5:5">
      <c r="E2914"/>
    </row>
    <row r="2915" spans="5:5">
      <c r="E2915"/>
    </row>
    <row r="2916" spans="5:5">
      <c r="E2916"/>
    </row>
    <row r="2917" spans="5:5">
      <c r="E2917"/>
    </row>
    <row r="2918" spans="5:5">
      <c r="E2918"/>
    </row>
    <row r="2919" spans="5:5">
      <c r="E2919"/>
    </row>
    <row r="2920" spans="5:5">
      <c r="E2920"/>
    </row>
    <row r="2921" spans="5:5">
      <c r="E2921"/>
    </row>
    <row r="2922" spans="5:5">
      <c r="E2922"/>
    </row>
    <row r="2923" spans="5:5">
      <c r="E2923"/>
    </row>
    <row r="2924" spans="5:5">
      <c r="E2924"/>
    </row>
    <row r="2925" spans="5:5">
      <c r="E2925"/>
    </row>
    <row r="2926" spans="5:5">
      <c r="E2926"/>
    </row>
    <row r="2927" spans="5:5">
      <c r="E2927"/>
    </row>
    <row r="2928" spans="5:5">
      <c r="E2928"/>
    </row>
    <row r="2929" spans="5:5">
      <c r="E2929"/>
    </row>
    <row r="2930" spans="5:5">
      <c r="E2930"/>
    </row>
    <row r="2931" spans="5:5">
      <c r="E2931"/>
    </row>
    <row r="2932" spans="5:5">
      <c r="E2932"/>
    </row>
    <row r="2933" spans="5:5">
      <c r="E2933"/>
    </row>
    <row r="2934" spans="5:5">
      <c r="E2934"/>
    </row>
    <row r="2935" spans="5:5">
      <c r="E2935"/>
    </row>
    <row r="2936" spans="5:5">
      <c r="E2936"/>
    </row>
    <row r="2937" spans="5:5">
      <c r="E2937"/>
    </row>
    <row r="2938" spans="5:5">
      <c r="E2938"/>
    </row>
    <row r="2939" spans="5:5">
      <c r="E2939"/>
    </row>
    <row r="2940" spans="5:5">
      <c r="E2940"/>
    </row>
    <row r="2941" spans="5:5">
      <c r="E2941"/>
    </row>
    <row r="2942" spans="5:5">
      <c r="E2942"/>
    </row>
    <row r="2943" spans="5:5">
      <c r="E2943"/>
    </row>
    <row r="2944" spans="5:5">
      <c r="E2944"/>
    </row>
    <row r="2945" spans="5:5">
      <c r="E2945"/>
    </row>
    <row r="2946" spans="5:5">
      <c r="E2946"/>
    </row>
    <row r="2947" spans="5:5">
      <c r="E2947"/>
    </row>
    <row r="2948" spans="5:5">
      <c r="E2948"/>
    </row>
    <row r="2949" spans="5:5">
      <c r="E2949"/>
    </row>
    <row r="2950" spans="5:5">
      <c r="E2950"/>
    </row>
    <row r="2951" spans="5:5">
      <c r="E2951"/>
    </row>
    <row r="2952" spans="5:5">
      <c r="E2952"/>
    </row>
    <row r="2953" spans="5:5">
      <c r="E2953"/>
    </row>
    <row r="2954" spans="5:5">
      <c r="E2954"/>
    </row>
    <row r="2955" spans="5:5">
      <c r="E2955"/>
    </row>
    <row r="2956" spans="5:5">
      <c r="E2956"/>
    </row>
    <row r="2957" spans="5:5">
      <c r="E2957"/>
    </row>
    <row r="2958" spans="5:5">
      <c r="E2958"/>
    </row>
    <row r="2959" spans="5:5">
      <c r="E2959"/>
    </row>
    <row r="2960" spans="5:5">
      <c r="E2960"/>
    </row>
    <row r="2961" spans="5:5">
      <c r="E2961"/>
    </row>
    <row r="2962" spans="5:5">
      <c r="E2962"/>
    </row>
    <row r="2963" spans="5:5">
      <c r="E2963"/>
    </row>
    <row r="2964" spans="5:5">
      <c r="E2964"/>
    </row>
    <row r="2965" spans="5:5">
      <c r="E2965"/>
    </row>
    <row r="2966" spans="5:5">
      <c r="E2966"/>
    </row>
    <row r="2967" spans="5:5">
      <c r="E2967"/>
    </row>
    <row r="2968" spans="5:5">
      <c r="E2968"/>
    </row>
    <row r="2969" spans="5:5">
      <c r="E2969"/>
    </row>
    <row r="2970" spans="5:5">
      <c r="E2970"/>
    </row>
    <row r="2971" spans="5:5">
      <c r="E2971"/>
    </row>
    <row r="2972" spans="5:5">
      <c r="E2972"/>
    </row>
    <row r="2973" spans="5:5">
      <c r="E2973"/>
    </row>
    <row r="2974" spans="5:5">
      <c r="E2974"/>
    </row>
    <row r="2975" spans="5:5">
      <c r="E2975"/>
    </row>
    <row r="2976" spans="5:5">
      <c r="E2976"/>
    </row>
    <row r="2977" spans="5:5">
      <c r="E2977"/>
    </row>
    <row r="2978" spans="5:5">
      <c r="E2978"/>
    </row>
    <row r="2979" spans="5:5">
      <c r="E2979"/>
    </row>
    <row r="2980" spans="5:5">
      <c r="E2980"/>
    </row>
    <row r="2981" spans="5:5">
      <c r="E2981"/>
    </row>
    <row r="2982" spans="5:5">
      <c r="E2982"/>
    </row>
    <row r="2983" spans="5:5">
      <c r="E2983"/>
    </row>
    <row r="2984" spans="5:5">
      <c r="E2984"/>
    </row>
    <row r="2985" spans="5:5">
      <c r="E2985"/>
    </row>
    <row r="2986" spans="5:5">
      <c r="E2986"/>
    </row>
    <row r="2987" spans="5:5">
      <c r="E2987"/>
    </row>
    <row r="2988" spans="5:5">
      <c r="E2988"/>
    </row>
    <row r="2989" spans="5:5">
      <c r="E2989"/>
    </row>
    <row r="2990" spans="5:5">
      <c r="E2990"/>
    </row>
    <row r="2991" spans="5:5">
      <c r="E2991"/>
    </row>
    <row r="2992" spans="5:5">
      <c r="E2992"/>
    </row>
    <row r="2993" spans="5:5">
      <c r="E2993"/>
    </row>
    <row r="2994" spans="5:5">
      <c r="E2994"/>
    </row>
    <row r="2995" spans="5:5">
      <c r="E2995"/>
    </row>
    <row r="2996" spans="5:5">
      <c r="E2996"/>
    </row>
    <row r="2997" spans="5:5">
      <c r="E2997"/>
    </row>
    <row r="2998" spans="5:5">
      <c r="E2998"/>
    </row>
    <row r="2999" spans="5:5">
      <c r="E2999"/>
    </row>
    <row r="3000" spans="5:5">
      <c r="E3000"/>
    </row>
    <row r="3001" spans="5:5">
      <c r="E3001"/>
    </row>
    <row r="3002" spans="5:5">
      <c r="E3002"/>
    </row>
    <row r="3003" spans="5:5">
      <c r="E3003"/>
    </row>
    <row r="3004" spans="5:5">
      <c r="E3004"/>
    </row>
    <row r="3005" spans="5:5">
      <c r="E3005"/>
    </row>
    <row r="3006" spans="5:5">
      <c r="E3006"/>
    </row>
    <row r="3007" spans="5:5">
      <c r="E3007"/>
    </row>
    <row r="3008" spans="5:5">
      <c r="E3008"/>
    </row>
    <row r="3009" spans="5:5">
      <c r="E3009"/>
    </row>
    <row r="3010" spans="5:5">
      <c r="E3010"/>
    </row>
    <row r="3011" spans="5:5">
      <c r="E3011"/>
    </row>
    <row r="3012" spans="5:5">
      <c r="E3012"/>
    </row>
    <row r="3013" spans="5:5">
      <c r="E3013"/>
    </row>
    <row r="3014" spans="5:5">
      <c r="E3014"/>
    </row>
    <row r="3015" spans="5:5">
      <c r="E3015"/>
    </row>
    <row r="3016" spans="5:5">
      <c r="E3016"/>
    </row>
    <row r="3017" spans="5:5">
      <c r="E3017"/>
    </row>
    <row r="3018" spans="5:5">
      <c r="E3018"/>
    </row>
    <row r="3019" spans="5:5">
      <c r="E3019"/>
    </row>
    <row r="3020" spans="5:5">
      <c r="E3020"/>
    </row>
    <row r="3021" spans="5:5">
      <c r="E3021"/>
    </row>
    <row r="3022" spans="5:5">
      <c r="E3022"/>
    </row>
    <row r="3023" spans="5:5">
      <c r="E3023"/>
    </row>
    <row r="3024" spans="5:5">
      <c r="E3024"/>
    </row>
    <row r="3025" spans="5:5">
      <c r="E3025"/>
    </row>
    <row r="3026" spans="5:5">
      <c r="E3026"/>
    </row>
    <row r="3027" spans="5:5">
      <c r="E3027"/>
    </row>
    <row r="3028" spans="5:5">
      <c r="E3028"/>
    </row>
    <row r="3029" spans="5:5">
      <c r="E3029"/>
    </row>
    <row r="3030" spans="5:5">
      <c r="E3030"/>
    </row>
    <row r="3031" spans="5:5">
      <c r="E3031"/>
    </row>
    <row r="3032" spans="5:5">
      <c r="E3032"/>
    </row>
    <row r="3033" spans="5:5">
      <c r="E3033"/>
    </row>
    <row r="3034" spans="5:5">
      <c r="E3034"/>
    </row>
    <row r="3035" spans="5:5">
      <c r="E3035"/>
    </row>
    <row r="3036" spans="5:5">
      <c r="E3036"/>
    </row>
    <row r="3037" spans="5:5">
      <c r="E3037"/>
    </row>
    <row r="3038" spans="5:5">
      <c r="E3038"/>
    </row>
    <row r="3039" spans="5:5">
      <c r="E3039"/>
    </row>
    <row r="3040" spans="5:5">
      <c r="E3040"/>
    </row>
    <row r="3041" spans="5:5">
      <c r="E3041"/>
    </row>
    <row r="3042" spans="5:5">
      <c r="E3042"/>
    </row>
    <row r="3043" spans="5:5">
      <c r="E3043"/>
    </row>
    <row r="3044" spans="5:5">
      <c r="E3044"/>
    </row>
    <row r="3045" spans="5:5">
      <c r="E3045"/>
    </row>
    <row r="3046" spans="5:5">
      <c r="E3046"/>
    </row>
    <row r="3047" spans="5:5">
      <c r="E3047"/>
    </row>
    <row r="3048" spans="5:5">
      <c r="E3048"/>
    </row>
    <row r="3049" spans="5:5">
      <c r="E3049"/>
    </row>
    <row r="3050" spans="5:5">
      <c r="E3050"/>
    </row>
    <row r="3051" spans="5:5">
      <c r="E3051"/>
    </row>
    <row r="3052" spans="5:5">
      <c r="E3052"/>
    </row>
    <row r="3053" spans="5:5">
      <c r="E3053"/>
    </row>
    <row r="3054" spans="5:5">
      <c r="E3054"/>
    </row>
    <row r="3055" spans="5:5">
      <c r="E3055"/>
    </row>
    <row r="3056" spans="5:5">
      <c r="E3056"/>
    </row>
    <row r="3057" spans="5:5">
      <c r="E3057"/>
    </row>
    <row r="3058" spans="5:5">
      <c r="E3058"/>
    </row>
    <row r="3059" spans="5:5">
      <c r="E3059"/>
    </row>
    <row r="3060" spans="5:5">
      <c r="E3060"/>
    </row>
    <row r="3061" spans="5:5">
      <c r="E3061"/>
    </row>
    <row r="3062" spans="5:5">
      <c r="E3062"/>
    </row>
    <row r="3063" spans="5:5">
      <c r="E3063"/>
    </row>
    <row r="3064" spans="5:5">
      <c r="E3064"/>
    </row>
    <row r="3065" spans="5:5">
      <c r="E3065"/>
    </row>
    <row r="3066" spans="5:5">
      <c r="E3066"/>
    </row>
    <row r="3067" spans="5:5">
      <c r="E3067"/>
    </row>
    <row r="3068" spans="5:5">
      <c r="E3068"/>
    </row>
    <row r="3069" spans="5:5">
      <c r="E3069"/>
    </row>
    <row r="3070" spans="5:5">
      <c r="E3070"/>
    </row>
    <row r="3071" spans="5:5">
      <c r="E3071"/>
    </row>
    <row r="3072" spans="5:5">
      <c r="E3072"/>
    </row>
    <row r="3073" spans="5:5">
      <c r="E3073"/>
    </row>
    <row r="3074" spans="5:5">
      <c r="E3074"/>
    </row>
    <row r="3075" spans="5:5">
      <c r="E3075"/>
    </row>
    <row r="3076" spans="5:5">
      <c r="E3076"/>
    </row>
    <row r="3077" spans="5:5">
      <c r="E3077"/>
    </row>
    <row r="3078" spans="5:5">
      <c r="E3078"/>
    </row>
    <row r="3079" spans="5:5">
      <c r="E3079"/>
    </row>
    <row r="3080" spans="5:5">
      <c r="E3080"/>
    </row>
    <row r="3081" spans="5:5">
      <c r="E3081"/>
    </row>
    <row r="3082" spans="5:5">
      <c r="E3082"/>
    </row>
    <row r="3083" spans="5:5">
      <c r="E3083"/>
    </row>
    <row r="3084" spans="5:5">
      <c r="E3084"/>
    </row>
    <row r="3085" spans="5:5">
      <c r="E3085"/>
    </row>
    <row r="3086" spans="5:5">
      <c r="E3086"/>
    </row>
    <row r="3087" spans="5:5">
      <c r="E3087"/>
    </row>
    <row r="3088" spans="5:5">
      <c r="E3088"/>
    </row>
    <row r="3089" spans="5:5">
      <c r="E3089"/>
    </row>
    <row r="3090" spans="5:5">
      <c r="E3090"/>
    </row>
    <row r="3091" spans="5:5">
      <c r="E3091"/>
    </row>
    <row r="3092" spans="5:5">
      <c r="E3092"/>
    </row>
    <row r="3093" spans="5:5">
      <c r="E3093"/>
    </row>
    <row r="3094" spans="5:5">
      <c r="E3094"/>
    </row>
    <row r="3095" spans="5:5">
      <c r="E3095"/>
    </row>
    <row r="3096" spans="5:5">
      <c r="E3096"/>
    </row>
    <row r="3097" spans="5:5">
      <c r="E3097"/>
    </row>
    <row r="3098" spans="5:5">
      <c r="E3098"/>
    </row>
    <row r="3099" spans="5:5">
      <c r="E3099"/>
    </row>
    <row r="3100" spans="5:5">
      <c r="E3100"/>
    </row>
    <row r="3101" spans="5:5">
      <c r="E3101"/>
    </row>
    <row r="3102" spans="5:5">
      <c r="E3102"/>
    </row>
    <row r="3103" spans="5:5">
      <c r="E3103"/>
    </row>
    <row r="3104" spans="5:5">
      <c r="E3104"/>
    </row>
    <row r="3105" spans="5:5">
      <c r="E3105"/>
    </row>
    <row r="3106" spans="5:5">
      <c r="E3106"/>
    </row>
    <row r="3107" spans="5:5">
      <c r="E3107"/>
    </row>
    <row r="3108" spans="5:5">
      <c r="E3108"/>
    </row>
    <row r="3109" spans="5:5">
      <c r="E3109"/>
    </row>
    <row r="3110" spans="5:5">
      <c r="E3110"/>
    </row>
    <row r="3111" spans="5:5">
      <c r="E3111"/>
    </row>
    <row r="3112" spans="5:5">
      <c r="E3112"/>
    </row>
    <row r="3113" spans="5:5">
      <c r="E3113"/>
    </row>
    <row r="3114" spans="5:5">
      <c r="E3114"/>
    </row>
    <row r="3115" spans="5:5">
      <c r="E3115"/>
    </row>
    <row r="3116" spans="5:5">
      <c r="E3116"/>
    </row>
    <row r="3117" spans="5:5">
      <c r="E3117"/>
    </row>
    <row r="3118" spans="5:5">
      <c r="E3118"/>
    </row>
    <row r="3119" spans="5:5">
      <c r="E3119"/>
    </row>
    <row r="3120" spans="5:5">
      <c r="E3120"/>
    </row>
    <row r="3121" spans="5:5">
      <c r="E3121"/>
    </row>
    <row r="3122" spans="5:5">
      <c r="E3122"/>
    </row>
    <row r="3123" spans="5:5">
      <c r="E3123"/>
    </row>
    <row r="3124" spans="5:5">
      <c r="E3124"/>
    </row>
    <row r="3125" spans="5:5">
      <c r="E3125"/>
    </row>
    <row r="3126" spans="5:5">
      <c r="E3126"/>
    </row>
    <row r="3127" spans="5:5">
      <c r="E3127"/>
    </row>
    <row r="3128" spans="5:5">
      <c r="E3128"/>
    </row>
    <row r="3129" spans="5:5">
      <c r="E3129"/>
    </row>
    <row r="3130" spans="5:5">
      <c r="E3130"/>
    </row>
    <row r="3131" spans="5:5">
      <c r="E3131"/>
    </row>
    <row r="3132" spans="5:5">
      <c r="E3132"/>
    </row>
    <row r="3133" spans="5:5">
      <c r="E3133"/>
    </row>
    <row r="3134" spans="5:5">
      <c r="E3134"/>
    </row>
    <row r="3135" spans="5:5">
      <c r="E3135"/>
    </row>
    <row r="3136" spans="5:5">
      <c r="E3136"/>
    </row>
    <row r="3137" spans="5:5">
      <c r="E3137"/>
    </row>
    <row r="3138" spans="5:5">
      <c r="E3138"/>
    </row>
    <row r="3139" spans="5:5">
      <c r="E3139"/>
    </row>
    <row r="3140" spans="5:5">
      <c r="E3140"/>
    </row>
    <row r="3141" spans="5:5">
      <c r="E3141"/>
    </row>
    <row r="3142" spans="5:5">
      <c r="E3142"/>
    </row>
    <row r="3143" spans="5:5">
      <c r="E3143"/>
    </row>
    <row r="3144" spans="5:5">
      <c r="E3144"/>
    </row>
    <row r="3145" spans="5:5">
      <c r="E3145"/>
    </row>
    <row r="3146" spans="5:5">
      <c r="E3146"/>
    </row>
    <row r="3147" spans="5:5">
      <c r="E3147"/>
    </row>
    <row r="3148" spans="5:5">
      <c r="E3148"/>
    </row>
    <row r="3149" spans="5:5">
      <c r="E3149"/>
    </row>
    <row r="3150" spans="5:5">
      <c r="E3150"/>
    </row>
    <row r="3151" spans="5:5">
      <c r="E3151"/>
    </row>
    <row r="3152" spans="5:5">
      <c r="E3152"/>
    </row>
    <row r="3153" spans="5:5">
      <c r="E3153"/>
    </row>
    <row r="3154" spans="5:5">
      <c r="E3154"/>
    </row>
    <row r="3155" spans="5:5">
      <c r="E3155"/>
    </row>
    <row r="3156" spans="5:5">
      <c r="E3156"/>
    </row>
    <row r="3157" spans="5:5">
      <c r="E3157"/>
    </row>
    <row r="3158" spans="5:5">
      <c r="E3158"/>
    </row>
    <row r="3159" spans="5:5">
      <c r="E3159"/>
    </row>
    <row r="3160" spans="5:5">
      <c r="E3160"/>
    </row>
    <row r="3161" spans="5:5">
      <c r="E3161"/>
    </row>
    <row r="3162" spans="5:5">
      <c r="E3162"/>
    </row>
    <row r="3163" spans="5:5">
      <c r="E3163"/>
    </row>
    <row r="3164" spans="5:5">
      <c r="E3164"/>
    </row>
    <row r="3165" spans="5:5">
      <c r="E3165"/>
    </row>
    <row r="3166" spans="5:5">
      <c r="E3166"/>
    </row>
    <row r="3167" spans="5:5">
      <c r="E3167"/>
    </row>
    <row r="3168" spans="5:5">
      <c r="E3168"/>
    </row>
    <row r="3169" spans="5:5">
      <c r="E3169"/>
    </row>
    <row r="3170" spans="5:5">
      <c r="E3170"/>
    </row>
    <row r="3171" spans="5:5">
      <c r="E3171"/>
    </row>
    <row r="3172" spans="5:5">
      <c r="E3172"/>
    </row>
    <row r="3173" spans="5:5">
      <c r="E3173"/>
    </row>
    <row r="3174" spans="5:5">
      <c r="E3174"/>
    </row>
    <row r="3175" spans="5:5">
      <c r="E3175"/>
    </row>
    <row r="3176" spans="5:5">
      <c r="E3176"/>
    </row>
    <row r="3177" spans="5:5">
      <c r="E3177"/>
    </row>
    <row r="3178" spans="5:5">
      <c r="E3178"/>
    </row>
    <row r="3179" spans="5:5">
      <c r="E3179"/>
    </row>
    <row r="3180" spans="5:5">
      <c r="E3180"/>
    </row>
    <row r="3181" spans="5:5">
      <c r="E3181"/>
    </row>
    <row r="3182" spans="5:5">
      <c r="E3182"/>
    </row>
    <row r="3183" spans="5:5">
      <c r="E3183"/>
    </row>
    <row r="3184" spans="5:5">
      <c r="E3184"/>
    </row>
    <row r="3185" spans="5:5">
      <c r="E3185"/>
    </row>
    <row r="3186" spans="5:5">
      <c r="E3186"/>
    </row>
    <row r="3187" spans="5:5">
      <c r="E3187"/>
    </row>
    <row r="3188" spans="5:5">
      <c r="E3188"/>
    </row>
    <row r="3189" spans="5:5">
      <c r="E3189"/>
    </row>
    <row r="3190" spans="5:5">
      <c r="E3190"/>
    </row>
    <row r="3191" spans="5:5">
      <c r="E3191"/>
    </row>
    <row r="3192" spans="5:5">
      <c r="E3192"/>
    </row>
    <row r="3193" spans="5:5">
      <c r="E3193"/>
    </row>
    <row r="3194" spans="5:5">
      <c r="E3194"/>
    </row>
    <row r="3195" spans="5:5">
      <c r="E3195"/>
    </row>
    <row r="3196" spans="5:5">
      <c r="E3196"/>
    </row>
    <row r="3197" spans="5:5">
      <c r="E3197"/>
    </row>
    <row r="3198" spans="5:5">
      <c r="E3198"/>
    </row>
    <row r="3199" spans="5:5">
      <c r="E3199"/>
    </row>
    <row r="3200" spans="5:5">
      <c r="E3200"/>
    </row>
    <row r="3201" spans="5:5">
      <c r="E3201"/>
    </row>
    <row r="3202" spans="5:5">
      <c r="E3202"/>
    </row>
    <row r="3203" spans="5:5">
      <c r="E3203"/>
    </row>
    <row r="3204" spans="5:5">
      <c r="E3204"/>
    </row>
    <row r="3205" spans="5:5">
      <c r="E3205"/>
    </row>
    <row r="3206" spans="5:5">
      <c r="E3206"/>
    </row>
    <row r="3207" spans="5:5">
      <c r="E3207"/>
    </row>
    <row r="3208" spans="5:5">
      <c r="E3208"/>
    </row>
    <row r="3209" spans="5:5">
      <c r="E3209"/>
    </row>
    <row r="3210" spans="5:5">
      <c r="E3210"/>
    </row>
    <row r="3211" spans="5:5">
      <c r="E3211"/>
    </row>
    <row r="3212" spans="5:5">
      <c r="E3212"/>
    </row>
    <row r="3213" spans="5:5">
      <c r="E3213"/>
    </row>
    <row r="3214" spans="5:5">
      <c r="E3214"/>
    </row>
    <row r="3215" spans="5:5">
      <c r="E3215"/>
    </row>
    <row r="3216" spans="5:5">
      <c r="E3216"/>
    </row>
    <row r="3217" spans="5:5">
      <c r="E3217"/>
    </row>
    <row r="3218" spans="5:5">
      <c r="E3218"/>
    </row>
    <row r="3219" spans="5:5">
      <c r="E3219"/>
    </row>
    <row r="3220" spans="5:5">
      <c r="E3220"/>
    </row>
    <row r="3221" spans="5:5">
      <c r="E3221"/>
    </row>
    <row r="3222" spans="5:5">
      <c r="E3222"/>
    </row>
    <row r="3223" spans="5:5">
      <c r="E3223"/>
    </row>
    <row r="3224" spans="5:5">
      <c r="E3224"/>
    </row>
    <row r="3225" spans="5:5">
      <c r="E3225"/>
    </row>
    <row r="3226" spans="5:5">
      <c r="E3226"/>
    </row>
    <row r="3227" spans="5:5">
      <c r="E3227"/>
    </row>
    <row r="3228" spans="5:5">
      <c r="E3228"/>
    </row>
    <row r="3229" spans="5:5">
      <c r="E3229"/>
    </row>
    <row r="3230" spans="5:5">
      <c r="E3230"/>
    </row>
    <row r="3231" spans="5:5">
      <c r="E3231"/>
    </row>
    <row r="3232" spans="5:5">
      <c r="E3232"/>
    </row>
    <row r="3233" spans="5:5">
      <c r="E3233"/>
    </row>
    <row r="3234" spans="5:5">
      <c r="E3234"/>
    </row>
    <row r="3235" spans="5:5">
      <c r="E3235"/>
    </row>
    <row r="3236" spans="5:5">
      <c r="E3236"/>
    </row>
    <row r="3237" spans="5:5">
      <c r="E3237"/>
    </row>
    <row r="3238" spans="5:5">
      <c r="E3238"/>
    </row>
    <row r="3239" spans="5:5">
      <c r="E3239"/>
    </row>
    <row r="3240" spans="5:5">
      <c r="E3240"/>
    </row>
    <row r="3241" spans="5:5">
      <c r="E3241"/>
    </row>
    <row r="3242" spans="5:5">
      <c r="E3242"/>
    </row>
    <row r="3243" spans="5:5">
      <c r="E3243"/>
    </row>
    <row r="3244" spans="5:5">
      <c r="E3244"/>
    </row>
    <row r="3245" spans="5:5">
      <c r="E3245"/>
    </row>
    <row r="3246" spans="5:5">
      <c r="E3246"/>
    </row>
    <row r="3247" spans="5:5">
      <c r="E3247"/>
    </row>
    <row r="3248" spans="5:5">
      <c r="E3248"/>
    </row>
    <row r="3249" spans="5:5">
      <c r="E3249"/>
    </row>
    <row r="3250" spans="5:5">
      <c r="E3250"/>
    </row>
    <row r="3251" spans="5:5">
      <c r="E3251"/>
    </row>
    <row r="3252" spans="5:5">
      <c r="E3252"/>
    </row>
    <row r="3253" spans="5:5">
      <c r="E3253"/>
    </row>
    <row r="3254" spans="5:5">
      <c r="E3254"/>
    </row>
    <row r="3255" spans="5:5">
      <c r="E3255"/>
    </row>
    <row r="3256" spans="5:5">
      <c r="E3256"/>
    </row>
    <row r="3257" spans="5:5">
      <c r="E3257"/>
    </row>
    <row r="3258" spans="5:5">
      <c r="E3258"/>
    </row>
    <row r="3259" spans="5:5">
      <c r="E3259"/>
    </row>
    <row r="3260" spans="5:5">
      <c r="E3260"/>
    </row>
    <row r="3261" spans="5:5">
      <c r="E3261"/>
    </row>
    <row r="3262" spans="5:5">
      <c r="E3262"/>
    </row>
    <row r="3263" spans="5:5">
      <c r="E3263"/>
    </row>
    <row r="3264" spans="5:5">
      <c r="E3264"/>
    </row>
    <row r="3265" spans="5:5">
      <c r="E3265"/>
    </row>
    <row r="3266" spans="5:5">
      <c r="E3266"/>
    </row>
    <row r="3267" spans="5:5">
      <c r="E3267"/>
    </row>
    <row r="3268" spans="5:5">
      <c r="E3268"/>
    </row>
    <row r="3269" spans="5:5">
      <c r="E3269"/>
    </row>
    <row r="3270" spans="5:5">
      <c r="E3270"/>
    </row>
    <row r="3271" spans="5:5">
      <c r="E3271"/>
    </row>
    <row r="3272" spans="5:5">
      <c r="E3272"/>
    </row>
    <row r="3273" spans="5:5">
      <c r="E3273"/>
    </row>
    <row r="3274" spans="5:5">
      <c r="E3274"/>
    </row>
    <row r="3275" spans="5:5">
      <c r="E3275"/>
    </row>
    <row r="3276" spans="5:5">
      <c r="E3276"/>
    </row>
    <row r="3277" spans="5:5">
      <c r="E3277"/>
    </row>
    <row r="3278" spans="5:5">
      <c r="E3278"/>
    </row>
    <row r="3279" spans="5:5">
      <c r="E3279"/>
    </row>
    <row r="3280" spans="5:5">
      <c r="E3280"/>
    </row>
    <row r="3281" spans="5:5">
      <c r="E3281"/>
    </row>
    <row r="3282" spans="5:5">
      <c r="E3282"/>
    </row>
    <row r="3283" spans="5:5">
      <c r="E3283"/>
    </row>
    <row r="3284" spans="5:5">
      <c r="E3284"/>
    </row>
    <row r="3285" spans="5:5">
      <c r="E3285"/>
    </row>
    <row r="3286" spans="5:5">
      <c r="E3286"/>
    </row>
    <row r="3287" spans="5:5">
      <c r="E3287"/>
    </row>
    <row r="3288" spans="5:5">
      <c r="E3288"/>
    </row>
    <row r="3289" spans="5:5">
      <c r="E3289"/>
    </row>
    <row r="3290" spans="5:5">
      <c r="E3290"/>
    </row>
    <row r="3291" spans="5:5">
      <c r="E3291"/>
    </row>
    <row r="3292" spans="5:5">
      <c r="E3292"/>
    </row>
    <row r="3293" spans="5:5">
      <c r="E3293"/>
    </row>
    <row r="3294" spans="5:5">
      <c r="E3294"/>
    </row>
    <row r="3295" spans="5:5">
      <c r="E3295"/>
    </row>
    <row r="3296" spans="5:5">
      <c r="E3296"/>
    </row>
    <row r="3297" spans="5:5">
      <c r="E3297"/>
    </row>
    <row r="3298" spans="5:5">
      <c r="E3298"/>
    </row>
    <row r="3299" spans="5:5">
      <c r="E3299"/>
    </row>
    <row r="3300" spans="5:5">
      <c r="E3300"/>
    </row>
    <row r="3301" spans="5:5">
      <c r="E3301"/>
    </row>
    <row r="3302" spans="5:5">
      <c r="E3302"/>
    </row>
    <row r="3303" spans="5:5">
      <c r="E3303"/>
    </row>
    <row r="3304" spans="5:5">
      <c r="E3304"/>
    </row>
    <row r="3305" spans="5:5">
      <c r="E3305"/>
    </row>
    <row r="3306" spans="5:5">
      <c r="E3306"/>
    </row>
    <row r="3307" spans="5:5">
      <c r="E3307"/>
    </row>
    <row r="3308" spans="5:5">
      <c r="E3308"/>
    </row>
    <row r="3309" spans="5:5">
      <c r="E3309"/>
    </row>
    <row r="3310" spans="5:5">
      <c r="E3310"/>
    </row>
    <row r="3311" spans="5:5">
      <c r="E3311"/>
    </row>
    <row r="3312" spans="5:5">
      <c r="E3312"/>
    </row>
    <row r="3313" spans="5:5">
      <c r="E3313"/>
    </row>
    <row r="3314" spans="5:5">
      <c r="E3314"/>
    </row>
    <row r="3315" spans="5:5">
      <c r="E3315"/>
    </row>
    <row r="3316" spans="5:5">
      <c r="E3316"/>
    </row>
    <row r="3317" spans="5:5">
      <c r="E3317"/>
    </row>
    <row r="3318" spans="5:5">
      <c r="E3318"/>
    </row>
    <row r="3319" spans="5:5">
      <c r="E3319"/>
    </row>
    <row r="3320" spans="5:5">
      <c r="E3320"/>
    </row>
    <row r="3321" spans="5:5">
      <c r="E3321"/>
    </row>
    <row r="3322" spans="5:5">
      <c r="E3322"/>
    </row>
    <row r="3323" spans="5:5">
      <c r="E3323"/>
    </row>
    <row r="3324" spans="5:5">
      <c r="E3324"/>
    </row>
    <row r="3325" spans="5:5">
      <c r="E3325"/>
    </row>
    <row r="3326" spans="5:5">
      <c r="E3326"/>
    </row>
    <row r="3327" spans="5:5">
      <c r="E3327"/>
    </row>
    <row r="3328" spans="5:5">
      <c r="E3328"/>
    </row>
    <row r="3329" spans="5:5">
      <c r="E3329"/>
    </row>
    <row r="3330" spans="5:5">
      <c r="E3330"/>
    </row>
    <row r="3331" spans="5:5">
      <c r="E3331"/>
    </row>
    <row r="3332" spans="5:5">
      <c r="E3332"/>
    </row>
    <row r="3333" spans="5:5">
      <c r="E3333"/>
    </row>
    <row r="3334" spans="5:5">
      <c r="E3334"/>
    </row>
    <row r="3335" spans="5:5">
      <c r="E3335"/>
    </row>
    <row r="3336" spans="5:5">
      <c r="E3336"/>
    </row>
    <row r="3337" spans="5:5">
      <c r="E3337"/>
    </row>
    <row r="3338" spans="5:5">
      <c r="E3338"/>
    </row>
    <row r="3339" spans="5:5">
      <c r="E3339"/>
    </row>
    <row r="3340" spans="5:5">
      <c r="E3340"/>
    </row>
    <row r="3341" spans="5:5">
      <c r="E3341"/>
    </row>
    <row r="3342" spans="5:5">
      <c r="E3342"/>
    </row>
    <row r="3343" spans="5:5">
      <c r="E3343"/>
    </row>
    <row r="3344" spans="5:5">
      <c r="E3344"/>
    </row>
    <row r="3345" spans="5:5">
      <c r="E3345"/>
    </row>
    <row r="3346" spans="5:5">
      <c r="E3346"/>
    </row>
    <row r="3347" spans="5:5">
      <c r="E3347"/>
    </row>
    <row r="3348" spans="5:5">
      <c r="E3348"/>
    </row>
    <row r="3349" spans="5:5">
      <c r="E3349"/>
    </row>
    <row r="3350" spans="5:5">
      <c r="E3350"/>
    </row>
    <row r="3351" spans="5:5">
      <c r="E3351"/>
    </row>
    <row r="3352" spans="5:5">
      <c r="E3352"/>
    </row>
    <row r="3353" spans="5:5">
      <c r="E3353"/>
    </row>
    <row r="3354" spans="5:5">
      <c r="E3354"/>
    </row>
    <row r="3355" spans="5:5">
      <c r="E3355"/>
    </row>
    <row r="3356" spans="5:5">
      <c r="E3356"/>
    </row>
    <row r="3357" spans="5:5">
      <c r="E3357"/>
    </row>
    <row r="3358" spans="5:5">
      <c r="E3358"/>
    </row>
    <row r="3359" spans="5:5">
      <c r="E3359"/>
    </row>
    <row r="3360" spans="5:5">
      <c r="E3360"/>
    </row>
    <row r="3361" spans="5:5">
      <c r="E3361"/>
    </row>
    <row r="3362" spans="5:5">
      <c r="E3362"/>
    </row>
    <row r="3363" spans="5:5">
      <c r="E3363"/>
    </row>
    <row r="3364" spans="5:5">
      <c r="E3364"/>
    </row>
    <row r="3365" spans="5:5">
      <c r="E3365"/>
    </row>
    <row r="3366" spans="5:5">
      <c r="E3366"/>
    </row>
    <row r="3367" spans="5:5">
      <c r="E3367"/>
    </row>
    <row r="3368" spans="5:5">
      <c r="E3368"/>
    </row>
    <row r="3369" spans="5:5">
      <c r="E3369"/>
    </row>
    <row r="3370" spans="5:5">
      <c r="E3370"/>
    </row>
    <row r="3371" spans="5:5">
      <c r="E3371"/>
    </row>
    <row r="3372" spans="5:5">
      <c r="E3372"/>
    </row>
    <row r="3373" spans="5:5">
      <c r="E3373"/>
    </row>
    <row r="3374" spans="5:5">
      <c r="E3374"/>
    </row>
    <row r="3375" spans="5:5">
      <c r="E3375"/>
    </row>
    <row r="3376" spans="5:5">
      <c r="E3376"/>
    </row>
    <row r="3377" spans="5:5">
      <c r="E3377"/>
    </row>
    <row r="3378" spans="5:5">
      <c r="E3378"/>
    </row>
    <row r="3379" spans="5:5">
      <c r="E3379"/>
    </row>
    <row r="3380" spans="5:5">
      <c r="E3380"/>
    </row>
    <row r="3381" spans="5:5">
      <c r="E3381"/>
    </row>
    <row r="3382" spans="5:5">
      <c r="E3382"/>
    </row>
    <row r="3383" spans="5:5">
      <c r="E3383"/>
    </row>
    <row r="3384" spans="5:5">
      <c r="E3384"/>
    </row>
    <row r="3385" spans="5:5">
      <c r="E3385"/>
    </row>
    <row r="3386" spans="5:5">
      <c r="E3386"/>
    </row>
    <row r="3387" spans="5:5">
      <c r="E3387"/>
    </row>
    <row r="3388" spans="5:5">
      <c r="E3388"/>
    </row>
    <row r="3389" spans="5:5">
      <c r="E3389"/>
    </row>
    <row r="3390" spans="5:5">
      <c r="E3390"/>
    </row>
    <row r="3391" spans="5:5">
      <c r="E3391"/>
    </row>
    <row r="3392" spans="5:5">
      <c r="E3392"/>
    </row>
    <row r="3393" spans="5:5">
      <c r="E3393"/>
    </row>
    <row r="3394" spans="5:5">
      <c r="E3394"/>
    </row>
    <row r="3395" spans="5:5">
      <c r="E3395"/>
    </row>
    <row r="3396" spans="5:5">
      <c r="E3396"/>
    </row>
    <row r="3397" spans="5:5">
      <c r="E3397"/>
    </row>
    <row r="3398" spans="5:5">
      <c r="E3398"/>
    </row>
    <row r="3399" spans="5:5">
      <c r="E3399"/>
    </row>
    <row r="3400" spans="5:5">
      <c r="E3400"/>
    </row>
    <row r="3401" spans="5:5">
      <c r="E3401"/>
    </row>
    <row r="3402" spans="5:5">
      <c r="E3402"/>
    </row>
    <row r="3403" spans="5:5">
      <c r="E3403"/>
    </row>
    <row r="3404" spans="5:5">
      <c r="E3404"/>
    </row>
    <row r="3405" spans="5:5">
      <c r="E3405"/>
    </row>
    <row r="3406" spans="5:5">
      <c r="E3406"/>
    </row>
    <row r="3407" spans="5:5">
      <c r="E3407"/>
    </row>
    <row r="3408" spans="5:5">
      <c r="E3408"/>
    </row>
    <row r="3409" spans="5:5">
      <c r="E3409"/>
    </row>
    <row r="3410" spans="5:5">
      <c r="E3410"/>
    </row>
    <row r="3411" spans="5:5">
      <c r="E3411"/>
    </row>
    <row r="3412" spans="5:5">
      <c r="E3412"/>
    </row>
    <row r="3413" spans="5:5">
      <c r="E3413"/>
    </row>
    <row r="3414" spans="5:5">
      <c r="E3414"/>
    </row>
    <row r="3415" spans="5:5">
      <c r="E3415"/>
    </row>
    <row r="3416" spans="5:5">
      <c r="E3416"/>
    </row>
    <row r="3417" spans="5:5">
      <c r="E3417"/>
    </row>
    <row r="3418" spans="5:5">
      <c r="E3418"/>
    </row>
    <row r="3419" spans="5:5">
      <c r="E3419"/>
    </row>
    <row r="3420" spans="5:5">
      <c r="E3420"/>
    </row>
    <row r="3421" spans="5:5">
      <c r="E3421"/>
    </row>
    <row r="3422" spans="5:5">
      <c r="E3422"/>
    </row>
    <row r="3423" spans="5:5">
      <c r="E3423"/>
    </row>
    <row r="3424" spans="5:5">
      <c r="E3424"/>
    </row>
    <row r="3425" spans="5:5">
      <c r="E3425"/>
    </row>
    <row r="3426" spans="5:5">
      <c r="E3426"/>
    </row>
    <row r="3427" spans="5:5">
      <c r="E3427"/>
    </row>
    <row r="3428" spans="5:5">
      <c r="E3428"/>
    </row>
    <row r="3429" spans="5:5">
      <c r="E3429"/>
    </row>
    <row r="3430" spans="5:5">
      <c r="E3430"/>
    </row>
    <row r="3431" spans="5:5">
      <c r="E3431"/>
    </row>
    <row r="3432" spans="5:5">
      <c r="E3432"/>
    </row>
    <row r="3433" spans="5:5">
      <c r="E3433"/>
    </row>
    <row r="3434" spans="5:5">
      <c r="E3434"/>
    </row>
    <row r="3435" spans="5:5">
      <c r="E3435"/>
    </row>
    <row r="3436" spans="5:5">
      <c r="E3436"/>
    </row>
    <row r="3437" spans="5:5">
      <c r="E3437"/>
    </row>
    <row r="3438" spans="5:5">
      <c r="E3438"/>
    </row>
    <row r="3439" spans="5:5">
      <c r="E3439"/>
    </row>
    <row r="3440" spans="5:5">
      <c r="E3440"/>
    </row>
    <row r="3441" spans="5:5">
      <c r="E3441"/>
    </row>
    <row r="3442" spans="5:5">
      <c r="E3442"/>
    </row>
    <row r="3443" spans="5:5">
      <c r="E3443"/>
    </row>
    <row r="3444" spans="5:5">
      <c r="E3444"/>
    </row>
    <row r="3445" spans="5:5">
      <c r="E3445"/>
    </row>
    <row r="3446" spans="5:5">
      <c r="E3446"/>
    </row>
    <row r="3447" spans="5:5">
      <c r="E3447"/>
    </row>
    <row r="3448" spans="5:5">
      <c r="E3448"/>
    </row>
    <row r="3449" spans="5:5">
      <c r="E3449"/>
    </row>
    <row r="3450" spans="5:5">
      <c r="E3450"/>
    </row>
    <row r="3451" spans="5:5">
      <c r="E3451"/>
    </row>
    <row r="3452" spans="5:5">
      <c r="E3452"/>
    </row>
    <row r="3453" spans="5:5">
      <c r="E3453"/>
    </row>
    <row r="3454" spans="5:5">
      <c r="E3454"/>
    </row>
    <row r="3455" spans="5:5">
      <c r="E3455"/>
    </row>
    <row r="3456" spans="5:5">
      <c r="E3456"/>
    </row>
    <row r="3457" spans="5:5">
      <c r="E3457"/>
    </row>
    <row r="3458" spans="5:5">
      <c r="E3458"/>
    </row>
    <row r="3459" spans="5:5">
      <c r="E3459"/>
    </row>
    <row r="3460" spans="5:5">
      <c r="E3460"/>
    </row>
    <row r="3461" spans="5:5">
      <c r="E3461"/>
    </row>
    <row r="3462" spans="5:5">
      <c r="E3462"/>
    </row>
    <row r="3463" spans="5:5">
      <c r="E3463"/>
    </row>
    <row r="3464" spans="5:5">
      <c r="E3464"/>
    </row>
    <row r="3465" spans="5:5">
      <c r="E3465"/>
    </row>
    <row r="3466" spans="5:5">
      <c r="E3466"/>
    </row>
    <row r="3467" spans="5:5">
      <c r="E3467"/>
    </row>
    <row r="3468" spans="5:5">
      <c r="E3468"/>
    </row>
    <row r="3469" spans="5:5">
      <c r="E3469"/>
    </row>
    <row r="3470" spans="5:5">
      <c r="E3470"/>
    </row>
    <row r="3471" spans="5:5">
      <c r="E3471"/>
    </row>
    <row r="3472" spans="5:5">
      <c r="E3472"/>
    </row>
    <row r="3473" spans="5:5">
      <c r="E3473"/>
    </row>
    <row r="3474" spans="5:5">
      <c r="E3474"/>
    </row>
    <row r="3475" spans="5:5">
      <c r="E3475"/>
    </row>
    <row r="3476" spans="5:5">
      <c r="E3476"/>
    </row>
    <row r="3477" spans="5:5">
      <c r="E3477"/>
    </row>
    <row r="3478" spans="5:5">
      <c r="E3478"/>
    </row>
    <row r="3479" spans="5:5">
      <c r="E3479"/>
    </row>
    <row r="3480" spans="5:5">
      <c r="E3480"/>
    </row>
    <row r="3481" spans="5:5">
      <c r="E3481"/>
    </row>
    <row r="3482" spans="5:5">
      <c r="E3482"/>
    </row>
    <row r="3483" spans="5:5">
      <c r="E3483"/>
    </row>
    <row r="3484" spans="5:5">
      <c r="E3484"/>
    </row>
    <row r="3485" spans="5:5">
      <c r="E3485"/>
    </row>
    <row r="3486" spans="5:5">
      <c r="E3486"/>
    </row>
    <row r="3487" spans="5:5">
      <c r="E3487"/>
    </row>
    <row r="3488" spans="5:5">
      <c r="E3488"/>
    </row>
    <row r="3489" spans="5:5">
      <c r="E3489"/>
    </row>
    <row r="3490" spans="5:5">
      <c r="E3490"/>
    </row>
    <row r="3491" spans="5:5">
      <c r="E3491"/>
    </row>
    <row r="3492" spans="5:5">
      <c r="E3492"/>
    </row>
    <row r="3493" spans="5:5">
      <c r="E3493"/>
    </row>
    <row r="3494" spans="5:5">
      <c r="E3494"/>
    </row>
    <row r="3495" spans="5:5">
      <c r="E3495"/>
    </row>
    <row r="3496" spans="5:5">
      <c r="E3496"/>
    </row>
    <row r="3497" spans="5:5">
      <c r="E3497"/>
    </row>
    <row r="3498" spans="5:5">
      <c r="E3498"/>
    </row>
    <row r="3499" spans="5:5">
      <c r="E3499"/>
    </row>
    <row r="3500" spans="5:5">
      <c r="E3500"/>
    </row>
    <row r="3501" spans="5:5">
      <c r="E3501"/>
    </row>
    <row r="3502" spans="5:5">
      <c r="E3502"/>
    </row>
    <row r="3503" spans="5:5">
      <c r="E3503"/>
    </row>
    <row r="3504" spans="5:5">
      <c r="E3504"/>
    </row>
    <row r="3505" spans="5:5">
      <c r="E3505"/>
    </row>
    <row r="3506" spans="5:5">
      <c r="E3506"/>
    </row>
    <row r="3507" spans="5:5">
      <c r="E3507"/>
    </row>
    <row r="3508" spans="5:5">
      <c r="E3508"/>
    </row>
    <row r="3509" spans="5:5">
      <c r="E3509"/>
    </row>
    <row r="3510" spans="5:5">
      <c r="E3510"/>
    </row>
    <row r="3511" spans="5:5">
      <c r="E3511"/>
    </row>
    <row r="3512" spans="5:5">
      <c r="E3512"/>
    </row>
    <row r="3513" spans="5:5">
      <c r="E3513"/>
    </row>
    <row r="3514" spans="5:5">
      <c r="E3514"/>
    </row>
    <row r="3515" spans="5:5">
      <c r="E3515"/>
    </row>
    <row r="3516" spans="5:5">
      <c r="E3516"/>
    </row>
    <row r="3517" spans="5:5">
      <c r="E3517"/>
    </row>
    <row r="3518" spans="5:5">
      <c r="E3518"/>
    </row>
    <row r="3519" spans="5:5">
      <c r="E3519"/>
    </row>
    <row r="3520" spans="5:5">
      <c r="E3520"/>
    </row>
    <row r="3521" spans="5:5">
      <c r="E3521"/>
    </row>
    <row r="3522" spans="5:5">
      <c r="E3522"/>
    </row>
    <row r="3523" spans="5:5">
      <c r="E3523"/>
    </row>
    <row r="3524" spans="5:5">
      <c r="E3524"/>
    </row>
    <row r="3525" spans="5:5">
      <c r="E3525"/>
    </row>
    <row r="3526" spans="5:5">
      <c r="E3526"/>
    </row>
    <row r="3527" spans="5:5">
      <c r="E3527"/>
    </row>
    <row r="3528" spans="5:5">
      <c r="E3528"/>
    </row>
    <row r="3529" spans="5:5">
      <c r="E3529"/>
    </row>
    <row r="3530" spans="5:5">
      <c r="E3530"/>
    </row>
    <row r="3531" spans="5:5">
      <c r="E3531"/>
    </row>
    <row r="3532" spans="5:5">
      <c r="E3532"/>
    </row>
    <row r="3533" spans="5:5">
      <c r="E3533"/>
    </row>
    <row r="3534" spans="5:5">
      <c r="E3534"/>
    </row>
    <row r="3535" spans="5:5">
      <c r="E3535"/>
    </row>
    <row r="3536" spans="5:5">
      <c r="E3536"/>
    </row>
    <row r="3537" spans="5:5">
      <c r="E3537"/>
    </row>
    <row r="3538" spans="5:5">
      <c r="E3538"/>
    </row>
    <row r="3539" spans="5:5">
      <c r="E3539"/>
    </row>
    <row r="3540" spans="5:5">
      <c r="E3540"/>
    </row>
    <row r="3541" spans="5:5">
      <c r="E3541"/>
    </row>
    <row r="3542" spans="5:5">
      <c r="E3542"/>
    </row>
    <row r="3543" spans="5:5">
      <c r="E3543"/>
    </row>
    <row r="3544" spans="5:5">
      <c r="E3544"/>
    </row>
    <row r="3545" spans="5:5">
      <c r="E3545"/>
    </row>
    <row r="3546" spans="5:5">
      <c r="E3546"/>
    </row>
    <row r="3547" spans="5:5">
      <c r="E3547"/>
    </row>
    <row r="3548" spans="5:5">
      <c r="E3548"/>
    </row>
    <row r="3549" spans="5:5">
      <c r="E3549"/>
    </row>
    <row r="3550" spans="5:5">
      <c r="E3550"/>
    </row>
    <row r="3551" spans="5:5">
      <c r="E3551"/>
    </row>
    <row r="3552" spans="5:5">
      <c r="E3552"/>
    </row>
    <row r="3553" spans="5:5">
      <c r="E3553"/>
    </row>
    <row r="3554" spans="5:5">
      <c r="E3554"/>
    </row>
    <row r="3555" spans="5:5">
      <c r="E3555"/>
    </row>
    <row r="3556" spans="5:5">
      <c r="E3556"/>
    </row>
    <row r="3557" spans="5:5">
      <c r="E3557"/>
    </row>
    <row r="3558" spans="5:5">
      <c r="E3558"/>
    </row>
    <row r="3559" spans="5:5">
      <c r="E3559"/>
    </row>
    <row r="3560" spans="5:5">
      <c r="E3560"/>
    </row>
    <row r="3561" spans="5:5">
      <c r="E3561"/>
    </row>
    <row r="3562" spans="5:5">
      <c r="E3562"/>
    </row>
    <row r="3563" spans="5:5">
      <c r="E3563"/>
    </row>
    <row r="3564" spans="5:5">
      <c r="E3564"/>
    </row>
    <row r="3565" spans="5:5">
      <c r="E3565"/>
    </row>
    <row r="3566" spans="5:5">
      <c r="E3566"/>
    </row>
    <row r="3567" spans="5:5">
      <c r="E3567"/>
    </row>
    <row r="3568" spans="5:5">
      <c r="E3568"/>
    </row>
    <row r="3569" spans="5:5">
      <c r="E3569"/>
    </row>
    <row r="3570" spans="5:5">
      <c r="E3570"/>
    </row>
    <row r="3571" spans="5:5">
      <c r="E3571"/>
    </row>
    <row r="3572" spans="5:5">
      <c r="E3572"/>
    </row>
    <row r="3573" spans="5:5">
      <c r="E3573"/>
    </row>
    <row r="3574" spans="5:5">
      <c r="E3574"/>
    </row>
    <row r="3575" spans="5:5">
      <c r="E3575"/>
    </row>
    <row r="3576" spans="5:5">
      <c r="E3576"/>
    </row>
    <row r="3577" spans="5:5">
      <c r="E3577"/>
    </row>
    <row r="3578" spans="5:5">
      <c r="E3578"/>
    </row>
    <row r="3579" spans="5:5">
      <c r="E3579"/>
    </row>
    <row r="3580" spans="5:5">
      <c r="E3580"/>
    </row>
    <row r="3581" spans="5:5">
      <c r="E3581"/>
    </row>
    <row r="3582" spans="5:5">
      <c r="E3582"/>
    </row>
    <row r="3583" spans="5:5">
      <c r="E3583"/>
    </row>
    <row r="3584" spans="5:5">
      <c r="E3584"/>
    </row>
    <row r="3585" spans="5:5">
      <c r="E3585"/>
    </row>
    <row r="3586" spans="5:5">
      <c r="E3586"/>
    </row>
    <row r="3587" spans="5:5">
      <c r="E3587"/>
    </row>
    <row r="3588" spans="5:5">
      <c r="E3588"/>
    </row>
    <row r="3589" spans="5:5">
      <c r="E3589"/>
    </row>
    <row r="3590" spans="5:5">
      <c r="E3590"/>
    </row>
    <row r="3591" spans="5:5">
      <c r="E3591"/>
    </row>
    <row r="3592" spans="5:5">
      <c r="E3592"/>
    </row>
    <row r="3593" spans="5:5">
      <c r="E3593"/>
    </row>
    <row r="3594" spans="5:5">
      <c r="E3594"/>
    </row>
    <row r="3595" spans="5:5">
      <c r="E3595"/>
    </row>
    <row r="3596" spans="5:5">
      <c r="E3596"/>
    </row>
    <row r="3597" spans="5:5">
      <c r="E3597"/>
    </row>
    <row r="3598" spans="5:5">
      <c r="E3598"/>
    </row>
    <row r="3599" spans="5:5">
      <c r="E3599"/>
    </row>
    <row r="3600" spans="5:5">
      <c r="E3600"/>
    </row>
    <row r="3601" spans="5:5">
      <c r="E3601"/>
    </row>
    <row r="3602" spans="5:5">
      <c r="E3602"/>
    </row>
    <row r="3603" spans="5:5">
      <c r="E3603"/>
    </row>
    <row r="3604" spans="5:5">
      <c r="E3604"/>
    </row>
    <row r="3605" spans="5:5">
      <c r="E3605"/>
    </row>
    <row r="3606" spans="5:5">
      <c r="E3606"/>
    </row>
    <row r="3607" spans="5:5">
      <c r="E3607"/>
    </row>
    <row r="3608" spans="5:5">
      <c r="E3608"/>
    </row>
    <row r="3609" spans="5:5">
      <c r="E3609"/>
    </row>
    <row r="3610" spans="5:5">
      <c r="E3610"/>
    </row>
    <row r="3611" spans="5:5">
      <c r="E3611"/>
    </row>
    <row r="3612" spans="5:5">
      <c r="E3612"/>
    </row>
    <row r="3613" spans="5:5">
      <c r="E3613"/>
    </row>
    <row r="3614" spans="5:5">
      <c r="E3614"/>
    </row>
    <row r="3615" spans="5:5">
      <c r="E3615"/>
    </row>
    <row r="3616" spans="5:5">
      <c r="E3616"/>
    </row>
    <row r="3617" spans="5:5">
      <c r="E3617"/>
    </row>
    <row r="3618" spans="5:5">
      <c r="E3618"/>
    </row>
    <row r="3619" spans="5:5">
      <c r="E3619"/>
    </row>
    <row r="3620" spans="5:5">
      <c r="E3620"/>
    </row>
    <row r="3621" spans="5:5">
      <c r="E3621"/>
    </row>
    <row r="3622" spans="5:5">
      <c r="E3622"/>
    </row>
    <row r="3623" spans="5:5">
      <c r="E3623"/>
    </row>
    <row r="3624" spans="5:5">
      <c r="E3624"/>
    </row>
    <row r="3625" spans="5:5">
      <c r="E3625"/>
    </row>
    <row r="3626" spans="5:5">
      <c r="E3626"/>
    </row>
    <row r="3627" spans="5:5">
      <c r="E3627"/>
    </row>
    <row r="3628" spans="5:5">
      <c r="E3628"/>
    </row>
    <row r="3629" spans="5:5">
      <c r="E3629"/>
    </row>
    <row r="3630" spans="5:5">
      <c r="E3630"/>
    </row>
    <row r="3631" spans="5:5">
      <c r="E3631"/>
    </row>
    <row r="3632" spans="5:5">
      <c r="E3632"/>
    </row>
    <row r="3633" spans="5:5">
      <c r="E3633"/>
    </row>
    <row r="3634" spans="5:5">
      <c r="E3634"/>
    </row>
    <row r="3635" spans="5:5">
      <c r="E3635"/>
    </row>
    <row r="3636" spans="5:5">
      <c r="E3636"/>
    </row>
    <row r="3637" spans="5:5">
      <c r="E3637"/>
    </row>
    <row r="3638" spans="5:5">
      <c r="E3638"/>
    </row>
    <row r="3639" spans="5:5">
      <c r="E3639"/>
    </row>
    <row r="3640" spans="5:5">
      <c r="E3640"/>
    </row>
    <row r="3641" spans="5:5">
      <c r="E3641"/>
    </row>
    <row r="3642" spans="5:5">
      <c r="E3642"/>
    </row>
    <row r="3643" spans="5:5">
      <c r="E3643"/>
    </row>
    <row r="3644" spans="5:5">
      <c r="E3644"/>
    </row>
    <row r="3645" spans="5:5">
      <c r="E3645"/>
    </row>
    <row r="3646" spans="5:5">
      <c r="E3646"/>
    </row>
    <row r="3647" spans="5:5">
      <c r="E3647"/>
    </row>
    <row r="3648" spans="5:5">
      <c r="E3648"/>
    </row>
    <row r="3649" spans="5:5">
      <c r="E3649"/>
    </row>
    <row r="3650" spans="5:5">
      <c r="E3650"/>
    </row>
    <row r="3651" spans="5:5">
      <c r="E3651"/>
    </row>
    <row r="3652" spans="5:5">
      <c r="E3652"/>
    </row>
    <row r="3653" spans="5:5">
      <c r="E3653"/>
    </row>
    <row r="3654" spans="5:5">
      <c r="E3654"/>
    </row>
    <row r="3655" spans="5:5">
      <c r="E3655"/>
    </row>
    <row r="3656" spans="5:5">
      <c r="E3656"/>
    </row>
    <row r="3657" spans="5:5">
      <c r="E3657"/>
    </row>
    <row r="3658" spans="5:5">
      <c r="E3658"/>
    </row>
    <row r="3659" spans="5:5">
      <c r="E3659"/>
    </row>
    <row r="3660" spans="5:5">
      <c r="E3660"/>
    </row>
    <row r="3661" spans="5:5">
      <c r="E3661"/>
    </row>
    <row r="3662" spans="5:5">
      <c r="E3662"/>
    </row>
    <row r="3663" spans="5:5">
      <c r="E3663"/>
    </row>
    <row r="3664" spans="5:5">
      <c r="E3664"/>
    </row>
    <row r="3665" spans="5:5">
      <c r="E3665"/>
    </row>
    <row r="3666" spans="5:5">
      <c r="E3666"/>
    </row>
    <row r="3667" spans="5:5">
      <c r="E3667"/>
    </row>
    <row r="3668" spans="5:5">
      <c r="E3668"/>
    </row>
    <row r="3669" spans="5:5">
      <c r="E3669"/>
    </row>
    <row r="3670" spans="5:5">
      <c r="E3670"/>
    </row>
    <row r="3671" spans="5:5">
      <c r="E3671"/>
    </row>
    <row r="3672" spans="5:5">
      <c r="E3672"/>
    </row>
    <row r="3673" spans="5:5">
      <c r="E3673"/>
    </row>
    <row r="3674" spans="5:5">
      <c r="E3674"/>
    </row>
    <row r="3675" spans="5:5">
      <c r="E3675"/>
    </row>
    <row r="3676" spans="5:5">
      <c r="E3676"/>
    </row>
    <row r="3677" spans="5:5">
      <c r="E3677"/>
    </row>
    <row r="3678" spans="5:5">
      <c r="E3678"/>
    </row>
    <row r="3679" spans="5:5">
      <c r="E3679"/>
    </row>
    <row r="3680" spans="5:5">
      <c r="E3680"/>
    </row>
    <row r="3681" spans="5:5">
      <c r="E3681"/>
    </row>
    <row r="3682" spans="5:5">
      <c r="E3682"/>
    </row>
    <row r="3683" spans="5:5">
      <c r="E3683"/>
    </row>
    <row r="3684" spans="5:5">
      <c r="E3684"/>
    </row>
    <row r="3685" spans="5:5">
      <c r="E3685"/>
    </row>
    <row r="3686" spans="5:5">
      <c r="E3686"/>
    </row>
    <row r="3687" spans="5:5">
      <c r="E3687"/>
    </row>
    <row r="3688" spans="5:5">
      <c r="E3688"/>
    </row>
    <row r="3689" spans="5:5">
      <c r="E3689"/>
    </row>
    <row r="3690" spans="5:5">
      <c r="E3690"/>
    </row>
    <row r="3691" spans="5:5">
      <c r="E3691"/>
    </row>
    <row r="3692" spans="5:5">
      <c r="E3692"/>
    </row>
    <row r="3693" spans="5:5">
      <c r="E3693"/>
    </row>
    <row r="3694" spans="5:5">
      <c r="E3694"/>
    </row>
    <row r="3695" spans="5:5">
      <c r="E3695"/>
    </row>
    <row r="3696" spans="5:5">
      <c r="E3696"/>
    </row>
    <row r="3697" spans="5:5">
      <c r="E3697"/>
    </row>
    <row r="3698" spans="5:5">
      <c r="E3698"/>
    </row>
    <row r="3699" spans="5:5">
      <c r="E3699"/>
    </row>
    <row r="3700" spans="5:5">
      <c r="E3700"/>
    </row>
    <row r="3701" spans="5:5">
      <c r="E3701"/>
    </row>
    <row r="3702" spans="5:5">
      <c r="E3702"/>
    </row>
    <row r="3703" spans="5:5">
      <c r="E3703"/>
    </row>
    <row r="3704" spans="5:5">
      <c r="E3704"/>
    </row>
    <row r="3705" spans="5:5">
      <c r="E3705"/>
    </row>
    <row r="3706" spans="5:5">
      <c r="E3706"/>
    </row>
    <row r="3707" spans="5:5">
      <c r="E3707"/>
    </row>
    <row r="3708" spans="5:5">
      <c r="E3708"/>
    </row>
    <row r="3709" spans="5:5">
      <c r="E3709"/>
    </row>
    <row r="3710" spans="5:5">
      <c r="E3710"/>
    </row>
    <row r="3711" spans="5:5">
      <c r="E3711"/>
    </row>
    <row r="3712" spans="5:5">
      <c r="E3712"/>
    </row>
    <row r="3713" spans="5:5">
      <c r="E3713"/>
    </row>
    <row r="3714" spans="5:5">
      <c r="E3714"/>
    </row>
    <row r="3715" spans="5:5">
      <c r="E3715"/>
    </row>
    <row r="3716" spans="5:5">
      <c r="E3716"/>
    </row>
    <row r="3717" spans="5:5">
      <c r="E3717"/>
    </row>
    <row r="3718" spans="5:5">
      <c r="E3718"/>
    </row>
    <row r="3719" spans="5:5">
      <c r="E3719"/>
    </row>
    <row r="3720" spans="5:5">
      <c r="E3720"/>
    </row>
    <row r="3721" spans="5:5">
      <c r="E3721"/>
    </row>
    <row r="3722" spans="5:5">
      <c r="E3722"/>
    </row>
    <row r="3723" spans="5:5">
      <c r="E3723"/>
    </row>
    <row r="3724" spans="5:5">
      <c r="E3724"/>
    </row>
    <row r="3725" spans="5:5">
      <c r="E3725"/>
    </row>
    <row r="3726" spans="5:5">
      <c r="E3726"/>
    </row>
    <row r="3727" spans="5:5">
      <c r="E3727"/>
    </row>
    <row r="3728" spans="5:5">
      <c r="E3728"/>
    </row>
    <row r="3729" spans="5:5">
      <c r="E3729"/>
    </row>
    <row r="3730" spans="5:5">
      <c r="E3730"/>
    </row>
    <row r="3731" spans="5:5">
      <c r="E3731"/>
    </row>
    <row r="3732" spans="5:5">
      <c r="E3732"/>
    </row>
    <row r="3733" spans="5:5">
      <c r="E3733"/>
    </row>
    <row r="3734" spans="5:5">
      <c r="E3734"/>
    </row>
    <row r="3735" spans="5:5">
      <c r="E3735"/>
    </row>
    <row r="3736" spans="5:5">
      <c r="E3736"/>
    </row>
    <row r="3737" spans="5:5">
      <c r="E3737"/>
    </row>
    <row r="3738" spans="5:5">
      <c r="E3738"/>
    </row>
    <row r="3739" spans="5:5">
      <c r="E3739"/>
    </row>
    <row r="3740" spans="5:5">
      <c r="E3740"/>
    </row>
    <row r="3741" spans="5:5">
      <c r="E3741"/>
    </row>
    <row r="3742" spans="5:5">
      <c r="E3742"/>
    </row>
    <row r="3743" spans="5:5">
      <c r="E3743"/>
    </row>
    <row r="3744" spans="5:5">
      <c r="E3744"/>
    </row>
    <row r="3745" spans="5:5">
      <c r="E3745"/>
    </row>
    <row r="3746" spans="5:5">
      <c r="E3746"/>
    </row>
    <row r="3747" spans="5:5">
      <c r="E3747"/>
    </row>
    <row r="3748" spans="5:5">
      <c r="E3748"/>
    </row>
    <row r="3749" spans="5:5">
      <c r="E3749"/>
    </row>
    <row r="3750" spans="5:5">
      <c r="E3750"/>
    </row>
    <row r="3751" spans="5:5">
      <c r="E3751"/>
    </row>
    <row r="3752" spans="5:5">
      <c r="E3752"/>
    </row>
    <row r="3753" spans="5:5">
      <c r="E3753"/>
    </row>
    <row r="3754" spans="5:5">
      <c r="E3754"/>
    </row>
    <row r="3755" spans="5:5">
      <c r="E3755"/>
    </row>
    <row r="3756" spans="5:5">
      <c r="E3756"/>
    </row>
    <row r="3757" spans="5:5">
      <c r="E3757"/>
    </row>
    <row r="3758" spans="5:5">
      <c r="E3758"/>
    </row>
    <row r="3759" spans="5:5">
      <c r="E3759"/>
    </row>
    <row r="3760" spans="5:5">
      <c r="E3760"/>
    </row>
    <row r="3761" spans="5:5">
      <c r="E3761"/>
    </row>
    <row r="3762" spans="5:5">
      <c r="E3762"/>
    </row>
    <row r="3763" spans="5:5">
      <c r="E3763"/>
    </row>
    <row r="3764" spans="5:5">
      <c r="E3764"/>
    </row>
    <row r="3765" spans="5:5">
      <c r="E3765"/>
    </row>
    <row r="3766" spans="5:5">
      <c r="E3766"/>
    </row>
    <row r="3767" spans="5:5">
      <c r="E3767"/>
    </row>
    <row r="3768" spans="5:5">
      <c r="E3768"/>
    </row>
    <row r="3769" spans="5:5">
      <c r="E3769"/>
    </row>
    <row r="3770" spans="5:5">
      <c r="E3770"/>
    </row>
    <row r="3771" spans="5:5">
      <c r="E3771"/>
    </row>
    <row r="3772" spans="5:5">
      <c r="E3772"/>
    </row>
    <row r="3773" spans="5:5">
      <c r="E3773"/>
    </row>
    <row r="3774" spans="5:5">
      <c r="E3774"/>
    </row>
    <row r="3775" spans="5:5">
      <c r="E3775"/>
    </row>
    <row r="3776" spans="5:5">
      <c r="E3776"/>
    </row>
    <row r="3777" spans="5:5">
      <c r="E3777"/>
    </row>
    <row r="3778" spans="5:5">
      <c r="E3778"/>
    </row>
    <row r="3779" spans="5:5">
      <c r="E3779"/>
    </row>
    <row r="3780" spans="5:5">
      <c r="E3780"/>
    </row>
    <row r="3781" spans="5:5">
      <c r="E3781"/>
    </row>
    <row r="3782" spans="5:5">
      <c r="E3782"/>
    </row>
    <row r="3783" spans="5:5">
      <c r="E3783"/>
    </row>
    <row r="3784" spans="5:5">
      <c r="E3784"/>
    </row>
    <row r="3785" spans="5:5">
      <c r="E3785"/>
    </row>
    <row r="3786" spans="5:5">
      <c r="E3786"/>
    </row>
    <row r="3787" spans="5:5">
      <c r="E3787"/>
    </row>
    <row r="3788" spans="5:5">
      <c r="E3788"/>
    </row>
    <row r="3789" spans="5:5">
      <c r="E3789"/>
    </row>
    <row r="3790" spans="5:5">
      <c r="E3790"/>
    </row>
    <row r="3791" spans="5:5">
      <c r="E3791"/>
    </row>
    <row r="3792" spans="5:5">
      <c r="E3792"/>
    </row>
    <row r="3793" spans="5:5">
      <c r="E3793"/>
    </row>
    <row r="3794" spans="5:5">
      <c r="E3794"/>
    </row>
    <row r="3795" spans="5:5">
      <c r="E3795"/>
    </row>
    <row r="3796" spans="5:5">
      <c r="E3796"/>
    </row>
    <row r="3797" spans="5:5">
      <c r="E3797"/>
    </row>
    <row r="3798" spans="5:5">
      <c r="E3798"/>
    </row>
    <row r="3799" spans="5:5">
      <c r="E3799"/>
    </row>
    <row r="3800" spans="5:5">
      <c r="E3800"/>
    </row>
    <row r="3801" spans="5:5">
      <c r="E3801"/>
    </row>
    <row r="3802" spans="5:5">
      <c r="E3802"/>
    </row>
    <row r="3803" spans="5:5">
      <c r="E3803"/>
    </row>
    <row r="3804" spans="5:5">
      <c r="E3804"/>
    </row>
    <row r="3805" spans="5:5">
      <c r="E3805"/>
    </row>
    <row r="3806" spans="5:5">
      <c r="E3806"/>
    </row>
    <row r="3807" spans="5:5">
      <c r="E3807"/>
    </row>
    <row r="3808" spans="5:5">
      <c r="E3808"/>
    </row>
    <row r="3809" spans="5:5">
      <c r="E3809"/>
    </row>
    <row r="3810" spans="5:5">
      <c r="E3810"/>
    </row>
    <row r="3811" spans="5:5">
      <c r="E3811"/>
    </row>
    <row r="3812" spans="5:5">
      <c r="E3812"/>
    </row>
    <row r="3813" spans="5:5">
      <c r="E3813"/>
    </row>
    <row r="3814" spans="5:5">
      <c r="E3814"/>
    </row>
    <row r="3815" spans="5:5">
      <c r="E3815"/>
    </row>
    <row r="3816" spans="5:5">
      <c r="E3816"/>
    </row>
    <row r="3817" spans="5:5">
      <c r="E3817"/>
    </row>
    <row r="3818" spans="5:5">
      <c r="E3818"/>
    </row>
    <row r="3819" spans="5:5">
      <c r="E3819"/>
    </row>
    <row r="3820" spans="5:5">
      <c r="E3820"/>
    </row>
    <row r="3821" spans="5:5">
      <c r="E3821"/>
    </row>
    <row r="3822" spans="5:5">
      <c r="E3822"/>
    </row>
    <row r="3823" spans="5:5">
      <c r="E3823"/>
    </row>
    <row r="3824" spans="5:5">
      <c r="E3824"/>
    </row>
    <row r="3825" spans="5:5">
      <c r="E3825"/>
    </row>
    <row r="3826" spans="5:5">
      <c r="E3826"/>
    </row>
    <row r="3827" spans="5:5">
      <c r="E3827"/>
    </row>
    <row r="3828" spans="5:5">
      <c r="E3828"/>
    </row>
    <row r="3829" spans="5:5">
      <c r="E3829"/>
    </row>
    <row r="3830" spans="5:5">
      <c r="E3830"/>
    </row>
    <row r="3831" spans="5:5">
      <c r="E3831"/>
    </row>
    <row r="3832" spans="5:5">
      <c r="E3832"/>
    </row>
    <row r="3833" spans="5:5">
      <c r="E3833"/>
    </row>
    <row r="3834" spans="5:5">
      <c r="E3834"/>
    </row>
    <row r="3835" spans="5:5">
      <c r="E3835"/>
    </row>
    <row r="3836" spans="5:5">
      <c r="E3836"/>
    </row>
    <row r="3837" spans="5:5">
      <c r="E3837"/>
    </row>
    <row r="3838" spans="5:5">
      <c r="E3838"/>
    </row>
    <row r="3839" spans="5:5">
      <c r="E3839"/>
    </row>
    <row r="3840" spans="5:5">
      <c r="E3840"/>
    </row>
    <row r="3841" spans="5:5">
      <c r="E3841"/>
    </row>
    <row r="3842" spans="5:5">
      <c r="E3842"/>
    </row>
    <row r="3843" spans="5:5">
      <c r="E3843"/>
    </row>
    <row r="3844" spans="5:5">
      <c r="E3844"/>
    </row>
    <row r="3845" spans="5:5">
      <c r="E3845"/>
    </row>
    <row r="3846" spans="5:5">
      <c r="E3846"/>
    </row>
    <row r="3847" spans="5:5">
      <c r="E3847"/>
    </row>
    <row r="3848" spans="5:5">
      <c r="E3848"/>
    </row>
    <row r="3849" spans="5:5">
      <c r="E3849"/>
    </row>
    <row r="3850" spans="5:5">
      <c r="E3850"/>
    </row>
    <row r="3851" spans="5:5">
      <c r="E3851"/>
    </row>
    <row r="3852" spans="5:5">
      <c r="E3852"/>
    </row>
    <row r="3853" spans="5:5">
      <c r="E3853"/>
    </row>
    <row r="3854" spans="5:5">
      <c r="E3854"/>
    </row>
    <row r="3855" spans="5:5">
      <c r="E3855"/>
    </row>
    <row r="3856" spans="5:5">
      <c r="E3856"/>
    </row>
    <row r="3857" spans="5:5">
      <c r="E3857"/>
    </row>
    <row r="3858" spans="5:5">
      <c r="E3858"/>
    </row>
    <row r="3859" spans="5:5">
      <c r="E3859"/>
    </row>
    <row r="3860" spans="5:5">
      <c r="E3860"/>
    </row>
    <row r="3861" spans="5:5">
      <c r="E3861"/>
    </row>
    <row r="3862" spans="5:5">
      <c r="E3862"/>
    </row>
    <row r="3863" spans="5:5">
      <c r="E3863"/>
    </row>
    <row r="3864" spans="5:5">
      <c r="E3864"/>
    </row>
    <row r="3865" spans="5:5">
      <c r="E3865"/>
    </row>
    <row r="3866" spans="5:5">
      <c r="E3866"/>
    </row>
    <row r="3867" spans="5:5">
      <c r="E3867"/>
    </row>
    <row r="3868" spans="5:5">
      <c r="E3868"/>
    </row>
    <row r="3869" spans="5:5">
      <c r="E3869"/>
    </row>
    <row r="3870" spans="5:5">
      <c r="E3870"/>
    </row>
    <row r="3871" spans="5:5">
      <c r="E3871"/>
    </row>
    <row r="3872" spans="5:5">
      <c r="E3872"/>
    </row>
    <row r="3873" spans="5:5">
      <c r="E3873"/>
    </row>
    <row r="3874" spans="5:5">
      <c r="E3874"/>
    </row>
    <row r="3875" spans="5:5">
      <c r="E3875"/>
    </row>
    <row r="3876" spans="5:5">
      <c r="E3876"/>
    </row>
    <row r="3877" spans="5:5">
      <c r="E3877"/>
    </row>
    <row r="3878" spans="5:5">
      <c r="E3878"/>
    </row>
    <row r="3879" spans="5:5">
      <c r="E3879"/>
    </row>
    <row r="3880" spans="5:5">
      <c r="E3880"/>
    </row>
    <row r="3881" spans="5:5">
      <c r="E3881"/>
    </row>
    <row r="3882" spans="5:5">
      <c r="E3882"/>
    </row>
    <row r="3883" spans="5:5">
      <c r="E3883"/>
    </row>
    <row r="3884" spans="5:5">
      <c r="E3884"/>
    </row>
    <row r="3885" spans="5:5">
      <c r="E3885"/>
    </row>
    <row r="3886" spans="5:5">
      <c r="E3886"/>
    </row>
    <row r="3887" spans="5:5">
      <c r="E3887"/>
    </row>
    <row r="3888" spans="5:5">
      <c r="E3888"/>
    </row>
    <row r="3889" spans="5:5">
      <c r="E3889"/>
    </row>
    <row r="3890" spans="5:5">
      <c r="E3890"/>
    </row>
    <row r="3891" spans="5:5">
      <c r="E3891"/>
    </row>
    <row r="3892" spans="5:5">
      <c r="E3892"/>
    </row>
    <row r="3893" spans="5:5">
      <c r="E3893"/>
    </row>
    <row r="3894" spans="5:5">
      <c r="E3894"/>
    </row>
    <row r="3895" spans="5:5">
      <c r="E3895"/>
    </row>
    <row r="3896" spans="5:5">
      <c r="E3896"/>
    </row>
    <row r="3897" spans="5:5">
      <c r="E3897"/>
    </row>
    <row r="3898" spans="5:5">
      <c r="E3898"/>
    </row>
    <row r="3899" spans="5:5">
      <c r="E3899"/>
    </row>
    <row r="3900" spans="5:5">
      <c r="E3900"/>
    </row>
    <row r="3901" spans="5:5">
      <c r="E3901"/>
    </row>
    <row r="3902" spans="5:5">
      <c r="E3902"/>
    </row>
    <row r="3903" spans="5:5">
      <c r="E3903"/>
    </row>
    <row r="3904" spans="5:5">
      <c r="E3904"/>
    </row>
    <row r="3905" spans="5:5">
      <c r="E3905"/>
    </row>
    <row r="3906" spans="5:5">
      <c r="E3906"/>
    </row>
    <row r="3907" spans="5:5">
      <c r="E3907"/>
    </row>
    <row r="3908" spans="5:5">
      <c r="E3908"/>
    </row>
    <row r="3909" spans="5:5">
      <c r="E3909"/>
    </row>
    <row r="3910" spans="5:5">
      <c r="E3910"/>
    </row>
    <row r="3911" spans="5:5">
      <c r="E3911"/>
    </row>
    <row r="3912" spans="5:5">
      <c r="E3912"/>
    </row>
    <row r="3913" spans="5:5">
      <c r="E3913"/>
    </row>
    <row r="3914" spans="5:5">
      <c r="E3914"/>
    </row>
    <row r="3915" spans="5:5">
      <c r="E3915"/>
    </row>
    <row r="3916" spans="5:5">
      <c r="E3916"/>
    </row>
    <row r="3917" spans="5:5">
      <c r="E3917"/>
    </row>
    <row r="3918" spans="5:5">
      <c r="E3918"/>
    </row>
    <row r="3919" spans="5:5">
      <c r="E3919"/>
    </row>
    <row r="3920" spans="5:5">
      <c r="E3920"/>
    </row>
    <row r="3921" spans="5:5">
      <c r="E3921"/>
    </row>
    <row r="3922" spans="5:5">
      <c r="E3922"/>
    </row>
    <row r="3923" spans="5:5">
      <c r="E3923"/>
    </row>
    <row r="3924" spans="5:5">
      <c r="E3924"/>
    </row>
    <row r="3925" spans="5:5">
      <c r="E3925"/>
    </row>
    <row r="3926" spans="5:5">
      <c r="E3926"/>
    </row>
    <row r="3927" spans="5:5">
      <c r="E3927"/>
    </row>
    <row r="3928" spans="5:5">
      <c r="E3928"/>
    </row>
    <row r="3929" spans="5:5">
      <c r="E3929"/>
    </row>
    <row r="3930" spans="5:5">
      <c r="E3930"/>
    </row>
    <row r="3931" spans="5:5">
      <c r="E3931"/>
    </row>
    <row r="3932" spans="5:5">
      <c r="E3932"/>
    </row>
    <row r="3933" spans="5:5">
      <c r="E3933"/>
    </row>
    <row r="3934" spans="5:5">
      <c r="E3934"/>
    </row>
    <row r="3935" spans="5:5">
      <c r="E3935"/>
    </row>
    <row r="3936" spans="5:5">
      <c r="E3936"/>
    </row>
    <row r="3937" spans="5:5">
      <c r="E3937"/>
    </row>
    <row r="3938" spans="5:5">
      <c r="E3938"/>
    </row>
    <row r="3939" spans="5:5">
      <c r="E3939"/>
    </row>
    <row r="3940" spans="5:5">
      <c r="E3940"/>
    </row>
    <row r="3941" spans="5:5">
      <c r="E3941"/>
    </row>
    <row r="3942" spans="5:5">
      <c r="E3942"/>
    </row>
    <row r="3943" spans="5:5">
      <c r="E3943"/>
    </row>
    <row r="3944" spans="5:5">
      <c r="E3944"/>
    </row>
    <row r="3945" spans="5:5">
      <c r="E3945"/>
    </row>
    <row r="3946" spans="5:5">
      <c r="E3946"/>
    </row>
    <row r="3947" spans="5:5">
      <c r="E3947"/>
    </row>
    <row r="3948" spans="5:5">
      <c r="E3948"/>
    </row>
    <row r="3949" spans="5:5">
      <c r="E3949"/>
    </row>
    <row r="3950" spans="5:5">
      <c r="E3950"/>
    </row>
    <row r="3951" spans="5:5">
      <c r="E3951"/>
    </row>
    <row r="3952" spans="5:5">
      <c r="E3952"/>
    </row>
    <row r="3953" spans="5:5">
      <c r="E3953"/>
    </row>
    <row r="3954" spans="5:5">
      <c r="E3954"/>
    </row>
    <row r="3955" spans="5:5">
      <c r="E3955"/>
    </row>
    <row r="3956" spans="5:5">
      <c r="E3956"/>
    </row>
    <row r="3957" spans="5:5">
      <c r="E3957"/>
    </row>
    <row r="3958" spans="5:5">
      <c r="E3958"/>
    </row>
    <row r="3959" spans="5:5">
      <c r="E3959"/>
    </row>
    <row r="3960" spans="5:5">
      <c r="E3960"/>
    </row>
    <row r="3961" spans="5:5">
      <c r="E3961"/>
    </row>
    <row r="3962" spans="5:5">
      <c r="E3962"/>
    </row>
    <row r="3963" spans="5:5">
      <c r="E3963"/>
    </row>
    <row r="3964" spans="5:5">
      <c r="E3964"/>
    </row>
    <row r="3965" spans="5:5">
      <c r="E3965"/>
    </row>
    <row r="3966" spans="5:5">
      <c r="E3966"/>
    </row>
    <row r="3967" spans="5:5">
      <c r="E3967"/>
    </row>
    <row r="3968" spans="5:5">
      <c r="E3968"/>
    </row>
    <row r="3969" spans="5:5">
      <c r="E3969"/>
    </row>
    <row r="3970" spans="5:5">
      <c r="E3970"/>
    </row>
    <row r="3971" spans="5:5">
      <c r="E3971"/>
    </row>
    <row r="3972" spans="5:5">
      <c r="E3972"/>
    </row>
    <row r="3973" spans="5:5">
      <c r="E3973"/>
    </row>
    <row r="3974" spans="5:5">
      <c r="E3974"/>
    </row>
    <row r="3975" spans="5:5">
      <c r="E3975"/>
    </row>
    <row r="3976" spans="5:5">
      <c r="E3976"/>
    </row>
    <row r="3977" spans="5:5">
      <c r="E3977"/>
    </row>
    <row r="3978" spans="5:5">
      <c r="E3978"/>
    </row>
    <row r="3979" spans="5:5">
      <c r="E3979"/>
    </row>
    <row r="3980" spans="5:5">
      <c r="E3980"/>
    </row>
    <row r="3981" spans="5:5">
      <c r="E3981"/>
    </row>
    <row r="3982" spans="5:5">
      <c r="E3982"/>
    </row>
    <row r="3983" spans="5:5">
      <c r="E3983"/>
    </row>
    <row r="3984" spans="5:5">
      <c r="E3984"/>
    </row>
    <row r="3985" spans="5:5">
      <c r="E3985"/>
    </row>
    <row r="3986" spans="5:5">
      <c r="E3986"/>
    </row>
    <row r="3987" spans="5:5">
      <c r="E3987"/>
    </row>
    <row r="3988" spans="5:5">
      <c r="E3988"/>
    </row>
    <row r="3989" spans="5:5">
      <c r="E3989"/>
    </row>
    <row r="3990" spans="5:5">
      <c r="E3990"/>
    </row>
    <row r="3991" spans="5:5">
      <c r="E3991"/>
    </row>
    <row r="3992" spans="5:5">
      <c r="E3992"/>
    </row>
    <row r="3993" spans="5:5">
      <c r="E3993"/>
    </row>
    <row r="3994" spans="5:5">
      <c r="E3994"/>
    </row>
    <row r="3995" spans="5:5">
      <c r="E3995"/>
    </row>
    <row r="3996" spans="5:5">
      <c r="E3996"/>
    </row>
    <row r="3997" spans="5:5">
      <c r="E3997"/>
    </row>
    <row r="3998" spans="5:5">
      <c r="E3998"/>
    </row>
    <row r="3999" spans="5:5">
      <c r="E3999"/>
    </row>
    <row r="4000" spans="5:5">
      <c r="E4000"/>
    </row>
    <row r="4001" spans="5:5">
      <c r="E4001"/>
    </row>
    <row r="4002" spans="5:5">
      <c r="E4002"/>
    </row>
    <row r="4003" spans="5:5">
      <c r="E4003"/>
    </row>
    <row r="4004" spans="5:5">
      <c r="E4004"/>
    </row>
    <row r="4005" spans="5:5">
      <c r="E4005"/>
    </row>
    <row r="4006" spans="5:5">
      <c r="E4006"/>
    </row>
    <row r="4007" spans="5:5">
      <c r="E4007"/>
    </row>
    <row r="4008" spans="5:5">
      <c r="E4008"/>
    </row>
    <row r="4009" spans="5:5">
      <c r="E4009"/>
    </row>
    <row r="4010" spans="5:5">
      <c r="E4010"/>
    </row>
    <row r="4011" spans="5:5">
      <c r="E4011"/>
    </row>
    <row r="4012" spans="5:5">
      <c r="E4012"/>
    </row>
    <row r="4013" spans="5:5">
      <c r="E4013"/>
    </row>
    <row r="4014" spans="5:5">
      <c r="E4014"/>
    </row>
    <row r="4015" spans="5:5">
      <c r="E4015"/>
    </row>
    <row r="4016" spans="5:5">
      <c r="E4016"/>
    </row>
    <row r="4017" spans="5:5">
      <c r="E4017"/>
    </row>
    <row r="4018" spans="5:5">
      <c r="E4018"/>
    </row>
    <row r="4019" spans="5:5">
      <c r="E4019"/>
    </row>
    <row r="4020" spans="5:5">
      <c r="E4020"/>
    </row>
    <row r="4021" spans="5:5">
      <c r="E4021"/>
    </row>
    <row r="4022" spans="5:5">
      <c r="E4022"/>
    </row>
    <row r="4023" spans="5:5">
      <c r="E4023"/>
    </row>
    <row r="4024" spans="5:5">
      <c r="E4024"/>
    </row>
    <row r="4025" spans="5:5">
      <c r="E4025"/>
    </row>
    <row r="4026" spans="5:5">
      <c r="E4026"/>
    </row>
    <row r="4027" spans="5:5">
      <c r="E4027"/>
    </row>
    <row r="4028" spans="5:5">
      <c r="E4028"/>
    </row>
    <row r="4029" spans="5:5">
      <c r="E4029"/>
    </row>
    <row r="4030" spans="5:5">
      <c r="E4030"/>
    </row>
    <row r="4031" spans="5:5">
      <c r="E4031"/>
    </row>
    <row r="4032" spans="5:5">
      <c r="E4032"/>
    </row>
    <row r="4033" spans="5:5">
      <c r="E4033"/>
    </row>
    <row r="4034" spans="5:5">
      <c r="E4034"/>
    </row>
    <row r="4035" spans="5:5">
      <c r="E4035"/>
    </row>
    <row r="4036" spans="5:5">
      <c r="E4036"/>
    </row>
    <row r="4037" spans="5:5">
      <c r="E4037"/>
    </row>
    <row r="4038" spans="5:5">
      <c r="E4038"/>
    </row>
    <row r="4039" spans="5:5">
      <c r="E4039"/>
    </row>
    <row r="4040" spans="5:5">
      <c r="E4040"/>
    </row>
    <row r="4041" spans="5:5">
      <c r="E4041"/>
    </row>
    <row r="4042" spans="5:5">
      <c r="E4042"/>
    </row>
    <row r="4043" spans="5:5">
      <c r="E4043"/>
    </row>
    <row r="4044" spans="5:5">
      <c r="E4044"/>
    </row>
    <row r="4045" spans="5:5">
      <c r="E4045"/>
    </row>
    <row r="4046" spans="5:5">
      <c r="E4046"/>
    </row>
    <row r="4047" spans="5:5">
      <c r="E4047"/>
    </row>
    <row r="4048" spans="5:5">
      <c r="E4048"/>
    </row>
    <row r="4049" spans="5:5">
      <c r="E4049"/>
    </row>
    <row r="4050" spans="5:5">
      <c r="E4050"/>
    </row>
    <row r="4051" spans="5:5">
      <c r="E4051"/>
    </row>
    <row r="4052" spans="5:5">
      <c r="E4052"/>
    </row>
    <row r="4053" spans="5:5">
      <c r="E4053"/>
    </row>
    <row r="4054" spans="5:5">
      <c r="E4054"/>
    </row>
    <row r="4055" spans="5:5">
      <c r="E4055"/>
    </row>
    <row r="4056" spans="5:5">
      <c r="E4056"/>
    </row>
    <row r="4057" spans="5:5">
      <c r="E4057"/>
    </row>
    <row r="4058" spans="5:5">
      <c r="E4058"/>
    </row>
    <row r="4059" spans="5:5">
      <c r="E4059"/>
    </row>
    <row r="4060" spans="5:5">
      <c r="E4060"/>
    </row>
    <row r="4061" spans="5:5">
      <c r="E4061"/>
    </row>
    <row r="4062" spans="5:5">
      <c r="E4062"/>
    </row>
    <row r="4063" spans="5:5">
      <c r="E4063"/>
    </row>
    <row r="4064" spans="5:5">
      <c r="E4064"/>
    </row>
    <row r="4065" spans="5:5">
      <c r="E4065"/>
    </row>
    <row r="4066" spans="5:5">
      <c r="E4066"/>
    </row>
    <row r="4067" spans="5:5">
      <c r="E4067"/>
    </row>
    <row r="4068" spans="5:5">
      <c r="E4068"/>
    </row>
    <row r="4069" spans="5:5">
      <c r="E4069"/>
    </row>
    <row r="4070" spans="5:5">
      <c r="E4070"/>
    </row>
    <row r="4071" spans="5:5">
      <c r="E4071"/>
    </row>
    <row r="4072" spans="5:5">
      <c r="E4072"/>
    </row>
    <row r="4073" spans="5:5">
      <c r="E4073"/>
    </row>
    <row r="4074" spans="5:5">
      <c r="E4074"/>
    </row>
    <row r="4075" spans="5:5">
      <c r="E4075"/>
    </row>
    <row r="4076" spans="5:5">
      <c r="E4076"/>
    </row>
    <row r="4077" spans="5:5">
      <c r="E4077"/>
    </row>
    <row r="4078" spans="5:5">
      <c r="E4078"/>
    </row>
    <row r="4079" spans="5:5">
      <c r="E4079"/>
    </row>
    <row r="4080" spans="5:5">
      <c r="E4080"/>
    </row>
    <row r="4081" spans="5:5">
      <c r="E4081"/>
    </row>
    <row r="4082" spans="5:5">
      <c r="E4082"/>
    </row>
    <row r="4083" spans="5:5">
      <c r="E4083"/>
    </row>
    <row r="4084" spans="5:5">
      <c r="E4084"/>
    </row>
    <row r="4085" spans="5:5">
      <c r="E4085"/>
    </row>
    <row r="4086" spans="5:5">
      <c r="E4086"/>
    </row>
    <row r="4087" spans="5:5">
      <c r="E4087"/>
    </row>
    <row r="4088" spans="5:5">
      <c r="E4088"/>
    </row>
    <row r="4089" spans="5:5">
      <c r="E4089"/>
    </row>
    <row r="4090" spans="5:5">
      <c r="E4090"/>
    </row>
    <row r="4091" spans="5:5">
      <c r="E4091"/>
    </row>
    <row r="4092" spans="5:5">
      <c r="E4092"/>
    </row>
    <row r="4093" spans="5:5">
      <c r="E4093"/>
    </row>
    <row r="4094" spans="5:5">
      <c r="E4094"/>
    </row>
    <row r="4095" spans="5:5">
      <c r="E4095"/>
    </row>
    <row r="4096" spans="5:5">
      <c r="E4096"/>
    </row>
    <row r="4097" spans="5:5">
      <c r="E4097"/>
    </row>
    <row r="4098" spans="5:5">
      <c r="E4098"/>
    </row>
    <row r="4099" spans="5:5">
      <c r="E4099"/>
    </row>
    <row r="4100" spans="5:5">
      <c r="E4100"/>
    </row>
    <row r="4101" spans="5:5">
      <c r="E4101"/>
    </row>
    <row r="4102" spans="5:5">
      <c r="E4102"/>
    </row>
    <row r="4103" spans="5:5">
      <c r="E4103"/>
    </row>
    <row r="4104" spans="5:5">
      <c r="E4104"/>
    </row>
    <row r="4105" spans="5:5">
      <c r="E4105"/>
    </row>
    <row r="4106" spans="5:5">
      <c r="E4106"/>
    </row>
    <row r="4107" spans="5:5">
      <c r="E4107"/>
    </row>
    <row r="4108" spans="5:5">
      <c r="E4108"/>
    </row>
    <row r="4109" spans="5:5">
      <c r="E4109"/>
    </row>
    <row r="4110" spans="5:5">
      <c r="E4110"/>
    </row>
    <row r="4111" spans="5:5">
      <c r="E4111"/>
    </row>
    <row r="4112" spans="5:5">
      <c r="E4112"/>
    </row>
    <row r="4113" spans="5:5">
      <c r="E4113"/>
    </row>
    <row r="4114" spans="5:5">
      <c r="E4114"/>
    </row>
    <row r="4115" spans="5:5">
      <c r="E4115"/>
    </row>
    <row r="4116" spans="5:5">
      <c r="E4116"/>
    </row>
    <row r="4117" spans="5:5">
      <c r="E4117"/>
    </row>
    <row r="4118" spans="5:5">
      <c r="E4118"/>
    </row>
    <row r="4119" spans="5:5">
      <c r="E4119"/>
    </row>
    <row r="4120" spans="5:5">
      <c r="E4120"/>
    </row>
    <row r="4121" spans="5:5">
      <c r="E4121"/>
    </row>
    <row r="4122" spans="5:5">
      <c r="E4122"/>
    </row>
    <row r="4123" spans="5:5">
      <c r="E4123"/>
    </row>
    <row r="4124" spans="5:5">
      <c r="E4124"/>
    </row>
    <row r="4125" spans="5:5">
      <c r="E4125"/>
    </row>
    <row r="4126" spans="5:5">
      <c r="E4126"/>
    </row>
    <row r="4127" spans="5:5">
      <c r="E4127"/>
    </row>
    <row r="4128" spans="5:5">
      <c r="E4128"/>
    </row>
    <row r="4129" spans="5:5">
      <c r="E4129"/>
    </row>
    <row r="4130" spans="5:5">
      <c r="E4130"/>
    </row>
    <row r="4131" spans="5:5">
      <c r="E4131"/>
    </row>
    <row r="4132" spans="5:5">
      <c r="E4132"/>
    </row>
    <row r="4133" spans="5:5">
      <c r="E4133"/>
    </row>
    <row r="4134" spans="5:5">
      <c r="E4134"/>
    </row>
    <row r="4135" spans="5:5">
      <c r="E4135"/>
    </row>
    <row r="4136" spans="5:5">
      <c r="E4136"/>
    </row>
    <row r="4137" spans="5:5">
      <c r="E4137"/>
    </row>
    <row r="4138" spans="5:5">
      <c r="E4138"/>
    </row>
    <row r="4139" spans="5:5">
      <c r="E4139"/>
    </row>
    <row r="4140" spans="5:5">
      <c r="E4140"/>
    </row>
    <row r="4141" spans="5:5">
      <c r="E4141"/>
    </row>
    <row r="4142" spans="5:5">
      <c r="E4142"/>
    </row>
    <row r="4143" spans="5:5">
      <c r="E4143"/>
    </row>
    <row r="4144" spans="5:5">
      <c r="E4144"/>
    </row>
    <row r="4145" spans="5:5">
      <c r="E4145"/>
    </row>
    <row r="4146" spans="5:5">
      <c r="E4146"/>
    </row>
    <row r="4147" spans="5:5">
      <c r="E4147"/>
    </row>
    <row r="4148" spans="5:5">
      <c r="E4148"/>
    </row>
    <row r="4149" spans="5:5">
      <c r="E4149"/>
    </row>
    <row r="4150" spans="5:5">
      <c r="E4150"/>
    </row>
    <row r="4151" spans="5:5">
      <c r="E4151"/>
    </row>
    <row r="4152" spans="5:5">
      <c r="E4152"/>
    </row>
    <row r="4153" spans="5:5">
      <c r="E4153"/>
    </row>
    <row r="4154" spans="5:5">
      <c r="E4154"/>
    </row>
    <row r="4155" spans="5:5">
      <c r="E4155"/>
    </row>
    <row r="4156" spans="5:5">
      <c r="E4156"/>
    </row>
    <row r="4157" spans="5:5">
      <c r="E4157"/>
    </row>
    <row r="4158" spans="5:5">
      <c r="E4158"/>
    </row>
    <row r="4159" spans="5:5">
      <c r="E4159"/>
    </row>
    <row r="4160" spans="5:5">
      <c r="E4160"/>
    </row>
    <row r="4161" spans="5:5">
      <c r="E4161"/>
    </row>
    <row r="4162" spans="5:5">
      <c r="E4162"/>
    </row>
    <row r="4163" spans="5:5">
      <c r="E4163"/>
    </row>
    <row r="4164" spans="5:5">
      <c r="E4164"/>
    </row>
    <row r="4165" spans="5:5">
      <c r="E4165"/>
    </row>
    <row r="4166" spans="5:5">
      <c r="E4166"/>
    </row>
    <row r="4167" spans="5:5">
      <c r="E4167"/>
    </row>
    <row r="4168" spans="5:5">
      <c r="E4168"/>
    </row>
    <row r="4169" spans="5:5">
      <c r="E4169"/>
    </row>
    <row r="4170" spans="5:5">
      <c r="E4170"/>
    </row>
    <row r="4171" spans="5:5">
      <c r="E4171"/>
    </row>
    <row r="4172" spans="5:5">
      <c r="E4172"/>
    </row>
    <row r="4173" spans="5:5">
      <c r="E4173"/>
    </row>
    <row r="4174" spans="5:5">
      <c r="E4174"/>
    </row>
    <row r="4175" spans="5:5">
      <c r="E4175"/>
    </row>
    <row r="4176" spans="5:5">
      <c r="E4176"/>
    </row>
    <row r="4177" spans="5:5">
      <c r="E4177"/>
    </row>
    <row r="4178" spans="5:5">
      <c r="E4178"/>
    </row>
    <row r="4179" spans="5:5">
      <c r="E4179"/>
    </row>
    <row r="4180" spans="5:5">
      <c r="E4180"/>
    </row>
    <row r="4181" spans="5:5">
      <c r="E4181"/>
    </row>
    <row r="4182" spans="5:5">
      <c r="E4182"/>
    </row>
    <row r="4183" spans="5:5">
      <c r="E4183"/>
    </row>
    <row r="4184" spans="5:5">
      <c r="E4184"/>
    </row>
    <row r="4185" spans="5:5">
      <c r="E4185"/>
    </row>
    <row r="4186" spans="5:5">
      <c r="E4186"/>
    </row>
    <row r="4187" spans="5:5">
      <c r="E4187"/>
    </row>
    <row r="4188" spans="5:5">
      <c r="E4188"/>
    </row>
    <row r="4189" spans="5:5">
      <c r="E4189"/>
    </row>
    <row r="4190" spans="5:5">
      <c r="E4190"/>
    </row>
    <row r="4191" spans="5:5">
      <c r="E4191"/>
    </row>
    <row r="4192" spans="5:5">
      <c r="E4192"/>
    </row>
    <row r="4193" spans="5:5">
      <c r="E4193"/>
    </row>
    <row r="4194" spans="5:5">
      <c r="E4194"/>
    </row>
    <row r="4195" spans="5:5">
      <c r="E4195"/>
    </row>
    <row r="4196" spans="5:5">
      <c r="E4196"/>
    </row>
    <row r="4197" spans="5:5">
      <c r="E4197"/>
    </row>
    <row r="4198" spans="5:5">
      <c r="E4198"/>
    </row>
    <row r="4199" spans="5:5">
      <c r="E4199"/>
    </row>
    <row r="4200" spans="5:5">
      <c r="E4200"/>
    </row>
    <row r="4201" spans="5:5">
      <c r="E4201"/>
    </row>
    <row r="4202" spans="5:5">
      <c r="E4202"/>
    </row>
    <row r="4203" spans="5:5">
      <c r="E4203"/>
    </row>
    <row r="4204" spans="5:5">
      <c r="E4204"/>
    </row>
    <row r="4205" spans="5:5">
      <c r="E4205"/>
    </row>
    <row r="4206" spans="5:5">
      <c r="E4206"/>
    </row>
    <row r="4207" spans="5:5">
      <c r="E4207"/>
    </row>
    <row r="4208" spans="5:5">
      <c r="E4208"/>
    </row>
    <row r="4209" spans="5:5">
      <c r="E4209"/>
    </row>
    <row r="4210" spans="5:5">
      <c r="E4210"/>
    </row>
    <row r="4211" spans="5:5">
      <c r="E4211"/>
    </row>
    <row r="4212" spans="5:5">
      <c r="E4212"/>
    </row>
    <row r="4213" spans="5:5">
      <c r="E4213"/>
    </row>
    <row r="4214" spans="5:5">
      <c r="E4214"/>
    </row>
    <row r="4215" spans="5:5">
      <c r="E4215"/>
    </row>
    <row r="4216" spans="5:5">
      <c r="E4216"/>
    </row>
    <row r="4217" spans="5:5">
      <c r="E4217"/>
    </row>
    <row r="4218" spans="5:5">
      <c r="E4218"/>
    </row>
    <row r="4219" spans="5:5">
      <c r="E4219"/>
    </row>
    <row r="4220" spans="5:5">
      <c r="E4220"/>
    </row>
    <row r="4221" spans="5:5">
      <c r="E4221"/>
    </row>
    <row r="4222" spans="5:5">
      <c r="E4222"/>
    </row>
    <row r="4223" spans="5:5">
      <c r="E4223"/>
    </row>
    <row r="4224" spans="5:5">
      <c r="E4224"/>
    </row>
    <row r="4225" spans="5:5">
      <c r="E4225"/>
    </row>
    <row r="4226" spans="5:5">
      <c r="E4226"/>
    </row>
    <row r="4227" spans="5:5">
      <c r="E4227"/>
    </row>
    <row r="4228" spans="5:5">
      <c r="E4228"/>
    </row>
    <row r="4229" spans="5:5">
      <c r="E4229"/>
    </row>
    <row r="4230" spans="5:5">
      <c r="E4230"/>
    </row>
    <row r="4231" spans="5:5">
      <c r="E4231"/>
    </row>
    <row r="4232" spans="5:5">
      <c r="E4232"/>
    </row>
    <row r="4233" spans="5:5">
      <c r="E4233"/>
    </row>
    <row r="4234" spans="5:5">
      <c r="E4234"/>
    </row>
    <row r="4235" spans="5:5">
      <c r="E4235"/>
    </row>
    <row r="4236" spans="5:5">
      <c r="E4236"/>
    </row>
    <row r="4237" spans="5:5">
      <c r="E4237"/>
    </row>
    <row r="4238" spans="5:5">
      <c r="E4238"/>
    </row>
    <row r="4239" spans="5:5">
      <c r="E4239"/>
    </row>
    <row r="4240" spans="5:5">
      <c r="E4240"/>
    </row>
    <row r="4241" spans="5:5">
      <c r="E4241"/>
    </row>
    <row r="4242" spans="5:5">
      <c r="E4242"/>
    </row>
    <row r="4243" spans="5:5">
      <c r="E4243"/>
    </row>
    <row r="4244" spans="5:5">
      <c r="E4244"/>
    </row>
    <row r="4245" spans="5:5">
      <c r="E4245"/>
    </row>
    <row r="4246" spans="5:5">
      <c r="E4246"/>
    </row>
    <row r="4247" spans="5:5">
      <c r="E4247"/>
    </row>
    <row r="4248" spans="5:5">
      <c r="E4248"/>
    </row>
    <row r="4249" spans="5:5">
      <c r="E4249"/>
    </row>
    <row r="4250" spans="5:5">
      <c r="E4250"/>
    </row>
    <row r="4251" spans="5:5">
      <c r="E4251"/>
    </row>
    <row r="4252" spans="5:5">
      <c r="E4252"/>
    </row>
    <row r="4253" spans="5:5">
      <c r="E4253"/>
    </row>
    <row r="4254" spans="5:5">
      <c r="E4254"/>
    </row>
    <row r="4255" spans="5:5">
      <c r="E4255"/>
    </row>
    <row r="4256" spans="5:5">
      <c r="E4256"/>
    </row>
    <row r="4257" spans="5:5">
      <c r="E4257"/>
    </row>
    <row r="4258" spans="5:5">
      <c r="E4258"/>
    </row>
    <row r="4259" spans="5:5">
      <c r="E4259"/>
    </row>
    <row r="4260" spans="5:5">
      <c r="E4260"/>
    </row>
    <row r="4261" spans="5:5">
      <c r="E4261"/>
    </row>
    <row r="4262" spans="5:5">
      <c r="E4262"/>
    </row>
    <row r="4263" spans="5:5">
      <c r="E4263"/>
    </row>
    <row r="4264" spans="5:5">
      <c r="E4264"/>
    </row>
    <row r="4265" spans="5:5">
      <c r="E4265"/>
    </row>
    <row r="4266" spans="5:5">
      <c r="E4266"/>
    </row>
    <row r="4267" spans="5:5">
      <c r="E4267"/>
    </row>
    <row r="4268" spans="5:5">
      <c r="E4268"/>
    </row>
    <row r="4269" spans="5:5">
      <c r="E4269"/>
    </row>
    <row r="4270" spans="5:5">
      <c r="E4270"/>
    </row>
    <row r="4271" spans="5:5">
      <c r="E4271"/>
    </row>
    <row r="4272" spans="5:5">
      <c r="E4272"/>
    </row>
    <row r="4273" spans="5:5">
      <c r="E4273"/>
    </row>
    <row r="4274" spans="5:5">
      <c r="E4274"/>
    </row>
    <row r="4275" spans="5:5">
      <c r="E4275"/>
    </row>
    <row r="4276" spans="5:5">
      <c r="E4276"/>
    </row>
    <row r="4277" spans="5:5">
      <c r="E4277"/>
    </row>
    <row r="4278" spans="5:5">
      <c r="E4278"/>
    </row>
    <row r="4279" spans="5:5">
      <c r="E4279"/>
    </row>
    <row r="4280" spans="5:5">
      <c r="E4280"/>
    </row>
    <row r="4281" spans="5:5">
      <c r="E4281"/>
    </row>
    <row r="4282" spans="5:5">
      <c r="E4282"/>
    </row>
    <row r="4283" spans="5:5">
      <c r="E4283"/>
    </row>
    <row r="4284" spans="5:5">
      <c r="E4284"/>
    </row>
    <row r="4285" spans="5:5">
      <c r="E4285"/>
    </row>
    <row r="4286" spans="5:5">
      <c r="E4286"/>
    </row>
    <row r="4287" spans="5:5">
      <c r="E4287"/>
    </row>
    <row r="4288" spans="5:5">
      <c r="E4288"/>
    </row>
    <row r="4289" spans="5:5">
      <c r="E4289"/>
    </row>
    <row r="4290" spans="5:5">
      <c r="E4290"/>
    </row>
    <row r="4291" spans="5:5">
      <c r="E4291"/>
    </row>
    <row r="4292" spans="5:5">
      <c r="E4292"/>
    </row>
    <row r="4293" spans="5:5">
      <c r="E4293"/>
    </row>
    <row r="4294" spans="5:5">
      <c r="E4294"/>
    </row>
    <row r="4295" spans="5:5">
      <c r="E4295"/>
    </row>
    <row r="4296" spans="5:5">
      <c r="E4296"/>
    </row>
    <row r="4297" spans="5:5">
      <c r="E4297"/>
    </row>
    <row r="4298" spans="5:5">
      <c r="E4298"/>
    </row>
    <row r="4299" spans="5:5">
      <c r="E4299"/>
    </row>
    <row r="4300" spans="5:5">
      <c r="E4300"/>
    </row>
    <row r="4301" spans="5:5">
      <c r="E4301"/>
    </row>
    <row r="4302" spans="5:5">
      <c r="E4302"/>
    </row>
    <row r="4303" spans="5:5">
      <c r="E4303"/>
    </row>
    <row r="4304" spans="5:5">
      <c r="E4304"/>
    </row>
    <row r="4305" spans="5:5">
      <c r="E4305"/>
    </row>
    <row r="4306" spans="5:5">
      <c r="E4306"/>
    </row>
    <row r="4307" spans="5:5">
      <c r="E4307"/>
    </row>
    <row r="4308" spans="5:5">
      <c r="E4308"/>
    </row>
    <row r="4309" spans="5:5">
      <c r="E4309"/>
    </row>
    <row r="4310" spans="5:5">
      <c r="E4310"/>
    </row>
    <row r="4311" spans="5:5">
      <c r="E4311"/>
    </row>
    <row r="4312" spans="5:5">
      <c r="E4312"/>
    </row>
    <row r="4313" spans="5:5">
      <c r="E4313"/>
    </row>
    <row r="4314" spans="5:5">
      <c r="E4314"/>
    </row>
    <row r="4315" spans="5:5">
      <c r="E4315"/>
    </row>
    <row r="4316" spans="5:5">
      <c r="E4316"/>
    </row>
    <row r="4317" spans="5:5">
      <c r="E4317"/>
    </row>
    <row r="4318" spans="5:5">
      <c r="E4318"/>
    </row>
    <row r="4319" spans="5:5">
      <c r="E4319"/>
    </row>
    <row r="4320" spans="5:5">
      <c r="E4320"/>
    </row>
    <row r="4321" spans="5:5">
      <c r="E4321"/>
    </row>
    <row r="4322" spans="5:5">
      <c r="E4322"/>
    </row>
    <row r="4323" spans="5:5">
      <c r="E4323"/>
    </row>
    <row r="4324" spans="5:5">
      <c r="E4324"/>
    </row>
    <row r="4325" spans="5:5">
      <c r="E4325"/>
    </row>
    <row r="4326" spans="5:5">
      <c r="E4326"/>
    </row>
    <row r="4327" spans="5:5">
      <c r="E4327"/>
    </row>
    <row r="4328" spans="5:5">
      <c r="E4328"/>
    </row>
    <row r="4329" spans="5:5">
      <c r="E4329"/>
    </row>
    <row r="4330" spans="5:5">
      <c r="E4330"/>
    </row>
    <row r="4331" spans="5:5">
      <c r="E4331"/>
    </row>
    <row r="4332" spans="5:5">
      <c r="E4332"/>
    </row>
    <row r="4333" spans="5:5">
      <c r="E4333"/>
    </row>
    <row r="4334" spans="5:5">
      <c r="E4334"/>
    </row>
    <row r="4335" spans="5:5">
      <c r="E4335"/>
    </row>
    <row r="4336" spans="5:5">
      <c r="E4336"/>
    </row>
    <row r="4337" spans="5:5">
      <c r="E4337"/>
    </row>
    <row r="4338" spans="5:5">
      <c r="E4338"/>
    </row>
    <row r="4339" spans="5:5">
      <c r="E4339"/>
    </row>
    <row r="4340" spans="5:5">
      <c r="E4340"/>
    </row>
    <row r="4341" spans="5:5">
      <c r="E4341"/>
    </row>
    <row r="4342" spans="5:5">
      <c r="E4342"/>
    </row>
    <row r="4343" spans="5:5">
      <c r="E4343"/>
    </row>
    <row r="4344" spans="5:5">
      <c r="E4344"/>
    </row>
    <row r="4345" spans="5:5">
      <c r="E4345"/>
    </row>
    <row r="4346" spans="5:5">
      <c r="E4346"/>
    </row>
    <row r="4347" spans="5:5">
      <c r="E4347"/>
    </row>
    <row r="4348" spans="5:5">
      <c r="E4348"/>
    </row>
    <row r="4349" spans="5:5">
      <c r="E4349"/>
    </row>
    <row r="4350" spans="5:5">
      <c r="E4350"/>
    </row>
    <row r="4351" spans="5:5">
      <c r="E4351"/>
    </row>
    <row r="4352" spans="5:5">
      <c r="E4352"/>
    </row>
    <row r="4353" spans="5:5">
      <c r="E4353"/>
    </row>
    <row r="4354" spans="5:5">
      <c r="E4354"/>
    </row>
    <row r="4355" spans="5:5">
      <c r="E4355"/>
    </row>
    <row r="4356" spans="5:5">
      <c r="E4356"/>
    </row>
    <row r="4357" spans="5:5">
      <c r="E4357"/>
    </row>
    <row r="4358" spans="5:5">
      <c r="E4358"/>
    </row>
    <row r="4359" spans="5:5">
      <c r="E4359"/>
    </row>
    <row r="4360" spans="5:5">
      <c r="E4360"/>
    </row>
    <row r="4361" spans="5:5">
      <c r="E4361"/>
    </row>
    <row r="4362" spans="5:5">
      <c r="E4362"/>
    </row>
    <row r="4363" spans="5:5">
      <c r="E4363"/>
    </row>
    <row r="4364" spans="5:5">
      <c r="E4364"/>
    </row>
    <row r="4365" spans="5:5">
      <c r="E4365"/>
    </row>
    <row r="4366" spans="5:5">
      <c r="E4366"/>
    </row>
    <row r="4367" spans="5:5">
      <c r="E4367"/>
    </row>
    <row r="4368" spans="5:5">
      <c r="E4368"/>
    </row>
    <row r="4369" spans="5:5">
      <c r="E4369"/>
    </row>
    <row r="4370" spans="5:5">
      <c r="E4370"/>
    </row>
    <row r="4371" spans="5:5">
      <c r="E4371"/>
    </row>
    <row r="4372" spans="5:5">
      <c r="E4372"/>
    </row>
    <row r="4373" spans="5:5">
      <c r="E4373"/>
    </row>
    <row r="4374" spans="5:5">
      <c r="E4374"/>
    </row>
    <row r="4375" spans="5:5">
      <c r="E4375"/>
    </row>
    <row r="4376" spans="5:5">
      <c r="E4376"/>
    </row>
    <row r="4377" spans="5:5">
      <c r="E4377"/>
    </row>
    <row r="4378" spans="5:5">
      <c r="E4378"/>
    </row>
    <row r="4379" spans="5:5">
      <c r="E4379"/>
    </row>
    <row r="4380" spans="5:5">
      <c r="E4380"/>
    </row>
    <row r="4381" spans="5:5">
      <c r="E4381"/>
    </row>
    <row r="4382" spans="5:5">
      <c r="E4382"/>
    </row>
    <row r="4383" spans="5:5">
      <c r="E4383"/>
    </row>
    <row r="4384" spans="5:5">
      <c r="E4384"/>
    </row>
    <row r="4385" spans="5:5">
      <c r="E4385"/>
    </row>
    <row r="4386" spans="5:5">
      <c r="E4386"/>
    </row>
    <row r="4387" spans="5:5">
      <c r="E4387"/>
    </row>
    <row r="4388" spans="5:5">
      <c r="E4388"/>
    </row>
    <row r="4389" spans="5:5">
      <c r="E4389"/>
    </row>
    <row r="4390" spans="5:5">
      <c r="E4390"/>
    </row>
    <row r="4391" spans="5:5">
      <c r="E4391"/>
    </row>
    <row r="4392" spans="5:5">
      <c r="E4392"/>
    </row>
    <row r="4393" spans="5:5">
      <c r="E4393"/>
    </row>
    <row r="4394" spans="5:5">
      <c r="E4394"/>
    </row>
    <row r="4395" spans="5:5">
      <c r="E4395"/>
    </row>
    <row r="4396" spans="5:5">
      <c r="E4396"/>
    </row>
    <row r="4397" spans="5:5">
      <c r="E4397"/>
    </row>
    <row r="4398" spans="5:5">
      <c r="E4398"/>
    </row>
    <row r="4399" spans="5:5">
      <c r="E4399"/>
    </row>
    <row r="4400" spans="5:5">
      <c r="E4400"/>
    </row>
    <row r="4401" spans="5:5">
      <c r="E4401"/>
    </row>
    <row r="4402" spans="5:5">
      <c r="E4402"/>
    </row>
    <row r="4403" spans="5:5">
      <c r="E4403"/>
    </row>
    <row r="4404" spans="5:5">
      <c r="E4404"/>
    </row>
    <row r="4405" spans="5:5">
      <c r="E4405"/>
    </row>
    <row r="4406" spans="5:5">
      <c r="E4406"/>
    </row>
    <row r="4407" spans="5:5">
      <c r="E4407"/>
    </row>
    <row r="4408" spans="5:5">
      <c r="E4408"/>
    </row>
    <row r="4409" spans="5:5">
      <c r="E4409"/>
    </row>
    <row r="4410" spans="5:5">
      <c r="E4410"/>
    </row>
    <row r="4411" spans="5:5">
      <c r="E4411"/>
    </row>
    <row r="4412" spans="5:5">
      <c r="E4412"/>
    </row>
    <row r="4413" spans="5:5">
      <c r="E4413"/>
    </row>
    <row r="4414" spans="5:5">
      <c r="E4414"/>
    </row>
    <row r="4415" spans="5:5">
      <c r="E4415"/>
    </row>
    <row r="4416" spans="5:5">
      <c r="E4416"/>
    </row>
    <row r="4417" spans="5:5">
      <c r="E4417"/>
    </row>
    <row r="4418" spans="5:5">
      <c r="E4418"/>
    </row>
    <row r="4419" spans="5:5">
      <c r="E4419"/>
    </row>
    <row r="4420" spans="5:5">
      <c r="E4420"/>
    </row>
    <row r="4421" spans="5:5">
      <c r="E4421"/>
    </row>
    <row r="4422" spans="5:5">
      <c r="E4422"/>
    </row>
    <row r="4423" spans="5:5">
      <c r="E4423"/>
    </row>
    <row r="4424" spans="5:5">
      <c r="E4424"/>
    </row>
    <row r="4425" spans="5:5">
      <c r="E4425"/>
    </row>
    <row r="4426" spans="5:5">
      <c r="E4426"/>
    </row>
    <row r="4427" spans="5:5">
      <c r="E4427"/>
    </row>
    <row r="4428" spans="5:5">
      <c r="E4428"/>
    </row>
    <row r="4429" spans="5:5">
      <c r="E4429"/>
    </row>
    <row r="4430" spans="5:5">
      <c r="E4430"/>
    </row>
    <row r="4431" spans="5:5">
      <c r="E4431"/>
    </row>
    <row r="4432" spans="5:5">
      <c r="E4432"/>
    </row>
    <row r="4433" spans="5:5">
      <c r="E4433"/>
    </row>
    <row r="4434" spans="5:5">
      <c r="E4434"/>
    </row>
    <row r="4435" spans="5:5">
      <c r="E4435"/>
    </row>
    <row r="4436" spans="5:5">
      <c r="E4436"/>
    </row>
    <row r="4437" spans="5:5">
      <c r="E4437"/>
    </row>
    <row r="4438" spans="5:5">
      <c r="E4438"/>
    </row>
    <row r="4439" spans="5:5">
      <c r="E4439"/>
    </row>
    <row r="4440" spans="5:5">
      <c r="E4440"/>
    </row>
    <row r="4441" spans="5:5">
      <c r="E4441"/>
    </row>
    <row r="4442" spans="5:5">
      <c r="E4442"/>
    </row>
    <row r="4443" spans="5:5">
      <c r="E4443"/>
    </row>
    <row r="4444" spans="5:5">
      <c r="E4444"/>
    </row>
    <row r="4445" spans="5:5">
      <c r="E4445"/>
    </row>
    <row r="4446" spans="5:5">
      <c r="E4446"/>
    </row>
    <row r="4447" spans="5:5">
      <c r="E4447"/>
    </row>
    <row r="4448" spans="5:5">
      <c r="E4448"/>
    </row>
    <row r="4449" spans="5:5">
      <c r="E4449"/>
    </row>
    <row r="4450" spans="5:5">
      <c r="E4450"/>
    </row>
    <row r="4451" spans="5:5">
      <c r="E4451"/>
    </row>
    <row r="4452" spans="5:5">
      <c r="E4452"/>
    </row>
    <row r="4453" spans="5:5">
      <c r="E4453"/>
    </row>
    <row r="4454" spans="5:5">
      <c r="E4454"/>
    </row>
    <row r="4455" spans="5:5">
      <c r="E4455"/>
    </row>
    <row r="4456" spans="5:5">
      <c r="E4456"/>
    </row>
    <row r="4457" spans="5:5">
      <c r="E4457"/>
    </row>
    <row r="4458" spans="5:5">
      <c r="E4458"/>
    </row>
    <row r="4459" spans="5:5">
      <c r="E4459"/>
    </row>
    <row r="4460" spans="5:5">
      <c r="E4460"/>
    </row>
    <row r="4461" spans="5:5">
      <c r="E4461"/>
    </row>
    <row r="4462" spans="5:5">
      <c r="E4462"/>
    </row>
    <row r="4463" spans="5:5">
      <c r="E4463"/>
    </row>
    <row r="4464" spans="5:5">
      <c r="E4464"/>
    </row>
    <row r="4465" spans="5:5">
      <c r="E4465"/>
    </row>
    <row r="4466" spans="5:5">
      <c r="E4466"/>
    </row>
    <row r="4467" spans="5:5">
      <c r="E4467"/>
    </row>
    <row r="4468" spans="5:5">
      <c r="E4468"/>
    </row>
    <row r="4469" spans="5:5">
      <c r="E4469"/>
    </row>
    <row r="4470" spans="5:5">
      <c r="E4470"/>
    </row>
    <row r="4471" spans="5:5">
      <c r="E4471"/>
    </row>
    <row r="4472" spans="5:5">
      <c r="E4472"/>
    </row>
    <row r="4473" spans="5:5">
      <c r="E4473"/>
    </row>
    <row r="4474" spans="5:5">
      <c r="E4474"/>
    </row>
    <row r="4475" spans="5:5">
      <c r="E4475"/>
    </row>
    <row r="4476" spans="5:5">
      <c r="E4476"/>
    </row>
    <row r="4477" spans="5:5">
      <c r="E4477"/>
    </row>
    <row r="4478" spans="5:5">
      <c r="E4478"/>
    </row>
    <row r="4479" spans="5:5">
      <c r="E4479"/>
    </row>
    <row r="4480" spans="5:5">
      <c r="E4480"/>
    </row>
    <row r="4481" spans="5:5">
      <c r="E4481"/>
    </row>
    <row r="4482" spans="5:5">
      <c r="E4482"/>
    </row>
    <row r="4483" spans="5:5">
      <c r="E4483"/>
    </row>
    <row r="4484" spans="5:5">
      <c r="E4484"/>
    </row>
    <row r="4485" spans="5:5">
      <c r="E4485"/>
    </row>
    <row r="4486" spans="5:5">
      <c r="E4486"/>
    </row>
    <row r="4487" spans="5:5">
      <c r="E4487"/>
    </row>
    <row r="4488" spans="5:5">
      <c r="E4488"/>
    </row>
    <row r="4489" spans="5:5">
      <c r="E4489"/>
    </row>
    <row r="4490" spans="5:5">
      <c r="E4490"/>
    </row>
    <row r="4491" spans="5:5">
      <c r="E4491"/>
    </row>
    <row r="4492" spans="5:5">
      <c r="E4492"/>
    </row>
    <row r="4493" spans="5:5">
      <c r="E4493"/>
    </row>
    <row r="4494" spans="5:5">
      <c r="E4494"/>
    </row>
    <row r="4495" spans="5:5">
      <c r="E4495"/>
    </row>
    <row r="4496" spans="5:5">
      <c r="E4496"/>
    </row>
    <row r="4497" spans="5:5">
      <c r="E4497"/>
    </row>
    <row r="4498" spans="5:5">
      <c r="E4498"/>
    </row>
    <row r="4499" spans="5:5">
      <c r="E4499"/>
    </row>
    <row r="4500" spans="5:5">
      <c r="E4500"/>
    </row>
    <row r="4501" spans="5:5">
      <c r="E4501"/>
    </row>
    <row r="4502" spans="5:5">
      <c r="E4502"/>
    </row>
    <row r="4503" spans="5:5">
      <c r="E4503"/>
    </row>
    <row r="4504" spans="5:5">
      <c r="E4504"/>
    </row>
    <row r="4505" spans="5:5">
      <c r="E4505"/>
    </row>
    <row r="4506" spans="5:5">
      <c r="E4506"/>
    </row>
    <row r="4507" spans="5:5">
      <c r="E4507"/>
    </row>
    <row r="4508" spans="5:5">
      <c r="E4508"/>
    </row>
    <row r="4509" spans="5:5">
      <c r="E4509"/>
    </row>
    <row r="4510" spans="5:5">
      <c r="E4510"/>
    </row>
    <row r="4511" spans="5:5">
      <c r="E4511"/>
    </row>
    <row r="4512" spans="5:5">
      <c r="E4512"/>
    </row>
    <row r="4513" spans="5:5">
      <c r="E4513"/>
    </row>
    <row r="4514" spans="5:5">
      <c r="E4514"/>
    </row>
    <row r="4515" spans="5:5">
      <c r="E4515"/>
    </row>
    <row r="4516" spans="5:5">
      <c r="E4516"/>
    </row>
    <row r="4517" spans="5:5">
      <c r="E4517"/>
    </row>
    <row r="4518" spans="5:5">
      <c r="E4518"/>
    </row>
    <row r="4519" spans="5:5">
      <c r="E4519"/>
    </row>
    <row r="4520" spans="5:5">
      <c r="E4520"/>
    </row>
    <row r="4521" spans="5:5">
      <c r="E4521"/>
    </row>
    <row r="4522" spans="5:5">
      <c r="E4522"/>
    </row>
    <row r="4523" spans="5:5">
      <c r="E4523"/>
    </row>
    <row r="4524" spans="5:5">
      <c r="E4524"/>
    </row>
    <row r="4525" spans="5:5">
      <c r="E4525"/>
    </row>
    <row r="4526" spans="5:5">
      <c r="E4526"/>
    </row>
    <row r="4527" spans="5:5">
      <c r="E4527"/>
    </row>
    <row r="4528" spans="5:5">
      <c r="E4528"/>
    </row>
    <row r="4529" spans="5:5">
      <c r="E4529"/>
    </row>
    <row r="4530" spans="5:5">
      <c r="E4530"/>
    </row>
    <row r="4531" spans="5:5">
      <c r="E4531"/>
    </row>
    <row r="4532" spans="5:5">
      <c r="E4532"/>
    </row>
    <row r="4533" spans="5:5">
      <c r="E4533"/>
    </row>
    <row r="4534" spans="5:5">
      <c r="E4534"/>
    </row>
    <row r="4535" spans="5:5">
      <c r="E4535"/>
    </row>
    <row r="4536" spans="5:5">
      <c r="E4536"/>
    </row>
    <row r="4537" spans="5:5">
      <c r="E4537"/>
    </row>
    <row r="4538" spans="5:5">
      <c r="E4538"/>
    </row>
    <row r="4539" spans="5:5">
      <c r="E4539"/>
    </row>
    <row r="4540" spans="5:5">
      <c r="E4540"/>
    </row>
    <row r="4541" spans="5:5">
      <c r="E4541"/>
    </row>
    <row r="4542" spans="5:5">
      <c r="E4542"/>
    </row>
    <row r="4543" spans="5:5">
      <c r="E4543"/>
    </row>
    <row r="4544" spans="5:5">
      <c r="E4544"/>
    </row>
    <row r="4545" spans="5:5">
      <c r="E4545"/>
    </row>
    <row r="4546" spans="5:5">
      <c r="E4546"/>
    </row>
    <row r="4547" spans="5:5">
      <c r="E4547"/>
    </row>
    <row r="4548" spans="5:5">
      <c r="E4548"/>
    </row>
    <row r="4549" spans="5:5">
      <c r="E4549"/>
    </row>
    <row r="4550" spans="5:5">
      <c r="E4550"/>
    </row>
    <row r="4551" spans="5:5">
      <c r="E4551"/>
    </row>
    <row r="4552" spans="5:5">
      <c r="E4552"/>
    </row>
    <row r="4553" spans="5:5">
      <c r="E4553"/>
    </row>
    <row r="4554" spans="5:5">
      <c r="E4554"/>
    </row>
    <row r="4555" spans="5:5">
      <c r="E4555"/>
    </row>
    <row r="4556" spans="5:5">
      <c r="E4556"/>
    </row>
    <row r="4557" spans="5:5">
      <c r="E4557"/>
    </row>
    <row r="4558" spans="5:5">
      <c r="E4558"/>
    </row>
    <row r="4559" spans="5:5">
      <c r="E4559"/>
    </row>
    <row r="4560" spans="5:5">
      <c r="E4560"/>
    </row>
    <row r="4561" spans="5:5">
      <c r="E4561"/>
    </row>
    <row r="4562" spans="5:5">
      <c r="E4562"/>
    </row>
    <row r="4563" spans="5:5">
      <c r="E4563"/>
    </row>
    <row r="4564" spans="5:5">
      <c r="E4564"/>
    </row>
    <row r="4565" spans="5:5">
      <c r="E4565"/>
    </row>
    <row r="4566" spans="5:5">
      <c r="E4566"/>
    </row>
    <row r="4567" spans="5:5">
      <c r="E4567"/>
    </row>
    <row r="4568" spans="5:5">
      <c r="E4568"/>
    </row>
    <row r="4569" spans="5:5">
      <c r="E4569"/>
    </row>
    <row r="4570" spans="5:5">
      <c r="E4570"/>
    </row>
    <row r="4571" spans="5:5">
      <c r="E4571"/>
    </row>
    <row r="4572" spans="5:5">
      <c r="E4572"/>
    </row>
    <row r="4573" spans="5:5">
      <c r="E4573"/>
    </row>
    <row r="4574" spans="5:5">
      <c r="E4574"/>
    </row>
    <row r="4575" spans="5:5">
      <c r="E4575"/>
    </row>
    <row r="4576" spans="5:5">
      <c r="E4576"/>
    </row>
    <row r="4577" spans="5:5">
      <c r="E4577"/>
    </row>
    <row r="4578" spans="5:5">
      <c r="E4578"/>
    </row>
    <row r="4579" spans="5:5">
      <c r="E4579"/>
    </row>
    <row r="4580" spans="5:5">
      <c r="E4580"/>
    </row>
    <row r="4581" spans="5:5">
      <c r="E4581"/>
    </row>
    <row r="4582" spans="5:5">
      <c r="E4582"/>
    </row>
    <row r="4583" spans="5:5">
      <c r="E4583"/>
    </row>
    <row r="4584" spans="5:5">
      <c r="E4584"/>
    </row>
    <row r="4585" spans="5:5">
      <c r="E4585"/>
    </row>
    <row r="4586" spans="5:5">
      <c r="E4586"/>
    </row>
    <row r="4587" spans="5:5">
      <c r="E4587"/>
    </row>
    <row r="4588" spans="5:5">
      <c r="E4588"/>
    </row>
    <row r="4589" spans="5:5">
      <c r="E4589"/>
    </row>
    <row r="4590" spans="5:5">
      <c r="E4590"/>
    </row>
    <row r="4591" spans="5:5">
      <c r="E4591"/>
    </row>
    <row r="4592" spans="5:5">
      <c r="E4592"/>
    </row>
    <row r="4593" spans="5:5">
      <c r="E4593"/>
    </row>
    <row r="4594" spans="5:5">
      <c r="E4594"/>
    </row>
    <row r="4595" spans="5:5">
      <c r="E4595"/>
    </row>
    <row r="4596" spans="5:5">
      <c r="E4596"/>
    </row>
    <row r="4597" spans="5:5">
      <c r="E4597"/>
    </row>
    <row r="4598" spans="5:5">
      <c r="E4598"/>
    </row>
    <row r="4599" spans="5:5">
      <c r="E4599"/>
    </row>
    <row r="4600" spans="5:5">
      <c r="E4600"/>
    </row>
    <row r="4601" spans="5:5">
      <c r="E4601"/>
    </row>
    <row r="4602" spans="5:5">
      <c r="E4602"/>
    </row>
    <row r="4603" spans="5:5">
      <c r="E4603"/>
    </row>
    <row r="4604" spans="5:5">
      <c r="E4604"/>
    </row>
    <row r="4605" spans="5:5">
      <c r="E4605"/>
    </row>
    <row r="4606" spans="5:5">
      <c r="E4606"/>
    </row>
    <row r="4607" spans="5:5">
      <c r="E4607"/>
    </row>
    <row r="4608" spans="5:5">
      <c r="E4608"/>
    </row>
    <row r="4609" spans="5:5">
      <c r="E4609"/>
    </row>
    <row r="4610" spans="5:5">
      <c r="E4610"/>
    </row>
    <row r="4611" spans="5:5">
      <c r="E4611"/>
    </row>
    <row r="4612" spans="5:5">
      <c r="E4612"/>
    </row>
    <row r="4613" spans="5:5">
      <c r="E4613"/>
    </row>
    <row r="4614" spans="5:5">
      <c r="E4614"/>
    </row>
    <row r="4615" spans="5:5">
      <c r="E4615"/>
    </row>
    <row r="4616" spans="5:5">
      <c r="E4616"/>
    </row>
    <row r="4617" spans="5:5">
      <c r="E4617"/>
    </row>
    <row r="4618" spans="5:5">
      <c r="E4618"/>
    </row>
    <row r="4619" spans="5:5">
      <c r="E4619"/>
    </row>
    <row r="4620" spans="5:5">
      <c r="E4620"/>
    </row>
    <row r="4621" spans="5:5">
      <c r="E4621"/>
    </row>
    <row r="4622" spans="5:5">
      <c r="E4622"/>
    </row>
    <row r="4623" spans="5:5">
      <c r="E4623"/>
    </row>
    <row r="4624" spans="5:5">
      <c r="E4624"/>
    </row>
    <row r="4625" spans="5:5">
      <c r="E4625"/>
    </row>
    <row r="4626" spans="5:5">
      <c r="E4626"/>
    </row>
    <row r="4627" spans="5:5">
      <c r="E4627"/>
    </row>
    <row r="4628" spans="5:5">
      <c r="E4628"/>
    </row>
    <row r="4629" spans="5:5">
      <c r="E4629"/>
    </row>
    <row r="4630" spans="5:5">
      <c r="E4630"/>
    </row>
    <row r="4631" spans="5:5">
      <c r="E4631"/>
    </row>
    <row r="4632" spans="5:5">
      <c r="E4632"/>
    </row>
    <row r="4633" spans="5:5">
      <c r="E4633"/>
    </row>
    <row r="4634" spans="5:5">
      <c r="E4634"/>
    </row>
    <row r="4635" spans="5:5">
      <c r="E4635"/>
    </row>
    <row r="4636" spans="5:5">
      <c r="E4636"/>
    </row>
    <row r="4637" spans="5:5">
      <c r="E4637"/>
    </row>
    <row r="4638" spans="5:5">
      <c r="E4638"/>
    </row>
    <row r="4639" spans="5:5">
      <c r="E4639"/>
    </row>
    <row r="4640" spans="5:5">
      <c r="E4640"/>
    </row>
    <row r="4641" spans="5:5">
      <c r="E4641"/>
    </row>
    <row r="4642" spans="5:5">
      <c r="E4642"/>
    </row>
    <row r="4643" spans="5:5">
      <c r="E4643"/>
    </row>
    <row r="4644" spans="5:5">
      <c r="E4644"/>
    </row>
    <row r="4645" spans="5:5">
      <c r="E4645"/>
    </row>
    <row r="4646" spans="5:5">
      <c r="E4646"/>
    </row>
    <row r="4647" spans="5:5">
      <c r="E4647"/>
    </row>
    <row r="4648" spans="5:5">
      <c r="E4648"/>
    </row>
    <row r="4649" spans="5:5">
      <c r="E4649"/>
    </row>
    <row r="4650" spans="5:5">
      <c r="E4650"/>
    </row>
    <row r="4651" spans="5:5">
      <c r="E4651"/>
    </row>
    <row r="4652" spans="5:5">
      <c r="E4652"/>
    </row>
    <row r="4653" spans="5:5">
      <c r="E4653"/>
    </row>
    <row r="4654" spans="5:5">
      <c r="E4654"/>
    </row>
    <row r="4655" spans="5:5">
      <c r="E4655"/>
    </row>
    <row r="4656" spans="5:5">
      <c r="E4656"/>
    </row>
    <row r="4657" spans="5:5">
      <c r="E4657"/>
    </row>
    <row r="4658" spans="5:5">
      <c r="E4658"/>
    </row>
    <row r="4659" spans="5:5">
      <c r="E4659"/>
    </row>
    <row r="4660" spans="5:5">
      <c r="E4660"/>
    </row>
    <row r="4661" spans="5:5">
      <c r="E4661"/>
    </row>
    <row r="4662" spans="5:5">
      <c r="E4662"/>
    </row>
    <row r="4663" spans="5:5">
      <c r="E4663"/>
    </row>
    <row r="4664" spans="5:5">
      <c r="E4664"/>
    </row>
    <row r="4665" spans="5:5">
      <c r="E4665"/>
    </row>
    <row r="4666" spans="5:5">
      <c r="E4666"/>
    </row>
    <row r="4667" spans="5:5">
      <c r="E4667"/>
    </row>
    <row r="4668" spans="5:5">
      <c r="E4668"/>
    </row>
    <row r="4669" spans="5:5">
      <c r="E4669"/>
    </row>
    <row r="4670" spans="5:5">
      <c r="E4670"/>
    </row>
    <row r="4671" spans="5:5">
      <c r="E4671"/>
    </row>
    <row r="4672" spans="5:5">
      <c r="E4672"/>
    </row>
    <row r="4673" spans="5:5">
      <c r="E4673"/>
    </row>
    <row r="4674" spans="5:5">
      <c r="E4674"/>
    </row>
    <row r="4675" spans="5:5">
      <c r="E4675"/>
    </row>
    <row r="4676" spans="5:5">
      <c r="E4676"/>
    </row>
    <row r="4677" spans="5:5">
      <c r="E4677"/>
    </row>
    <row r="4678" spans="5:5">
      <c r="E4678"/>
    </row>
    <row r="4679" spans="5:5">
      <c r="E4679"/>
    </row>
    <row r="4680" spans="5:5">
      <c r="E4680"/>
    </row>
    <row r="4681" spans="5:5">
      <c r="E4681"/>
    </row>
    <row r="4682" spans="5:5">
      <c r="E4682"/>
    </row>
    <row r="4683" spans="5:5">
      <c r="E4683"/>
    </row>
    <row r="4684" spans="5:5">
      <c r="E4684"/>
    </row>
    <row r="4685" spans="5:5">
      <c r="E4685"/>
    </row>
    <row r="4686" spans="5:5">
      <c r="E4686"/>
    </row>
    <row r="4687" spans="5:5">
      <c r="E4687"/>
    </row>
    <row r="4688" spans="5:5">
      <c r="E4688"/>
    </row>
    <row r="4689" spans="5:5">
      <c r="E4689"/>
    </row>
    <row r="4690" spans="5:5">
      <c r="E4690"/>
    </row>
    <row r="4691" spans="5:5">
      <c r="E4691"/>
    </row>
    <row r="4692" spans="5:5">
      <c r="E4692"/>
    </row>
    <row r="4693" spans="5:5">
      <c r="E4693"/>
    </row>
    <row r="4694" spans="5:5">
      <c r="E4694"/>
    </row>
    <row r="4695" spans="5:5">
      <c r="E4695"/>
    </row>
    <row r="4696" spans="5:5">
      <c r="E4696"/>
    </row>
    <row r="4697" spans="5:5">
      <c r="E4697"/>
    </row>
    <row r="4698" spans="5:5">
      <c r="E4698"/>
    </row>
    <row r="4699" spans="5:5">
      <c r="E4699"/>
    </row>
    <row r="4700" spans="5:5">
      <c r="E4700"/>
    </row>
    <row r="4701" spans="5:5">
      <c r="E4701"/>
    </row>
    <row r="4702" spans="5:5">
      <c r="E4702"/>
    </row>
    <row r="4703" spans="5:5">
      <c r="E4703"/>
    </row>
    <row r="4704" spans="5:5">
      <c r="E4704"/>
    </row>
    <row r="4705" spans="5:5">
      <c r="E4705"/>
    </row>
    <row r="4706" spans="5:5">
      <c r="E4706"/>
    </row>
    <row r="4707" spans="5:5">
      <c r="E4707"/>
    </row>
    <row r="4708" spans="5:5">
      <c r="E4708"/>
    </row>
    <row r="4709" spans="5:5">
      <c r="E4709"/>
    </row>
    <row r="4710" spans="5:5">
      <c r="E4710"/>
    </row>
    <row r="4711" spans="5:5">
      <c r="E4711"/>
    </row>
    <row r="4712" spans="5:5">
      <c r="E4712"/>
    </row>
    <row r="4713" spans="5:5">
      <c r="E4713"/>
    </row>
    <row r="4714" spans="5:5">
      <c r="E4714"/>
    </row>
    <row r="4715" spans="5:5">
      <c r="E4715"/>
    </row>
    <row r="4716" spans="5:5">
      <c r="E4716"/>
    </row>
    <row r="4717" spans="5:5">
      <c r="E4717"/>
    </row>
    <row r="4718" spans="5:5">
      <c r="E4718"/>
    </row>
    <row r="4719" spans="5:5">
      <c r="E4719"/>
    </row>
    <row r="4720" spans="5:5">
      <c r="E4720"/>
    </row>
    <row r="4721" spans="5:5">
      <c r="E4721"/>
    </row>
    <row r="4722" spans="5:5">
      <c r="E4722"/>
    </row>
    <row r="4723" spans="5:5">
      <c r="E4723"/>
    </row>
    <row r="4724" spans="5:5">
      <c r="E4724"/>
    </row>
    <row r="4725" spans="5:5">
      <c r="E4725"/>
    </row>
    <row r="4726" spans="5:5">
      <c r="E4726"/>
    </row>
    <row r="4727" spans="5:5">
      <c r="E4727"/>
    </row>
    <row r="4728" spans="5:5">
      <c r="E4728"/>
    </row>
    <row r="4729" spans="5:5">
      <c r="E4729"/>
    </row>
    <row r="4730" spans="5:5">
      <c r="E4730"/>
    </row>
    <row r="4731" spans="5:5">
      <c r="E4731"/>
    </row>
    <row r="4732" spans="5:5">
      <c r="E4732"/>
    </row>
    <row r="4733" spans="5:5">
      <c r="E4733"/>
    </row>
    <row r="4734" spans="5:5">
      <c r="E4734"/>
    </row>
    <row r="4735" spans="5:5">
      <c r="E4735"/>
    </row>
    <row r="4736" spans="5:5">
      <c r="E4736"/>
    </row>
    <row r="4737" spans="5:5">
      <c r="E4737"/>
    </row>
    <row r="4738" spans="5:5">
      <c r="E4738"/>
    </row>
    <row r="4739" spans="5:5">
      <c r="E4739"/>
    </row>
    <row r="4740" spans="5:5">
      <c r="E4740"/>
    </row>
    <row r="4741" spans="5:5">
      <c r="E4741"/>
    </row>
    <row r="4742" spans="5:5">
      <c r="E4742"/>
    </row>
    <row r="4743" spans="5:5">
      <c r="E4743"/>
    </row>
    <row r="4744" spans="5:5">
      <c r="E4744"/>
    </row>
    <row r="4745" spans="5:5">
      <c r="E4745"/>
    </row>
    <row r="4746" spans="5:5">
      <c r="E4746"/>
    </row>
    <row r="4747" spans="5:5">
      <c r="E4747"/>
    </row>
    <row r="4748" spans="5:5">
      <c r="E4748"/>
    </row>
    <row r="4749" spans="5:5">
      <c r="E4749"/>
    </row>
    <row r="4750" spans="5:5">
      <c r="E4750"/>
    </row>
    <row r="4751" spans="5:5">
      <c r="E4751"/>
    </row>
    <row r="4752" spans="5:5">
      <c r="E4752"/>
    </row>
    <row r="4753" spans="5:5">
      <c r="E4753"/>
    </row>
    <row r="4754" spans="5:5">
      <c r="E4754"/>
    </row>
    <row r="4755" spans="5:5">
      <c r="E4755"/>
    </row>
    <row r="4756" spans="5:5">
      <c r="E4756"/>
    </row>
    <row r="4757" spans="5:5">
      <c r="E4757"/>
    </row>
    <row r="4758" spans="5:5">
      <c r="E4758"/>
    </row>
    <row r="4759" spans="5:5">
      <c r="E4759"/>
    </row>
    <row r="4760" spans="5:5">
      <c r="E4760"/>
    </row>
    <row r="4761" spans="5:5">
      <c r="E4761"/>
    </row>
    <row r="4762" spans="5:5">
      <c r="E4762"/>
    </row>
    <row r="4763" spans="5:5">
      <c r="E4763"/>
    </row>
    <row r="4764" spans="5:5">
      <c r="E4764"/>
    </row>
    <row r="4765" spans="5:5">
      <c r="E4765"/>
    </row>
    <row r="4766" spans="5:5">
      <c r="E4766"/>
    </row>
    <row r="4767" spans="5:5">
      <c r="E4767"/>
    </row>
    <row r="4768" spans="5:5">
      <c r="E4768"/>
    </row>
    <row r="4769" spans="5:5">
      <c r="E4769"/>
    </row>
    <row r="4770" spans="5:5">
      <c r="E4770"/>
    </row>
    <row r="4771" spans="5:5">
      <c r="E4771"/>
    </row>
    <row r="4772" spans="5:5">
      <c r="E4772"/>
    </row>
    <row r="4773" spans="5:5">
      <c r="E4773"/>
    </row>
    <row r="4774" spans="5:5">
      <c r="E4774"/>
    </row>
    <row r="4775" spans="5:5">
      <c r="E4775"/>
    </row>
    <row r="4776" spans="5:5">
      <c r="E4776"/>
    </row>
    <row r="4777" spans="5:5">
      <c r="E4777"/>
    </row>
    <row r="4778" spans="5:5">
      <c r="E4778"/>
    </row>
    <row r="4779" spans="5:5">
      <c r="E4779"/>
    </row>
    <row r="4780" spans="5:5">
      <c r="E4780"/>
    </row>
    <row r="4781" spans="5:5">
      <c r="E4781"/>
    </row>
    <row r="4782" spans="5:5">
      <c r="E4782"/>
    </row>
    <row r="4783" spans="5:5">
      <c r="E4783"/>
    </row>
    <row r="4784" spans="5:5">
      <c r="E4784"/>
    </row>
    <row r="4785" spans="5:5">
      <c r="E4785"/>
    </row>
    <row r="4786" spans="5:5">
      <c r="E4786"/>
    </row>
    <row r="4787" spans="5:5">
      <c r="E4787"/>
    </row>
    <row r="4788" spans="5:5">
      <c r="E4788"/>
    </row>
    <row r="4789" spans="5:5">
      <c r="E4789"/>
    </row>
    <row r="4790" spans="5:5">
      <c r="E4790"/>
    </row>
    <row r="4791" spans="5:5">
      <c r="E4791"/>
    </row>
    <row r="4792" spans="5:5">
      <c r="E4792"/>
    </row>
    <row r="4793" spans="5:5">
      <c r="E4793"/>
    </row>
    <row r="4794" spans="5:5">
      <c r="E4794"/>
    </row>
    <row r="4795" spans="5:5">
      <c r="E4795"/>
    </row>
    <row r="4796" spans="5:5">
      <c r="E4796"/>
    </row>
    <row r="4797" spans="5:5">
      <c r="E4797"/>
    </row>
    <row r="4798" spans="5:5">
      <c r="E4798"/>
    </row>
    <row r="4799" spans="5:5">
      <c r="E4799"/>
    </row>
    <row r="4800" spans="5:5">
      <c r="E4800"/>
    </row>
    <row r="4801" spans="5:5">
      <c r="E4801"/>
    </row>
    <row r="4802" spans="5:5">
      <c r="E4802"/>
    </row>
    <row r="4803" spans="5:5">
      <c r="E4803"/>
    </row>
    <row r="4804" spans="5:5">
      <c r="E4804"/>
    </row>
    <row r="4805" spans="5:5">
      <c r="E4805"/>
    </row>
    <row r="4806" spans="5:5">
      <c r="E4806"/>
    </row>
    <row r="4807" spans="5:5">
      <c r="E4807"/>
    </row>
    <row r="4808" spans="5:5">
      <c r="E4808"/>
    </row>
    <row r="4809" spans="5:5">
      <c r="E4809"/>
    </row>
    <row r="4810" spans="5:5">
      <c r="E4810"/>
    </row>
    <row r="4811" spans="5:5">
      <c r="E4811"/>
    </row>
    <row r="4812" spans="5:5">
      <c r="E4812"/>
    </row>
    <row r="4813" spans="5:5">
      <c r="E4813"/>
    </row>
    <row r="4814" spans="5:5">
      <c r="E4814"/>
    </row>
    <row r="4815" spans="5:5">
      <c r="E4815"/>
    </row>
    <row r="4816" spans="5:5">
      <c r="E4816"/>
    </row>
    <row r="4817" spans="5:5">
      <c r="E4817"/>
    </row>
    <row r="4818" spans="5:5">
      <c r="E4818"/>
    </row>
    <row r="4819" spans="5:5">
      <c r="E4819"/>
    </row>
    <row r="4820" spans="5:5">
      <c r="E4820"/>
    </row>
    <row r="4821" spans="5:5">
      <c r="E4821"/>
    </row>
    <row r="4822" spans="5:5">
      <c r="E4822"/>
    </row>
    <row r="4823" spans="5:5">
      <c r="E4823"/>
    </row>
    <row r="4824" spans="5:5">
      <c r="E4824"/>
    </row>
    <row r="4825" spans="5:5">
      <c r="E4825"/>
    </row>
    <row r="4826" spans="5:5">
      <c r="E4826"/>
    </row>
    <row r="4827" spans="5:5">
      <c r="E4827"/>
    </row>
    <row r="4828" spans="5:5">
      <c r="E4828"/>
    </row>
    <row r="4829" spans="5:5">
      <c r="E4829"/>
    </row>
    <row r="4830" spans="5:5">
      <c r="E4830"/>
    </row>
    <row r="4831" spans="5:5">
      <c r="E4831"/>
    </row>
    <row r="4832" spans="5:5">
      <c r="E4832"/>
    </row>
    <row r="4833" spans="5:5">
      <c r="E4833"/>
    </row>
    <row r="4834" spans="5:5">
      <c r="E4834"/>
    </row>
    <row r="4835" spans="5:5">
      <c r="E4835"/>
    </row>
    <row r="4836" spans="5:5">
      <c r="E4836"/>
    </row>
    <row r="4837" spans="5:5">
      <c r="E4837"/>
    </row>
    <row r="4838" spans="5:5">
      <c r="E4838"/>
    </row>
    <row r="4839" spans="5:5">
      <c r="E4839"/>
    </row>
    <row r="4840" spans="5:5">
      <c r="E4840"/>
    </row>
    <row r="4841" spans="5:5">
      <c r="E4841"/>
    </row>
    <row r="4842" spans="5:5">
      <c r="E4842"/>
    </row>
    <row r="4843" spans="5:5">
      <c r="E4843"/>
    </row>
    <row r="4844" spans="5:5">
      <c r="E4844"/>
    </row>
    <row r="4845" spans="5:5">
      <c r="E4845"/>
    </row>
    <row r="4846" spans="5:5">
      <c r="E4846"/>
    </row>
    <row r="4847" spans="5:5">
      <c r="E4847"/>
    </row>
    <row r="4848" spans="5:5">
      <c r="E4848"/>
    </row>
    <row r="4849" spans="5:5">
      <c r="E4849"/>
    </row>
    <row r="4850" spans="5:5">
      <c r="E4850"/>
    </row>
    <row r="4851" spans="5:5">
      <c r="E4851"/>
    </row>
    <row r="4852" spans="5:5">
      <c r="E4852"/>
    </row>
    <row r="4853" spans="5:5">
      <c r="E4853"/>
    </row>
    <row r="4854" spans="5:5">
      <c r="E4854"/>
    </row>
    <row r="4855" spans="5:5">
      <c r="E4855"/>
    </row>
    <row r="4856" spans="5:5">
      <c r="E4856"/>
    </row>
    <row r="4857" spans="5:5">
      <c r="E4857"/>
    </row>
    <row r="4858" spans="5:5">
      <c r="E4858"/>
    </row>
    <row r="4859" spans="5:5">
      <c r="E4859"/>
    </row>
    <row r="4860" spans="5:5">
      <c r="E4860"/>
    </row>
    <row r="4861" spans="5:5">
      <c r="E4861"/>
    </row>
    <row r="4862" spans="5:5">
      <c r="E4862"/>
    </row>
    <row r="4863" spans="5:5">
      <c r="E4863"/>
    </row>
    <row r="4864" spans="5:5">
      <c r="E4864"/>
    </row>
    <row r="4865" spans="5:5">
      <c r="E4865"/>
    </row>
    <row r="4866" spans="5:5">
      <c r="E4866"/>
    </row>
    <row r="4867" spans="5:5">
      <c r="E4867"/>
    </row>
    <row r="4868" spans="5:5">
      <c r="E4868"/>
    </row>
    <row r="4869" spans="5:5">
      <c r="E4869"/>
    </row>
    <row r="4870" spans="5:5">
      <c r="E4870"/>
    </row>
    <row r="4871" spans="5:5">
      <c r="E4871"/>
    </row>
    <row r="4872" spans="5:5">
      <c r="E4872"/>
    </row>
    <row r="4873" spans="5:5">
      <c r="E4873"/>
    </row>
    <row r="4874" spans="5:5">
      <c r="E4874"/>
    </row>
    <row r="4875" spans="5:5">
      <c r="E4875"/>
    </row>
    <row r="4876" spans="5:5">
      <c r="E4876"/>
    </row>
    <row r="4877" spans="5:5">
      <c r="E4877"/>
    </row>
    <row r="4878" spans="5:5">
      <c r="E4878"/>
    </row>
    <row r="4879" spans="5:5">
      <c r="E4879"/>
    </row>
    <row r="4880" spans="5:5">
      <c r="E4880"/>
    </row>
    <row r="4881" spans="5:5">
      <c r="E4881"/>
    </row>
    <row r="4882" spans="5:5">
      <c r="E4882"/>
    </row>
    <row r="4883" spans="5:5">
      <c r="E4883"/>
    </row>
    <row r="4884" spans="5:5">
      <c r="E4884"/>
    </row>
    <row r="4885" spans="5:5">
      <c r="E4885"/>
    </row>
    <row r="4886" spans="5:5">
      <c r="E4886"/>
    </row>
    <row r="4887" spans="5:5">
      <c r="E4887"/>
    </row>
    <row r="4888" spans="5:5">
      <c r="E4888"/>
    </row>
    <row r="4889" spans="5:5">
      <c r="E4889"/>
    </row>
    <row r="4890" spans="5:5">
      <c r="E4890"/>
    </row>
    <row r="4891" spans="5:5">
      <c r="E4891"/>
    </row>
    <row r="4892" spans="5:5">
      <c r="E4892"/>
    </row>
    <row r="4893" spans="5:5">
      <c r="E4893"/>
    </row>
    <row r="4894" spans="5:5">
      <c r="E4894"/>
    </row>
    <row r="4895" spans="5:5">
      <c r="E4895"/>
    </row>
    <row r="4896" spans="5:5">
      <c r="E4896"/>
    </row>
    <row r="4897" spans="5:5">
      <c r="E4897"/>
    </row>
    <row r="4898" spans="5:5">
      <c r="E4898"/>
    </row>
    <row r="4899" spans="5:5">
      <c r="E4899"/>
    </row>
    <row r="4900" spans="5:5">
      <c r="E4900"/>
    </row>
    <row r="4901" spans="5:5">
      <c r="E4901"/>
    </row>
    <row r="4902" spans="5:5">
      <c r="E4902"/>
    </row>
    <row r="4903" spans="5:5">
      <c r="E4903"/>
    </row>
    <row r="4904" spans="5:5">
      <c r="E4904"/>
    </row>
    <row r="4905" spans="5:5">
      <c r="E4905"/>
    </row>
    <row r="4906" spans="5:5">
      <c r="E4906"/>
    </row>
    <row r="4907" spans="5:5">
      <c r="E4907"/>
    </row>
    <row r="4908" spans="5:5">
      <c r="E4908"/>
    </row>
    <row r="4909" spans="5:5">
      <c r="E4909"/>
    </row>
    <row r="4910" spans="5:5">
      <c r="E4910"/>
    </row>
    <row r="4911" spans="5:5">
      <c r="E4911"/>
    </row>
    <row r="4912" spans="5:5">
      <c r="E4912"/>
    </row>
    <row r="4913" spans="5:5">
      <c r="E4913"/>
    </row>
    <row r="4914" spans="5:5">
      <c r="E4914"/>
    </row>
    <row r="4915" spans="5:5">
      <c r="E4915"/>
    </row>
    <row r="4916" spans="5:5">
      <c r="E4916"/>
    </row>
    <row r="4917" spans="5:5">
      <c r="E4917"/>
    </row>
    <row r="4918" spans="5:5">
      <c r="E4918"/>
    </row>
    <row r="4919" spans="5:5">
      <c r="E4919"/>
    </row>
    <row r="4920" spans="5:5">
      <c r="E4920"/>
    </row>
    <row r="4921" spans="5:5">
      <c r="E4921"/>
    </row>
    <row r="4922" spans="5:5">
      <c r="E4922"/>
    </row>
    <row r="4923" spans="5:5">
      <c r="E4923"/>
    </row>
    <row r="4924" spans="5:5">
      <c r="E4924"/>
    </row>
    <row r="4925" spans="5:5">
      <c r="E4925"/>
    </row>
    <row r="4926" spans="5:5">
      <c r="E4926"/>
    </row>
    <row r="4927" spans="5:5">
      <c r="E4927"/>
    </row>
    <row r="4928" spans="5:5">
      <c r="E4928"/>
    </row>
    <row r="4929" spans="5:5">
      <c r="E4929"/>
    </row>
    <row r="4930" spans="5:5">
      <c r="E4930"/>
    </row>
    <row r="4931" spans="5:5">
      <c r="E4931"/>
    </row>
    <row r="4932" spans="5:5">
      <c r="E4932"/>
    </row>
    <row r="4933" spans="5:5">
      <c r="E4933"/>
    </row>
    <row r="4934" spans="5:5">
      <c r="E4934"/>
    </row>
    <row r="4935" spans="5:5">
      <c r="E4935"/>
    </row>
    <row r="4936" spans="5:5">
      <c r="E4936"/>
    </row>
    <row r="4937" spans="5:5">
      <c r="E4937"/>
    </row>
    <row r="4938" spans="5:5">
      <c r="E4938"/>
    </row>
    <row r="4939" spans="5:5">
      <c r="E4939"/>
    </row>
    <row r="4940" spans="5:5">
      <c r="E4940"/>
    </row>
    <row r="4941" spans="5:5">
      <c r="E4941"/>
    </row>
    <row r="4942" spans="5:5">
      <c r="E4942"/>
    </row>
    <row r="4943" spans="5:5">
      <c r="E4943"/>
    </row>
    <row r="4944" spans="5:5">
      <c r="E4944"/>
    </row>
    <row r="4945" spans="5:5">
      <c r="E4945"/>
    </row>
    <row r="4946" spans="5:5">
      <c r="E4946"/>
    </row>
    <row r="4947" spans="5:5">
      <c r="E4947"/>
    </row>
    <row r="4948" spans="5:5">
      <c r="E4948"/>
    </row>
    <row r="4949" spans="5:5">
      <c r="E4949"/>
    </row>
    <row r="4950" spans="5:5">
      <c r="E4950"/>
    </row>
    <row r="4951" spans="5:5">
      <c r="E4951"/>
    </row>
    <row r="4952" spans="5:5">
      <c r="E4952"/>
    </row>
    <row r="4953" spans="5:5">
      <c r="E4953"/>
    </row>
    <row r="4954" spans="5:5">
      <c r="E4954"/>
    </row>
    <row r="4955" spans="5:5">
      <c r="E4955"/>
    </row>
    <row r="4956" spans="5:5">
      <c r="E4956"/>
    </row>
    <row r="4957" spans="5:5">
      <c r="E4957"/>
    </row>
    <row r="4958" spans="5:5">
      <c r="E4958"/>
    </row>
    <row r="4959" spans="5:5">
      <c r="E4959"/>
    </row>
    <row r="4960" spans="5:5">
      <c r="E4960"/>
    </row>
    <row r="4961" spans="5:5">
      <c r="E4961"/>
    </row>
    <row r="4962" spans="5:5">
      <c r="E4962"/>
    </row>
    <row r="4963" spans="5:5">
      <c r="E4963"/>
    </row>
    <row r="4964" spans="5:5">
      <c r="E4964"/>
    </row>
    <row r="4965" spans="5:5">
      <c r="E4965"/>
    </row>
    <row r="4966" spans="5:5">
      <c r="E4966"/>
    </row>
    <row r="4967" spans="5:5">
      <c r="E4967"/>
    </row>
    <row r="4968" spans="5:5">
      <c r="E4968"/>
    </row>
    <row r="4969" spans="5:5">
      <c r="E4969"/>
    </row>
    <row r="4970" spans="5:5">
      <c r="E4970"/>
    </row>
    <row r="4971" spans="5:5">
      <c r="E4971"/>
    </row>
    <row r="4972" spans="5:5">
      <c r="E4972"/>
    </row>
    <row r="4973" spans="5:5">
      <c r="E4973"/>
    </row>
    <row r="4974" spans="5:5">
      <c r="E4974"/>
    </row>
    <row r="4975" spans="5:5">
      <c r="E4975"/>
    </row>
    <row r="4976" spans="5:5">
      <c r="E4976"/>
    </row>
    <row r="4977" spans="5:5">
      <c r="E4977"/>
    </row>
    <row r="4978" spans="5:5">
      <c r="E4978"/>
    </row>
    <row r="4979" spans="5:5">
      <c r="E4979"/>
    </row>
    <row r="4980" spans="5:5">
      <c r="E4980"/>
    </row>
    <row r="4981" spans="5:5">
      <c r="E4981"/>
    </row>
    <row r="4982" spans="5:5">
      <c r="E4982"/>
    </row>
    <row r="4983" spans="5:5">
      <c r="E4983"/>
    </row>
    <row r="4984" spans="5:5">
      <c r="E4984"/>
    </row>
    <row r="4985" spans="5:5">
      <c r="E4985"/>
    </row>
    <row r="4986" spans="5:5">
      <c r="E4986"/>
    </row>
    <row r="4987" spans="5:5">
      <c r="E4987"/>
    </row>
    <row r="4988" spans="5:5">
      <c r="E4988"/>
    </row>
    <row r="4989" spans="5:5">
      <c r="E4989"/>
    </row>
    <row r="4990" spans="5:5">
      <c r="E4990"/>
    </row>
    <row r="4991" spans="5:5">
      <c r="E4991"/>
    </row>
    <row r="4992" spans="5:5">
      <c r="E4992"/>
    </row>
    <row r="4993" spans="5:5">
      <c r="E4993"/>
    </row>
    <row r="4994" spans="5:5">
      <c r="E4994"/>
    </row>
    <row r="4995" spans="5:5">
      <c r="E4995"/>
    </row>
    <row r="4996" spans="5:5">
      <c r="E4996"/>
    </row>
    <row r="4997" spans="5:5">
      <c r="E4997"/>
    </row>
    <row r="4998" spans="5:5">
      <c r="E4998"/>
    </row>
    <row r="4999" spans="5:5">
      <c r="E4999"/>
    </row>
    <row r="5000" spans="5:5">
      <c r="E5000"/>
    </row>
    <row r="5001" spans="5:5">
      <c r="E5001"/>
    </row>
    <row r="5002" spans="5:5">
      <c r="E5002"/>
    </row>
    <row r="5003" spans="5:5">
      <c r="E5003"/>
    </row>
    <row r="5004" spans="5:5">
      <c r="E5004"/>
    </row>
    <row r="5005" spans="5:5">
      <c r="E5005"/>
    </row>
    <row r="5006" spans="5:5">
      <c r="E5006"/>
    </row>
    <row r="5007" spans="5:5">
      <c r="E5007"/>
    </row>
    <row r="5008" spans="5:5">
      <c r="E5008"/>
    </row>
    <row r="5009" spans="5:5">
      <c r="E5009"/>
    </row>
    <row r="5010" spans="5:5">
      <c r="E5010"/>
    </row>
    <row r="5011" spans="5:5">
      <c r="E5011"/>
    </row>
    <row r="5012" spans="5:5">
      <c r="E5012"/>
    </row>
    <row r="5013" spans="5:5">
      <c r="E5013"/>
    </row>
    <row r="5014" spans="5:5">
      <c r="E5014"/>
    </row>
    <row r="5015" spans="5:5">
      <c r="E5015"/>
    </row>
    <row r="5016" spans="5:5">
      <c r="E5016"/>
    </row>
    <row r="5017" spans="5:5">
      <c r="E5017"/>
    </row>
    <row r="5018" spans="5:5">
      <c r="E5018"/>
    </row>
    <row r="5019" spans="5:5">
      <c r="E5019"/>
    </row>
    <row r="5020" spans="5:5">
      <c r="E5020"/>
    </row>
    <row r="5021" spans="5:5">
      <c r="E5021"/>
    </row>
    <row r="5022" spans="5:5">
      <c r="E5022"/>
    </row>
    <row r="5023" spans="5:5">
      <c r="E5023"/>
    </row>
    <row r="5024" spans="5:5">
      <c r="E5024"/>
    </row>
    <row r="5025" spans="5:5">
      <c r="E5025"/>
    </row>
    <row r="5026" spans="5:5">
      <c r="E5026"/>
    </row>
    <row r="5027" spans="5:5">
      <c r="E5027"/>
    </row>
    <row r="5028" spans="5:5">
      <c r="E5028"/>
    </row>
    <row r="5029" spans="5:5">
      <c r="E5029"/>
    </row>
    <row r="5030" spans="5:5">
      <c r="E5030"/>
    </row>
    <row r="5031" spans="5:5">
      <c r="E5031"/>
    </row>
    <row r="5032" spans="5:5">
      <c r="E5032"/>
    </row>
    <row r="5033" spans="5:5">
      <c r="E5033"/>
    </row>
    <row r="5034" spans="5:5">
      <c r="E5034"/>
    </row>
    <row r="5035" spans="5:5">
      <c r="E5035"/>
    </row>
    <row r="5036" spans="5:5">
      <c r="E5036"/>
    </row>
    <row r="5037" spans="5:5">
      <c r="E5037"/>
    </row>
    <row r="5038" spans="5:5">
      <c r="E5038"/>
    </row>
    <row r="5039" spans="5:5">
      <c r="E5039"/>
    </row>
    <row r="5040" spans="5:5">
      <c r="E5040"/>
    </row>
    <row r="5041" spans="5:5">
      <c r="E5041"/>
    </row>
    <row r="5042" spans="5:5">
      <c r="E5042"/>
    </row>
    <row r="5043" spans="5:5">
      <c r="E5043"/>
    </row>
    <row r="5044" spans="5:5">
      <c r="E5044"/>
    </row>
    <row r="5045" spans="5:5">
      <c r="E5045"/>
    </row>
    <row r="5046" spans="5:5">
      <c r="E5046"/>
    </row>
    <row r="5047" spans="5:5">
      <c r="E5047"/>
    </row>
    <row r="5048" spans="5:5">
      <c r="E5048"/>
    </row>
    <row r="5049" spans="5:5">
      <c r="E5049"/>
    </row>
    <row r="5050" spans="5:5">
      <c r="E5050"/>
    </row>
    <row r="5051" spans="5:5">
      <c r="E5051"/>
    </row>
    <row r="5052" spans="5:5">
      <c r="E5052"/>
    </row>
    <row r="5053" spans="5:5">
      <c r="E5053"/>
    </row>
    <row r="5054" spans="5:5">
      <c r="E5054"/>
    </row>
    <row r="5055" spans="5:5">
      <c r="E5055"/>
    </row>
    <row r="5056" spans="5:5">
      <c r="E5056"/>
    </row>
    <row r="5057" spans="5:5">
      <c r="E5057"/>
    </row>
    <row r="5058" spans="5:5">
      <c r="E5058"/>
    </row>
    <row r="5059" spans="5:5">
      <c r="E5059"/>
    </row>
    <row r="5060" spans="5:5">
      <c r="E5060"/>
    </row>
    <row r="5061" spans="5:5">
      <c r="E5061"/>
    </row>
    <row r="5062" spans="5:5">
      <c r="E5062"/>
    </row>
    <row r="5063" spans="5:5">
      <c r="E5063"/>
    </row>
    <row r="5064" spans="5:5">
      <c r="E5064"/>
    </row>
    <row r="5065" spans="5:5">
      <c r="E5065"/>
    </row>
    <row r="5066" spans="5:5">
      <c r="E5066"/>
    </row>
    <row r="5067" spans="5:5">
      <c r="E5067"/>
    </row>
    <row r="5068" spans="5:5">
      <c r="E5068"/>
    </row>
    <row r="5069" spans="5:5">
      <c r="E5069"/>
    </row>
    <row r="5070" spans="5:5">
      <c r="E5070"/>
    </row>
    <row r="5071" spans="5:5">
      <c r="E5071"/>
    </row>
    <row r="5072" spans="5:5">
      <c r="E5072"/>
    </row>
    <row r="5073" spans="5:5">
      <c r="E5073"/>
    </row>
    <row r="5074" spans="5:5">
      <c r="E5074"/>
    </row>
    <row r="5075" spans="5:5">
      <c r="E5075"/>
    </row>
    <row r="5076" spans="5:5">
      <c r="E5076"/>
    </row>
    <row r="5077" spans="5:5">
      <c r="E5077"/>
    </row>
    <row r="5078" spans="5:5">
      <c r="E5078"/>
    </row>
    <row r="5079" spans="5:5">
      <c r="E5079"/>
    </row>
    <row r="5080" spans="5:5">
      <c r="E5080"/>
    </row>
    <row r="5081" spans="5:5">
      <c r="E5081"/>
    </row>
    <row r="5082" spans="5:5">
      <c r="E5082"/>
    </row>
    <row r="5083" spans="5:5">
      <c r="E5083"/>
    </row>
    <row r="5084" spans="5:5">
      <c r="E5084"/>
    </row>
    <row r="5085" spans="5:5">
      <c r="E5085"/>
    </row>
    <row r="5086" spans="5:5">
      <c r="E5086"/>
    </row>
    <row r="5087" spans="5:5">
      <c r="E5087"/>
    </row>
    <row r="5088" spans="5:5">
      <c r="E5088"/>
    </row>
    <row r="5089" spans="5:5">
      <c r="E5089"/>
    </row>
    <row r="5090" spans="5:5">
      <c r="E5090"/>
    </row>
    <row r="5091" spans="5:5">
      <c r="E5091"/>
    </row>
    <row r="5092" spans="5:5">
      <c r="E5092"/>
    </row>
    <row r="5093" spans="5:5">
      <c r="E5093"/>
    </row>
    <row r="5094" spans="5:5">
      <c r="E5094"/>
    </row>
    <row r="5095" spans="5:5">
      <c r="E5095"/>
    </row>
    <row r="5096" spans="5:5">
      <c r="E5096"/>
    </row>
    <row r="5097" spans="5:5">
      <c r="E5097"/>
    </row>
    <row r="5098" spans="5:5">
      <c r="E5098"/>
    </row>
    <row r="5099" spans="5:5">
      <c r="E5099"/>
    </row>
    <row r="5100" spans="5:5">
      <c r="E5100"/>
    </row>
    <row r="5101" spans="5:5">
      <c r="E5101"/>
    </row>
    <row r="5102" spans="5:5">
      <c r="E5102"/>
    </row>
    <row r="5103" spans="5:5">
      <c r="E5103"/>
    </row>
    <row r="5104" spans="5:5">
      <c r="E5104"/>
    </row>
    <row r="5105" spans="5:5">
      <c r="E5105"/>
    </row>
    <row r="5106" spans="5:5">
      <c r="E5106"/>
    </row>
    <row r="5107" spans="5:5">
      <c r="E5107"/>
    </row>
    <row r="5108" spans="5:5">
      <c r="E5108"/>
    </row>
    <row r="5109" spans="5:5">
      <c r="E5109"/>
    </row>
    <row r="5110" spans="5:5">
      <c r="E5110"/>
    </row>
    <row r="5111" spans="5:5">
      <c r="E5111"/>
    </row>
    <row r="5112" spans="5:5">
      <c r="E5112"/>
    </row>
    <row r="5113" spans="5:5">
      <c r="E5113"/>
    </row>
    <row r="5114" spans="5:5">
      <c r="E5114"/>
    </row>
    <row r="5115" spans="5:5">
      <c r="E5115"/>
    </row>
    <row r="5116" spans="5:5">
      <c r="E5116"/>
    </row>
    <row r="5117" spans="5:5">
      <c r="E5117"/>
    </row>
    <row r="5118" spans="5:5">
      <c r="E5118"/>
    </row>
    <row r="5119" spans="5:5">
      <c r="E5119"/>
    </row>
    <row r="5120" spans="5:5">
      <c r="E5120"/>
    </row>
    <row r="5121" spans="5:5">
      <c r="E5121"/>
    </row>
    <row r="5122" spans="5:5">
      <c r="E5122"/>
    </row>
    <row r="5123" spans="5:5">
      <c r="E5123"/>
    </row>
    <row r="5124" spans="5:5">
      <c r="E5124"/>
    </row>
    <row r="5125" spans="5:5">
      <c r="E5125"/>
    </row>
    <row r="5126" spans="5:5">
      <c r="E5126"/>
    </row>
    <row r="5127" spans="5:5">
      <c r="E5127"/>
    </row>
    <row r="5128" spans="5:5">
      <c r="E5128"/>
    </row>
    <row r="5129" spans="5:5">
      <c r="E5129"/>
    </row>
    <row r="5130" spans="5:5">
      <c r="E5130"/>
    </row>
    <row r="5131" spans="5:5">
      <c r="E5131"/>
    </row>
    <row r="5132" spans="5:5">
      <c r="E5132"/>
    </row>
    <row r="5133" spans="5:5">
      <c r="E5133"/>
    </row>
    <row r="5134" spans="5:5">
      <c r="E5134"/>
    </row>
    <row r="5135" spans="5:5">
      <c r="E5135"/>
    </row>
    <row r="5136" spans="5:5">
      <c r="E5136"/>
    </row>
    <row r="5137" spans="5:5">
      <c r="E5137"/>
    </row>
    <row r="5138" spans="5:5">
      <c r="E5138"/>
    </row>
    <row r="5139" spans="5:5">
      <c r="E5139"/>
    </row>
    <row r="5140" spans="5:5">
      <c r="E5140"/>
    </row>
    <row r="5141" spans="5:5">
      <c r="E5141"/>
    </row>
    <row r="5142" spans="5:5">
      <c r="E5142"/>
    </row>
    <row r="5143" spans="5:5">
      <c r="E5143"/>
    </row>
    <row r="5144" spans="5:5">
      <c r="E5144"/>
    </row>
    <row r="5145" spans="5:5">
      <c r="E5145"/>
    </row>
    <row r="5146" spans="5:5">
      <c r="E5146"/>
    </row>
    <row r="5147" spans="5:5">
      <c r="E5147"/>
    </row>
    <row r="5148" spans="5:5">
      <c r="E5148"/>
    </row>
    <row r="5149" spans="5:5">
      <c r="E5149"/>
    </row>
    <row r="5150" spans="5:5">
      <c r="E5150"/>
    </row>
    <row r="5151" spans="5:5">
      <c r="E5151"/>
    </row>
    <row r="5152" spans="5:5">
      <c r="E5152"/>
    </row>
    <row r="5153" spans="5:5">
      <c r="E5153"/>
    </row>
    <row r="5154" spans="5:5">
      <c r="E5154"/>
    </row>
    <row r="5155" spans="5:5">
      <c r="E5155"/>
    </row>
    <row r="5156" spans="5:5">
      <c r="E5156"/>
    </row>
    <row r="5157" spans="5:5">
      <c r="E5157"/>
    </row>
    <row r="5158" spans="5:5">
      <c r="E5158"/>
    </row>
    <row r="5159" spans="5:5">
      <c r="E5159"/>
    </row>
    <row r="5160" spans="5:5">
      <c r="E5160"/>
    </row>
    <row r="5161" spans="5:5">
      <c r="E5161"/>
    </row>
    <row r="5162" spans="5:5">
      <c r="E5162"/>
    </row>
    <row r="5163" spans="5:5">
      <c r="E5163"/>
    </row>
    <row r="5164" spans="5:5">
      <c r="E5164"/>
    </row>
    <row r="5165" spans="5:5">
      <c r="E5165"/>
    </row>
    <row r="5166" spans="5:5">
      <c r="E5166"/>
    </row>
    <row r="5167" spans="5:5">
      <c r="E5167"/>
    </row>
    <row r="5168" spans="5:5">
      <c r="E5168"/>
    </row>
    <row r="5169" spans="5:5">
      <c r="E5169"/>
    </row>
    <row r="5170" spans="5:5">
      <c r="E5170"/>
    </row>
    <row r="5171" spans="5:5">
      <c r="E5171"/>
    </row>
    <row r="5172" spans="5:5">
      <c r="E5172"/>
    </row>
    <row r="5173" spans="5:5">
      <c r="E5173"/>
    </row>
    <row r="5174" spans="5:5">
      <c r="E5174"/>
    </row>
    <row r="5175" spans="5:5">
      <c r="E5175"/>
    </row>
    <row r="5176" spans="5:5">
      <c r="E5176"/>
    </row>
    <row r="5177" spans="5:5">
      <c r="E5177"/>
    </row>
    <row r="5178" spans="5:5">
      <c r="E5178"/>
    </row>
    <row r="5179" spans="5:5">
      <c r="E5179"/>
    </row>
    <row r="5180" spans="5:5">
      <c r="E5180"/>
    </row>
    <row r="5181" spans="5:5">
      <c r="E5181"/>
    </row>
    <row r="5182" spans="5:5">
      <c r="E5182"/>
    </row>
    <row r="5183" spans="5:5">
      <c r="E5183"/>
    </row>
    <row r="5184" spans="5:5">
      <c r="E5184"/>
    </row>
    <row r="5185" spans="5:5">
      <c r="E5185"/>
    </row>
    <row r="5186" spans="5:5">
      <c r="E5186"/>
    </row>
    <row r="5187" spans="5:5">
      <c r="E5187"/>
    </row>
    <row r="5188" spans="5:5">
      <c r="E5188"/>
    </row>
    <row r="5189" spans="5:5">
      <c r="E5189"/>
    </row>
    <row r="5190" spans="5:5">
      <c r="E5190"/>
    </row>
    <row r="5191" spans="5:5">
      <c r="E5191"/>
    </row>
    <row r="5192" spans="5:5">
      <c r="E5192"/>
    </row>
    <row r="5193" spans="5:5">
      <c r="E5193"/>
    </row>
    <row r="5194" spans="5:5">
      <c r="E5194"/>
    </row>
    <row r="5195" spans="5:5">
      <c r="E5195"/>
    </row>
    <row r="5196" spans="5:5">
      <c r="E5196"/>
    </row>
    <row r="5197" spans="5:5">
      <c r="E5197"/>
    </row>
    <row r="5198" spans="5:5">
      <c r="E5198"/>
    </row>
    <row r="5199" spans="5:5">
      <c r="E5199"/>
    </row>
    <row r="5200" spans="5:5">
      <c r="E5200"/>
    </row>
    <row r="5201" spans="5:5">
      <c r="E5201"/>
    </row>
    <row r="5202" spans="5:5">
      <c r="E5202"/>
    </row>
    <row r="5203" spans="5:5">
      <c r="E5203"/>
    </row>
    <row r="5204" spans="5:5">
      <c r="E5204"/>
    </row>
    <row r="5205" spans="5:5">
      <c r="E5205"/>
    </row>
    <row r="5206" spans="5:5">
      <c r="E5206"/>
    </row>
    <row r="5207" spans="5:5">
      <c r="E5207"/>
    </row>
    <row r="5208" spans="5:5">
      <c r="E5208"/>
    </row>
    <row r="5209" spans="5:5">
      <c r="E5209"/>
    </row>
    <row r="5210" spans="5:5">
      <c r="E5210"/>
    </row>
    <row r="5211" spans="5:5">
      <c r="E5211"/>
    </row>
    <row r="5212" spans="5:5">
      <c r="E5212"/>
    </row>
    <row r="5213" spans="5:5">
      <c r="E5213"/>
    </row>
    <row r="5214" spans="5:5">
      <c r="E5214"/>
    </row>
    <row r="5215" spans="5:5">
      <c r="E5215"/>
    </row>
    <row r="5216" spans="5:5">
      <c r="E5216"/>
    </row>
    <row r="5217" spans="5:5">
      <c r="E5217"/>
    </row>
    <row r="5218" spans="5:5">
      <c r="E5218"/>
    </row>
    <row r="5219" spans="5:5">
      <c r="E5219"/>
    </row>
    <row r="5220" spans="5:5">
      <c r="E5220"/>
    </row>
    <row r="5221" spans="5:5">
      <c r="E5221"/>
    </row>
    <row r="5222" spans="5:5">
      <c r="E5222"/>
    </row>
    <row r="5223" spans="5:5">
      <c r="E5223"/>
    </row>
    <row r="5224" spans="5:5">
      <c r="E5224"/>
    </row>
    <row r="5225" spans="5:5">
      <c r="E5225"/>
    </row>
    <row r="5226" spans="5:5">
      <c r="E5226"/>
    </row>
    <row r="5227" spans="5:5">
      <c r="E5227"/>
    </row>
    <row r="5228" spans="5:5">
      <c r="E5228"/>
    </row>
    <row r="5229" spans="5:5">
      <c r="E5229"/>
    </row>
    <row r="5230" spans="5:5">
      <c r="E5230"/>
    </row>
    <row r="5231" spans="5:5">
      <c r="E5231"/>
    </row>
    <row r="5232" spans="5:5">
      <c r="E5232"/>
    </row>
    <row r="5233" spans="5:5">
      <c r="E5233"/>
    </row>
    <row r="5234" spans="5:5">
      <c r="E5234"/>
    </row>
    <row r="5235" spans="5:5">
      <c r="E5235"/>
    </row>
    <row r="5236" spans="5:5">
      <c r="E5236"/>
    </row>
    <row r="5237" spans="5:5">
      <c r="E5237"/>
    </row>
    <row r="5238" spans="5:5">
      <c r="E5238"/>
    </row>
    <row r="5239" spans="5:5">
      <c r="E5239"/>
    </row>
    <row r="5240" spans="5:5">
      <c r="E5240"/>
    </row>
    <row r="5241" spans="5:5">
      <c r="E5241"/>
    </row>
    <row r="5242" spans="5:5">
      <c r="E5242"/>
    </row>
    <row r="5243" spans="5:5">
      <c r="E5243"/>
    </row>
    <row r="5244" spans="5:5">
      <c r="E5244"/>
    </row>
    <row r="5245" spans="5:5">
      <c r="E5245"/>
    </row>
    <row r="5246" spans="5:5">
      <c r="E5246"/>
    </row>
    <row r="5247" spans="5:5">
      <c r="E5247"/>
    </row>
    <row r="5248" spans="5:5">
      <c r="E5248"/>
    </row>
    <row r="5249" spans="5:5">
      <c r="E5249"/>
    </row>
    <row r="5250" spans="5:5">
      <c r="E5250"/>
    </row>
    <row r="5251" spans="5:5">
      <c r="E5251"/>
    </row>
    <row r="5252" spans="5:5">
      <c r="E5252"/>
    </row>
    <row r="5253" spans="5:5">
      <c r="E5253"/>
    </row>
    <row r="5254" spans="5:5">
      <c r="E5254"/>
    </row>
    <row r="5255" spans="5:5">
      <c r="E5255"/>
    </row>
    <row r="5256" spans="5:5">
      <c r="E5256"/>
    </row>
    <row r="5257" spans="5:5">
      <c r="E5257"/>
    </row>
    <row r="5258" spans="5:5">
      <c r="E5258"/>
    </row>
    <row r="5259" spans="5:5">
      <c r="E5259"/>
    </row>
    <row r="5260" spans="5:5">
      <c r="E5260"/>
    </row>
    <row r="5261" spans="5:5">
      <c r="E5261"/>
    </row>
    <row r="5262" spans="5:5">
      <c r="E5262"/>
    </row>
    <row r="5263" spans="5:5">
      <c r="E5263"/>
    </row>
    <row r="5264" spans="5:5">
      <c r="E5264"/>
    </row>
    <row r="5265" spans="5:5">
      <c r="E5265"/>
    </row>
    <row r="5266" spans="5:5">
      <c r="E5266"/>
    </row>
    <row r="5267" spans="5:5">
      <c r="E5267"/>
    </row>
    <row r="5268" spans="5:5">
      <c r="E5268"/>
    </row>
    <row r="5269" spans="5:5">
      <c r="E5269"/>
    </row>
    <row r="5270" spans="5:5">
      <c r="E5270"/>
    </row>
    <row r="5271" spans="5:5">
      <c r="E5271"/>
    </row>
    <row r="5272" spans="5:5">
      <c r="E5272"/>
    </row>
    <row r="5273" spans="5:5">
      <c r="E5273"/>
    </row>
    <row r="5274" spans="5:5">
      <c r="E5274"/>
    </row>
    <row r="5275" spans="5:5">
      <c r="E5275"/>
    </row>
    <row r="5276" spans="5:5">
      <c r="E5276"/>
    </row>
    <row r="5277" spans="5:5">
      <c r="E5277"/>
    </row>
    <row r="5278" spans="5:5">
      <c r="E5278"/>
    </row>
    <row r="5279" spans="5:5">
      <c r="E5279"/>
    </row>
    <row r="5280" spans="5:5">
      <c r="E5280"/>
    </row>
    <row r="5281" spans="5:5">
      <c r="E5281"/>
    </row>
    <row r="5282" spans="5:5">
      <c r="E5282"/>
    </row>
    <row r="5283" spans="5:5">
      <c r="E5283"/>
    </row>
    <row r="5284" spans="5:5">
      <c r="E5284"/>
    </row>
    <row r="5285" spans="5:5">
      <c r="E5285"/>
    </row>
    <row r="5286" spans="5:5">
      <c r="E5286"/>
    </row>
    <row r="5287" spans="5:5">
      <c r="E5287"/>
    </row>
    <row r="5288" spans="5:5">
      <c r="E5288"/>
    </row>
    <row r="5289" spans="5:5">
      <c r="E5289"/>
    </row>
    <row r="5290" spans="5:5">
      <c r="E5290"/>
    </row>
    <row r="5291" spans="5:5">
      <c r="E5291"/>
    </row>
    <row r="5292" spans="5:5">
      <c r="E5292"/>
    </row>
    <row r="5293" spans="5:5">
      <c r="E5293"/>
    </row>
    <row r="5294" spans="5:5">
      <c r="E5294"/>
    </row>
    <row r="5295" spans="5:5">
      <c r="E5295"/>
    </row>
    <row r="5296" spans="5:5">
      <c r="E5296"/>
    </row>
    <row r="5297" spans="5:5">
      <c r="E5297"/>
    </row>
    <row r="5298" spans="5:5">
      <c r="E5298"/>
    </row>
    <row r="5299" spans="5:5">
      <c r="E5299"/>
    </row>
    <row r="5300" spans="5:5">
      <c r="E5300"/>
    </row>
    <row r="5301" spans="5:5">
      <c r="E5301"/>
    </row>
    <row r="5302" spans="5:5">
      <c r="E5302"/>
    </row>
    <row r="5303" spans="5:5">
      <c r="E5303"/>
    </row>
    <row r="5304" spans="5:5">
      <c r="E5304"/>
    </row>
    <row r="5305" spans="5:5">
      <c r="E5305"/>
    </row>
    <row r="5306" spans="5:5">
      <c r="E5306"/>
    </row>
    <row r="5307" spans="5:5">
      <c r="E5307"/>
    </row>
    <row r="5308" spans="5:5">
      <c r="E5308"/>
    </row>
    <row r="5309" spans="5:5">
      <c r="E5309"/>
    </row>
    <row r="5310" spans="5:5">
      <c r="E5310"/>
    </row>
    <row r="5311" spans="5:5">
      <c r="E5311"/>
    </row>
    <row r="5312" spans="5:5">
      <c r="E5312"/>
    </row>
    <row r="5313" spans="5:5">
      <c r="E5313"/>
    </row>
    <row r="5314" spans="5:5">
      <c r="E5314"/>
    </row>
    <row r="5315" spans="5:5">
      <c r="E5315"/>
    </row>
    <row r="5316" spans="5:5">
      <c r="E5316"/>
    </row>
    <row r="5317" spans="5:5">
      <c r="E5317"/>
    </row>
    <row r="5318" spans="5:5">
      <c r="E5318"/>
    </row>
    <row r="5319" spans="5:5">
      <c r="E5319"/>
    </row>
    <row r="5320" spans="5:5">
      <c r="E5320"/>
    </row>
    <row r="5321" spans="5:5">
      <c r="E5321"/>
    </row>
    <row r="5322" spans="5:5">
      <c r="E5322"/>
    </row>
    <row r="5323" spans="5:5">
      <c r="E5323"/>
    </row>
    <row r="5324" spans="5:5">
      <c r="E5324"/>
    </row>
    <row r="5325" spans="5:5">
      <c r="E5325"/>
    </row>
    <row r="5326" spans="5:5">
      <c r="E5326"/>
    </row>
    <row r="5327" spans="5:5">
      <c r="E5327"/>
    </row>
    <row r="5328" spans="5:5">
      <c r="E5328"/>
    </row>
    <row r="5329" spans="5:5">
      <c r="E5329"/>
    </row>
    <row r="5330" spans="5:5">
      <c r="E5330"/>
    </row>
    <row r="5331" spans="5:5">
      <c r="E5331"/>
    </row>
    <row r="5332" spans="5:5">
      <c r="E5332"/>
    </row>
    <row r="5333" spans="5:5">
      <c r="E5333"/>
    </row>
    <row r="5334" spans="5:5">
      <c r="E5334"/>
    </row>
    <row r="5335" spans="5:5">
      <c r="E5335"/>
    </row>
    <row r="5336" spans="5:5">
      <c r="E5336"/>
    </row>
    <row r="5337" spans="5:5">
      <c r="E5337"/>
    </row>
    <row r="5338" spans="5:5">
      <c r="E5338"/>
    </row>
    <row r="5339" spans="5:5">
      <c r="E5339"/>
    </row>
    <row r="5340" spans="5:5">
      <c r="E5340"/>
    </row>
    <row r="5341" spans="5:5">
      <c r="E5341"/>
    </row>
    <row r="5342" spans="5:5">
      <c r="E5342"/>
    </row>
    <row r="5343" spans="5:5">
      <c r="E5343"/>
    </row>
    <row r="5344" spans="5:5">
      <c r="E5344"/>
    </row>
    <row r="5345" spans="5:5">
      <c r="E5345"/>
    </row>
    <row r="5346" spans="5:5">
      <c r="E5346"/>
    </row>
    <row r="5347" spans="5:5">
      <c r="E5347"/>
    </row>
    <row r="5348" spans="5:5">
      <c r="E5348"/>
    </row>
    <row r="5349" spans="5:5">
      <c r="E5349"/>
    </row>
    <row r="5350" spans="5:5">
      <c r="E5350"/>
    </row>
    <row r="5351" spans="5:5">
      <c r="E5351"/>
    </row>
    <row r="5352" spans="5:5">
      <c r="E5352"/>
    </row>
    <row r="5353" spans="5:5">
      <c r="E5353"/>
    </row>
    <row r="5354" spans="5:5">
      <c r="E5354"/>
    </row>
    <row r="5355" spans="5:5">
      <c r="E5355"/>
    </row>
    <row r="5356" spans="5:5">
      <c r="E5356"/>
    </row>
    <row r="5357" spans="5:5">
      <c r="E5357"/>
    </row>
    <row r="5358" spans="5:5">
      <c r="E5358"/>
    </row>
    <row r="5359" spans="5:5">
      <c r="E5359"/>
    </row>
    <row r="5360" spans="5:5">
      <c r="E5360"/>
    </row>
    <row r="5361" spans="5:5">
      <c r="E5361"/>
    </row>
    <row r="5362" spans="5:5">
      <c r="E5362"/>
    </row>
    <row r="5363" spans="5:5">
      <c r="E5363"/>
    </row>
    <row r="5364" spans="5:5">
      <c r="E5364"/>
    </row>
    <row r="5365" spans="5:5">
      <c r="E5365"/>
    </row>
    <row r="5366" spans="5:5">
      <c r="E5366"/>
    </row>
    <row r="5367" spans="5:5">
      <c r="E5367"/>
    </row>
    <row r="5368" spans="5:5">
      <c r="E5368"/>
    </row>
    <row r="5369" spans="5:5">
      <c r="E5369"/>
    </row>
    <row r="5370" spans="5:5">
      <c r="E5370"/>
    </row>
    <row r="5371" spans="5:5">
      <c r="E5371"/>
    </row>
    <row r="5372" spans="5:5">
      <c r="E5372"/>
    </row>
    <row r="5373" spans="5:5">
      <c r="E5373"/>
    </row>
    <row r="5374" spans="5:5">
      <c r="E5374"/>
    </row>
    <row r="5375" spans="5:5">
      <c r="E5375"/>
    </row>
    <row r="5376" spans="5:5">
      <c r="E5376"/>
    </row>
    <row r="5377" spans="5:5">
      <c r="E5377"/>
    </row>
    <row r="5378" spans="5:5">
      <c r="E5378"/>
    </row>
    <row r="5379" spans="5:5">
      <c r="E5379"/>
    </row>
    <row r="5380" spans="5:5">
      <c r="E5380"/>
    </row>
    <row r="5381" spans="5:5">
      <c r="E5381"/>
    </row>
    <row r="5382" spans="5:5">
      <c r="E5382"/>
    </row>
    <row r="5383" spans="5:5">
      <c r="E5383"/>
    </row>
    <row r="5384" spans="5:5">
      <c r="E5384"/>
    </row>
    <row r="5385" spans="5:5">
      <c r="E5385"/>
    </row>
    <row r="5386" spans="5:5">
      <c r="E5386"/>
    </row>
    <row r="5387" spans="5:5">
      <c r="E5387"/>
    </row>
    <row r="5388" spans="5:5">
      <c r="E5388"/>
    </row>
    <row r="5389" spans="5:5">
      <c r="E5389"/>
    </row>
    <row r="5390" spans="5:5">
      <c r="E5390"/>
    </row>
    <row r="5391" spans="5:5">
      <c r="E5391"/>
    </row>
    <row r="5392" spans="5:5">
      <c r="E5392"/>
    </row>
    <row r="5393" spans="5:5">
      <c r="E5393"/>
    </row>
    <row r="5394" spans="5:5">
      <c r="E5394"/>
    </row>
    <row r="5395" spans="5:5">
      <c r="E5395"/>
    </row>
    <row r="5396" spans="5:5">
      <c r="E5396"/>
    </row>
    <row r="5397" spans="5:5">
      <c r="E5397"/>
    </row>
    <row r="5398" spans="5:5">
      <c r="E5398"/>
    </row>
    <row r="5399" spans="5:5">
      <c r="E5399"/>
    </row>
    <row r="5400" spans="5:5">
      <c r="E5400"/>
    </row>
    <row r="5401" spans="5:5">
      <c r="E5401"/>
    </row>
    <row r="5402" spans="5:5">
      <c r="E5402"/>
    </row>
    <row r="5403" spans="5:5">
      <c r="E5403"/>
    </row>
    <row r="5404" spans="5:5">
      <c r="E5404"/>
    </row>
    <row r="5405" spans="5:5">
      <c r="E5405"/>
    </row>
    <row r="5406" spans="5:5">
      <c r="E5406"/>
    </row>
    <row r="5407" spans="5:5">
      <c r="E5407"/>
    </row>
    <row r="5408" spans="5:5">
      <c r="E5408"/>
    </row>
    <row r="5409" spans="5:5">
      <c r="E5409"/>
    </row>
    <row r="5410" spans="5:5">
      <c r="E5410"/>
    </row>
    <row r="5411" spans="5:5">
      <c r="E5411"/>
    </row>
    <row r="5412" spans="5:5">
      <c r="E5412"/>
    </row>
    <row r="5413" spans="5:5">
      <c r="E5413"/>
    </row>
    <row r="5414" spans="5:5">
      <c r="E5414"/>
    </row>
    <row r="5415" spans="5:5">
      <c r="E5415"/>
    </row>
    <row r="5416" spans="5:5">
      <c r="E5416"/>
    </row>
    <row r="5417" spans="5:5">
      <c r="E5417"/>
    </row>
    <row r="5418" spans="5:5">
      <c r="E5418"/>
    </row>
    <row r="5419" spans="5:5">
      <c r="E5419"/>
    </row>
    <row r="5420" spans="5:5">
      <c r="E5420"/>
    </row>
    <row r="5421" spans="5:5">
      <c r="E5421"/>
    </row>
    <row r="5422" spans="5:5">
      <c r="E5422"/>
    </row>
    <row r="5423" spans="5:5">
      <c r="E5423"/>
    </row>
    <row r="5424" spans="5:5">
      <c r="E5424"/>
    </row>
    <row r="5425" spans="5:5">
      <c r="E5425"/>
    </row>
    <row r="5426" spans="5:5">
      <c r="E5426"/>
    </row>
    <row r="5427" spans="5:5">
      <c r="E5427"/>
    </row>
    <row r="5428" spans="5:5">
      <c r="E5428"/>
    </row>
    <row r="5429" spans="5:5">
      <c r="E5429"/>
    </row>
    <row r="5430" spans="5:5">
      <c r="E5430"/>
    </row>
    <row r="5431" spans="5:5">
      <c r="E5431"/>
    </row>
    <row r="5432" spans="5:5">
      <c r="E5432"/>
    </row>
    <row r="5433" spans="5:5">
      <c r="E5433"/>
    </row>
    <row r="5434" spans="5:5">
      <c r="E5434"/>
    </row>
    <row r="5435" spans="5:5">
      <c r="E5435"/>
    </row>
    <row r="5436" spans="5:5">
      <c r="E5436"/>
    </row>
    <row r="5437" spans="5:5">
      <c r="E5437"/>
    </row>
    <row r="5438" spans="5:5">
      <c r="E5438"/>
    </row>
    <row r="5439" spans="5:5">
      <c r="E5439"/>
    </row>
    <row r="5440" spans="5:5">
      <c r="E5440"/>
    </row>
    <row r="5441" spans="5:5">
      <c r="E5441"/>
    </row>
    <row r="5442" spans="5:5">
      <c r="E5442"/>
    </row>
    <row r="5443" spans="5:5">
      <c r="E5443"/>
    </row>
    <row r="5444" spans="5:5">
      <c r="E5444"/>
    </row>
    <row r="5445" spans="5:5">
      <c r="E5445"/>
    </row>
    <row r="5446" spans="5:5">
      <c r="E5446"/>
    </row>
    <row r="5447" spans="5:5">
      <c r="E5447"/>
    </row>
    <row r="5448" spans="5:5">
      <c r="E5448"/>
    </row>
    <row r="5449" spans="5:5">
      <c r="E5449"/>
    </row>
    <row r="5450" spans="5:5">
      <c r="E5450"/>
    </row>
    <row r="5451" spans="5:5">
      <c r="E5451"/>
    </row>
    <row r="5452" spans="5:5">
      <c r="E5452"/>
    </row>
    <row r="5453" spans="5:5">
      <c r="E5453"/>
    </row>
    <row r="5454" spans="5:5">
      <c r="E5454"/>
    </row>
    <row r="5455" spans="5:5">
      <c r="E5455"/>
    </row>
    <row r="5456" spans="5:5">
      <c r="E5456"/>
    </row>
    <row r="5457" spans="5:5">
      <c r="E5457"/>
    </row>
    <row r="5458" spans="5:5">
      <c r="E5458"/>
    </row>
    <row r="5459" spans="5:5">
      <c r="E5459"/>
    </row>
    <row r="5460" spans="5:5">
      <c r="E5460"/>
    </row>
    <row r="5461" spans="5:5">
      <c r="E5461"/>
    </row>
    <row r="5462" spans="5:5">
      <c r="E5462"/>
    </row>
    <row r="5463" spans="5:5">
      <c r="E5463"/>
    </row>
    <row r="5464" spans="5:5">
      <c r="E5464"/>
    </row>
    <row r="5465" spans="5:5">
      <c r="E5465"/>
    </row>
    <row r="5466" spans="5:5">
      <c r="E5466"/>
    </row>
    <row r="5467" spans="5:5">
      <c r="E5467"/>
    </row>
    <row r="5468" spans="5:5">
      <c r="E5468"/>
    </row>
    <row r="5469" spans="5:5">
      <c r="E5469"/>
    </row>
    <row r="5470" spans="5:5">
      <c r="E5470"/>
    </row>
    <row r="5471" spans="5:5">
      <c r="E5471"/>
    </row>
    <row r="5472" spans="5:5">
      <c r="E5472"/>
    </row>
    <row r="5473" spans="5:5">
      <c r="E5473"/>
    </row>
    <row r="5474" spans="5:5">
      <c r="E5474"/>
    </row>
    <row r="5475" spans="5:5">
      <c r="E5475"/>
    </row>
    <row r="5476" spans="5:5">
      <c r="E5476"/>
    </row>
    <row r="5477" spans="5:5">
      <c r="E5477"/>
    </row>
    <row r="5478" spans="5:5">
      <c r="E5478"/>
    </row>
    <row r="5479" spans="5:5">
      <c r="E5479"/>
    </row>
    <row r="5480" spans="5:5">
      <c r="E5480"/>
    </row>
    <row r="5481" spans="5:5">
      <c r="E5481"/>
    </row>
    <row r="5482" spans="5:5">
      <c r="E5482"/>
    </row>
    <row r="5483" spans="5:5">
      <c r="E5483"/>
    </row>
    <row r="5484" spans="5:5">
      <c r="E5484"/>
    </row>
    <row r="5485" spans="5:5">
      <c r="E5485"/>
    </row>
    <row r="5486" spans="5:5">
      <c r="E5486"/>
    </row>
    <row r="5487" spans="5:5">
      <c r="E5487"/>
    </row>
    <row r="5488" spans="5:5">
      <c r="E5488"/>
    </row>
    <row r="5489" spans="5:5">
      <c r="E5489"/>
    </row>
    <row r="5490" spans="5:5">
      <c r="E5490"/>
    </row>
    <row r="5491" spans="5:5">
      <c r="E5491"/>
    </row>
    <row r="5492" spans="5:5">
      <c r="E5492"/>
    </row>
    <row r="5493" spans="5:5">
      <c r="E5493"/>
    </row>
    <row r="5494" spans="5:5">
      <c r="E5494"/>
    </row>
    <row r="5495" spans="5:5">
      <c r="E5495"/>
    </row>
    <row r="5496" spans="5:5">
      <c r="E5496"/>
    </row>
    <row r="5497" spans="5:5">
      <c r="E5497"/>
    </row>
    <row r="5498" spans="5:5">
      <c r="E5498"/>
    </row>
    <row r="5499" spans="5:5">
      <c r="E5499"/>
    </row>
    <row r="5500" spans="5:5">
      <c r="E5500"/>
    </row>
    <row r="5501" spans="5:5">
      <c r="E5501"/>
    </row>
    <row r="5502" spans="5:5">
      <c r="E5502"/>
    </row>
    <row r="5503" spans="5:5">
      <c r="E5503"/>
    </row>
    <row r="5504" spans="5:5">
      <c r="E5504"/>
    </row>
    <row r="5505" spans="5:5">
      <c r="E5505"/>
    </row>
    <row r="5506" spans="5:5">
      <c r="E5506"/>
    </row>
    <row r="5507" spans="5:5">
      <c r="E5507"/>
    </row>
    <row r="5508" spans="5:5">
      <c r="E5508"/>
    </row>
    <row r="5509" spans="5:5">
      <c r="E5509"/>
    </row>
    <row r="5510" spans="5:5">
      <c r="E5510"/>
    </row>
    <row r="5511" spans="5:5">
      <c r="E5511"/>
    </row>
    <row r="5512" spans="5:5">
      <c r="E5512"/>
    </row>
    <row r="5513" spans="5:5">
      <c r="E5513"/>
    </row>
    <row r="5514" spans="5:5">
      <c r="E5514"/>
    </row>
    <row r="5515" spans="5:5">
      <c r="E5515"/>
    </row>
    <row r="5516" spans="5:5">
      <c r="E5516"/>
    </row>
    <row r="5517" spans="5:5">
      <c r="E5517"/>
    </row>
    <row r="5518" spans="5:5">
      <c r="E5518"/>
    </row>
    <row r="5519" spans="5:5">
      <c r="E5519"/>
    </row>
    <row r="5520" spans="5:5">
      <c r="E5520"/>
    </row>
    <row r="5521" spans="5:5">
      <c r="E5521"/>
    </row>
    <row r="5522" spans="5:5">
      <c r="E5522"/>
    </row>
    <row r="5523" spans="5:5">
      <c r="E5523"/>
    </row>
    <row r="5524" spans="5:5">
      <c r="E5524"/>
    </row>
    <row r="5525" spans="5:5">
      <c r="E5525"/>
    </row>
    <row r="5526" spans="5:5">
      <c r="E5526"/>
    </row>
    <row r="5527" spans="5:5">
      <c r="E5527"/>
    </row>
    <row r="5528" spans="5:5">
      <c r="E5528"/>
    </row>
    <row r="5529" spans="5:5">
      <c r="E5529"/>
    </row>
    <row r="5530" spans="5:5">
      <c r="E5530"/>
    </row>
    <row r="5531" spans="5:5">
      <c r="E5531"/>
    </row>
    <row r="5532" spans="5:5">
      <c r="E5532"/>
    </row>
    <row r="5533" spans="5:5">
      <c r="E5533"/>
    </row>
    <row r="5534" spans="5:5">
      <c r="E5534"/>
    </row>
    <row r="5535" spans="5:5">
      <c r="E5535"/>
    </row>
    <row r="5536" spans="5:5">
      <c r="E5536"/>
    </row>
    <row r="5537" spans="5:5">
      <c r="E5537"/>
    </row>
    <row r="5538" spans="5:5">
      <c r="E5538"/>
    </row>
    <row r="5539" spans="5:5">
      <c r="E5539"/>
    </row>
    <row r="5540" spans="5:5">
      <c r="E5540"/>
    </row>
    <row r="5541" spans="5:5">
      <c r="E5541"/>
    </row>
    <row r="5542" spans="5:5">
      <c r="E5542"/>
    </row>
    <row r="5543" spans="5:5">
      <c r="E5543"/>
    </row>
    <row r="5544" spans="5:5">
      <c r="E5544"/>
    </row>
    <row r="5545" spans="5:5">
      <c r="E5545"/>
    </row>
    <row r="5546" spans="5:5">
      <c r="E5546"/>
    </row>
    <row r="5547" spans="5:5">
      <c r="E5547"/>
    </row>
    <row r="5548" spans="5:5">
      <c r="E5548"/>
    </row>
    <row r="5549" spans="5:5">
      <c r="E5549"/>
    </row>
    <row r="5550" spans="5:5">
      <c r="E5550"/>
    </row>
    <row r="5551" spans="5:5">
      <c r="E5551"/>
    </row>
    <row r="5552" spans="5:5">
      <c r="E5552"/>
    </row>
    <row r="5553" spans="5:5">
      <c r="E5553"/>
    </row>
    <row r="5554" spans="5:5">
      <c r="E5554"/>
    </row>
    <row r="5555" spans="5:5">
      <c r="E5555"/>
    </row>
    <row r="5556" spans="5:5">
      <c r="E5556"/>
    </row>
    <row r="5557" spans="5:5">
      <c r="E5557"/>
    </row>
    <row r="5558" spans="5:5">
      <c r="E5558"/>
    </row>
    <row r="5559" spans="5:5">
      <c r="E5559"/>
    </row>
    <row r="5560" spans="5:5">
      <c r="E5560"/>
    </row>
    <row r="5561" spans="5:5">
      <c r="E5561"/>
    </row>
    <row r="5562" spans="5:5">
      <c r="E5562"/>
    </row>
    <row r="5563" spans="5:5">
      <c r="E5563"/>
    </row>
    <row r="5564" spans="5:5">
      <c r="E5564"/>
    </row>
    <row r="5565" spans="5:5">
      <c r="E5565"/>
    </row>
    <row r="5566" spans="5:5">
      <c r="E5566"/>
    </row>
    <row r="5567" spans="5:5">
      <c r="E5567"/>
    </row>
    <row r="5568" spans="5:5">
      <c r="E5568"/>
    </row>
    <row r="5569" spans="5:5">
      <c r="E5569"/>
    </row>
    <row r="5570" spans="5:5">
      <c r="E5570"/>
    </row>
    <row r="5571" spans="5:5">
      <c r="E5571"/>
    </row>
    <row r="5572" spans="5:5">
      <c r="E5572"/>
    </row>
    <row r="5573" spans="5:5">
      <c r="E5573"/>
    </row>
    <row r="5574" spans="5:5">
      <c r="E5574"/>
    </row>
    <row r="5575" spans="5:5">
      <c r="E5575"/>
    </row>
    <row r="5576" spans="5:5">
      <c r="E5576"/>
    </row>
    <row r="5577" spans="5:5">
      <c r="E5577"/>
    </row>
    <row r="5578" spans="5:5">
      <c r="E5578"/>
    </row>
    <row r="5579" spans="5:5">
      <c r="E5579"/>
    </row>
    <row r="5580" spans="5:5">
      <c r="E5580"/>
    </row>
    <row r="5581" spans="5:5">
      <c r="E5581"/>
    </row>
    <row r="5582" spans="5:5">
      <c r="E5582"/>
    </row>
    <row r="5583" spans="5:5">
      <c r="E5583"/>
    </row>
    <row r="5584" spans="5:5">
      <c r="E5584"/>
    </row>
    <row r="5585" spans="5:5">
      <c r="E5585"/>
    </row>
    <row r="5586" spans="5:5">
      <c r="E5586"/>
    </row>
    <row r="5587" spans="5:5">
      <c r="E5587"/>
    </row>
    <row r="5588" spans="5:5">
      <c r="E5588"/>
    </row>
    <row r="5589" spans="5:5">
      <c r="E5589"/>
    </row>
    <row r="5590" spans="5:5">
      <c r="E5590"/>
    </row>
    <row r="5591" spans="5:5">
      <c r="E5591"/>
    </row>
    <row r="5592" spans="5:5">
      <c r="E5592"/>
    </row>
    <row r="5593" spans="5:5">
      <c r="E5593"/>
    </row>
    <row r="5594" spans="5:5">
      <c r="E5594"/>
    </row>
    <row r="5595" spans="5:5">
      <c r="E5595"/>
    </row>
    <row r="5596" spans="5:5">
      <c r="E5596"/>
    </row>
    <row r="5597" spans="5:5">
      <c r="E5597"/>
    </row>
    <row r="5598" spans="5:5">
      <c r="E5598"/>
    </row>
    <row r="5599" spans="5:5">
      <c r="E5599"/>
    </row>
    <row r="5600" spans="5:5">
      <c r="E5600"/>
    </row>
    <row r="5601" spans="5:5">
      <c r="E5601"/>
    </row>
    <row r="5602" spans="5:5">
      <c r="E5602"/>
    </row>
    <row r="5603" spans="5:5">
      <c r="E5603"/>
    </row>
    <row r="5604" spans="5:5">
      <c r="E5604"/>
    </row>
    <row r="5605" spans="5:5">
      <c r="E5605"/>
    </row>
    <row r="5606" spans="5:5">
      <c r="E5606"/>
    </row>
    <row r="5607" spans="5:5">
      <c r="E5607"/>
    </row>
    <row r="5608" spans="5:5">
      <c r="E5608"/>
    </row>
    <row r="5609" spans="5:5">
      <c r="E5609"/>
    </row>
    <row r="5610" spans="5:5">
      <c r="E5610"/>
    </row>
    <row r="5611" spans="5:5">
      <c r="E5611"/>
    </row>
    <row r="5612" spans="5:5">
      <c r="E5612"/>
    </row>
    <row r="5613" spans="5:5">
      <c r="E5613"/>
    </row>
    <row r="5614" spans="5:5">
      <c r="E5614"/>
    </row>
    <row r="5615" spans="5:5">
      <c r="E5615"/>
    </row>
    <row r="5616" spans="5:5">
      <c r="E5616"/>
    </row>
    <row r="5617" spans="5:5">
      <c r="E5617"/>
    </row>
    <row r="5618" spans="5:5">
      <c r="E5618"/>
    </row>
    <row r="5619" spans="5:5">
      <c r="E5619"/>
    </row>
    <row r="5620" spans="5:5">
      <c r="E5620"/>
    </row>
    <row r="5621" spans="5:5">
      <c r="E5621"/>
    </row>
    <row r="5622" spans="5:5">
      <c r="E5622"/>
    </row>
    <row r="5623" spans="5:5">
      <c r="E5623"/>
    </row>
    <row r="5624" spans="5:5">
      <c r="E5624"/>
    </row>
    <row r="5625" spans="5:5">
      <c r="E5625"/>
    </row>
    <row r="5626" spans="5:5">
      <c r="E5626"/>
    </row>
    <row r="5627" spans="5:5">
      <c r="E5627"/>
    </row>
    <row r="5628" spans="5:5">
      <c r="E5628"/>
    </row>
    <row r="5629" spans="5:5">
      <c r="E5629"/>
    </row>
    <row r="5630" spans="5:5">
      <c r="E5630"/>
    </row>
    <row r="5631" spans="5:5">
      <c r="E5631"/>
    </row>
    <row r="5632" spans="5:5">
      <c r="E5632"/>
    </row>
    <row r="5633" spans="5:5">
      <c r="E5633"/>
    </row>
    <row r="5634" spans="5:5">
      <c r="E5634"/>
    </row>
    <row r="5635" spans="5:5">
      <c r="E5635"/>
    </row>
    <row r="5636" spans="5:5">
      <c r="E5636"/>
    </row>
    <row r="5637" spans="5:5">
      <c r="E5637"/>
    </row>
    <row r="5638" spans="5:5">
      <c r="E5638"/>
    </row>
    <row r="5639" spans="5:5">
      <c r="E5639"/>
    </row>
    <row r="5640" spans="5:5">
      <c r="E5640"/>
    </row>
    <row r="5641" spans="5:5">
      <c r="E5641"/>
    </row>
    <row r="5642" spans="5:5">
      <c r="E5642"/>
    </row>
    <row r="5643" spans="5:5">
      <c r="E5643"/>
    </row>
    <row r="5644" spans="5:5">
      <c r="E5644"/>
    </row>
    <row r="5645" spans="5:5">
      <c r="E5645"/>
    </row>
    <row r="5646" spans="5:5">
      <c r="E5646"/>
    </row>
    <row r="5647" spans="5:5">
      <c r="E5647"/>
    </row>
    <row r="5648" spans="5:5">
      <c r="E5648"/>
    </row>
    <row r="5649" spans="5:5">
      <c r="E5649"/>
    </row>
    <row r="5650" spans="5:5">
      <c r="E5650"/>
    </row>
    <row r="5651" spans="5:5">
      <c r="E5651"/>
    </row>
    <row r="5652" spans="5:5">
      <c r="E5652"/>
    </row>
    <row r="5653" spans="5:5">
      <c r="E5653"/>
    </row>
    <row r="5654" spans="5:5">
      <c r="E5654"/>
    </row>
    <row r="5655" spans="5:5">
      <c r="E5655"/>
    </row>
    <row r="5656" spans="5:5">
      <c r="E5656"/>
    </row>
    <row r="5657" spans="5:5">
      <c r="E5657"/>
    </row>
    <row r="5658" spans="5:5">
      <c r="E5658"/>
    </row>
    <row r="5659" spans="5:5">
      <c r="E5659"/>
    </row>
    <row r="5660" spans="5:5">
      <c r="E5660"/>
    </row>
    <row r="5661" spans="5:5">
      <c r="E5661"/>
    </row>
    <row r="5662" spans="5:5">
      <c r="E5662"/>
    </row>
    <row r="5663" spans="5:5">
      <c r="E5663"/>
    </row>
    <row r="5664" spans="5:5">
      <c r="E5664"/>
    </row>
    <row r="5665" spans="5:5">
      <c r="E5665"/>
    </row>
    <row r="5666" spans="5:5">
      <c r="E5666"/>
    </row>
    <row r="5667" spans="5:5">
      <c r="E5667"/>
    </row>
    <row r="5668" spans="5:5">
      <c r="E5668"/>
    </row>
    <row r="5669" spans="5:5">
      <c r="E5669"/>
    </row>
    <row r="5670" spans="5:5">
      <c r="E5670"/>
    </row>
    <row r="5671" spans="5:5">
      <c r="E5671"/>
    </row>
    <row r="5672" spans="5:5">
      <c r="E5672"/>
    </row>
    <row r="5673" spans="5:5">
      <c r="E5673"/>
    </row>
    <row r="5674" spans="5:5">
      <c r="E5674"/>
    </row>
    <row r="5675" spans="5:5">
      <c r="E5675"/>
    </row>
    <row r="5676" spans="5:5">
      <c r="E5676"/>
    </row>
    <row r="5677" spans="5:5">
      <c r="E5677"/>
    </row>
    <row r="5678" spans="5:5">
      <c r="E5678"/>
    </row>
    <row r="5679" spans="5:5">
      <c r="E5679"/>
    </row>
    <row r="5680" spans="5:5">
      <c r="E5680"/>
    </row>
    <row r="5681" spans="5:5">
      <c r="E5681"/>
    </row>
    <row r="5682" spans="5:5">
      <c r="E5682"/>
    </row>
    <row r="5683" spans="5:5">
      <c r="E5683"/>
    </row>
    <row r="5684" spans="5:5">
      <c r="E5684"/>
    </row>
    <row r="5685" spans="5:5">
      <c r="E5685"/>
    </row>
    <row r="5686" spans="5:5">
      <c r="E5686"/>
    </row>
    <row r="5687" spans="5:5">
      <c r="E5687"/>
    </row>
    <row r="5688" spans="5:5">
      <c r="E5688"/>
    </row>
    <row r="5689" spans="5:5">
      <c r="E5689"/>
    </row>
    <row r="5690" spans="5:5">
      <c r="E5690"/>
    </row>
    <row r="5691" spans="5:5">
      <c r="E5691"/>
    </row>
    <row r="5692" spans="5:5">
      <c r="E5692"/>
    </row>
    <row r="5693" spans="5:5">
      <c r="E5693"/>
    </row>
    <row r="5694" spans="5:5">
      <c r="E5694"/>
    </row>
    <row r="5695" spans="5:5">
      <c r="E5695"/>
    </row>
    <row r="5696" spans="5:5">
      <c r="E5696"/>
    </row>
    <row r="5697" spans="5:5">
      <c r="E5697"/>
    </row>
    <row r="5698" spans="5:5">
      <c r="E5698"/>
    </row>
    <row r="5699" spans="5:5">
      <c r="E5699"/>
    </row>
    <row r="5700" spans="5:5">
      <c r="E5700"/>
    </row>
    <row r="5701" spans="5:5">
      <c r="E5701"/>
    </row>
    <row r="5702" spans="5:5">
      <c r="E5702"/>
    </row>
    <row r="5703" spans="5:5">
      <c r="E5703"/>
    </row>
    <row r="5704" spans="5:5">
      <c r="E5704"/>
    </row>
    <row r="5705" spans="5:5">
      <c r="E5705"/>
    </row>
    <row r="5706" spans="5:5">
      <c r="E5706"/>
    </row>
    <row r="5707" spans="5:5">
      <c r="E5707"/>
    </row>
    <row r="5708" spans="5:5">
      <c r="E5708"/>
    </row>
    <row r="5709" spans="5:5">
      <c r="E5709"/>
    </row>
    <row r="5710" spans="5:5">
      <c r="E5710"/>
    </row>
    <row r="5711" spans="5:5">
      <c r="E5711"/>
    </row>
    <row r="5712" spans="5:5">
      <c r="E5712"/>
    </row>
    <row r="5713" spans="5:5">
      <c r="E5713"/>
    </row>
    <row r="5714" spans="5:5">
      <c r="E5714"/>
    </row>
    <row r="5715" spans="5:5">
      <c r="E5715"/>
    </row>
    <row r="5716" spans="5:5">
      <c r="E5716"/>
    </row>
    <row r="5717" spans="5:5">
      <c r="E5717"/>
    </row>
    <row r="5718" spans="5:5">
      <c r="E5718"/>
    </row>
    <row r="5719" spans="5:5">
      <c r="E5719"/>
    </row>
    <row r="5720" spans="5:5">
      <c r="E5720"/>
    </row>
    <row r="5721" spans="5:5">
      <c r="E5721"/>
    </row>
    <row r="5722" spans="5:5">
      <c r="E5722"/>
    </row>
    <row r="5723" spans="5:5">
      <c r="E5723"/>
    </row>
    <row r="5724" spans="5:5">
      <c r="E5724"/>
    </row>
    <row r="5725" spans="5:5">
      <c r="E5725"/>
    </row>
    <row r="5726" spans="5:5">
      <c r="E5726"/>
    </row>
    <row r="5727" spans="5:5">
      <c r="E5727"/>
    </row>
    <row r="5728" spans="5:5">
      <c r="E5728"/>
    </row>
    <row r="5729" spans="5:5">
      <c r="E5729"/>
    </row>
    <row r="5730" spans="5:5">
      <c r="E5730"/>
    </row>
    <row r="5731" spans="5:5">
      <c r="E5731"/>
    </row>
    <row r="5732" spans="5:5">
      <c r="E5732"/>
    </row>
    <row r="5733" spans="5:5">
      <c r="E5733"/>
    </row>
    <row r="5734" spans="5:5">
      <c r="E5734"/>
    </row>
    <row r="5735" spans="5:5">
      <c r="E5735"/>
    </row>
    <row r="5736" spans="5:5">
      <c r="E5736"/>
    </row>
    <row r="5737" spans="5:5">
      <c r="E5737"/>
    </row>
    <row r="5738" spans="5:5">
      <c r="E5738"/>
    </row>
    <row r="5739" spans="5:5">
      <c r="E5739"/>
    </row>
    <row r="5740" spans="5:5">
      <c r="E5740"/>
    </row>
    <row r="5741" spans="5:5">
      <c r="E5741"/>
    </row>
    <row r="5742" spans="5:5">
      <c r="E5742"/>
    </row>
    <row r="5743" spans="5:5">
      <c r="E5743"/>
    </row>
    <row r="5744" spans="5:5">
      <c r="E5744"/>
    </row>
    <row r="5745" spans="5:5">
      <c r="E5745"/>
    </row>
    <row r="5746" spans="5:5">
      <c r="E5746"/>
    </row>
    <row r="5747" spans="5:5">
      <c r="E5747"/>
    </row>
    <row r="5748" spans="5:5">
      <c r="E5748"/>
    </row>
    <row r="5749" spans="5:5">
      <c r="E5749"/>
    </row>
    <row r="5750" spans="5:5">
      <c r="E5750"/>
    </row>
    <row r="5751" spans="5:5">
      <c r="E5751"/>
    </row>
    <row r="5752" spans="5:5">
      <c r="E5752"/>
    </row>
    <row r="5753" spans="5:5">
      <c r="E5753"/>
    </row>
    <row r="5754" spans="5:5">
      <c r="E5754"/>
    </row>
    <row r="5755" spans="5:5">
      <c r="E5755"/>
    </row>
    <row r="5756" spans="5:5">
      <c r="E5756"/>
    </row>
    <row r="5757" spans="5:5">
      <c r="E5757"/>
    </row>
    <row r="5758" spans="5:5">
      <c r="E5758"/>
    </row>
    <row r="5759" spans="5:5">
      <c r="E5759"/>
    </row>
    <row r="5760" spans="5:5">
      <c r="E5760"/>
    </row>
    <row r="5761" spans="5:5">
      <c r="E5761"/>
    </row>
    <row r="5762" spans="5:5">
      <c r="E5762"/>
    </row>
    <row r="5763" spans="5:5">
      <c r="E5763"/>
    </row>
    <row r="5764" spans="5:5">
      <c r="E5764"/>
    </row>
    <row r="5765" spans="5:5">
      <c r="E5765"/>
    </row>
    <row r="5766" spans="5:5">
      <c r="E5766"/>
    </row>
    <row r="5767" spans="5:5">
      <c r="E5767"/>
    </row>
    <row r="5768" spans="5:5">
      <c r="E5768"/>
    </row>
    <row r="5769" spans="5:5">
      <c r="E5769"/>
    </row>
    <row r="5770" spans="5:5">
      <c r="E5770"/>
    </row>
    <row r="5771" spans="5:5">
      <c r="E5771"/>
    </row>
    <row r="5772" spans="5:5">
      <c r="E5772"/>
    </row>
    <row r="5773" spans="5:5">
      <c r="E5773"/>
    </row>
    <row r="5774" spans="5:5">
      <c r="E5774"/>
    </row>
    <row r="5775" spans="5:5">
      <c r="E5775"/>
    </row>
    <row r="5776" spans="5:5">
      <c r="E5776"/>
    </row>
    <row r="5777" spans="5:5">
      <c r="E5777"/>
    </row>
    <row r="5778" spans="5:5">
      <c r="E5778"/>
    </row>
    <row r="5779" spans="5:5">
      <c r="E5779"/>
    </row>
    <row r="5780" spans="5:5">
      <c r="E5780"/>
    </row>
    <row r="5781" spans="5:5">
      <c r="E5781"/>
    </row>
    <row r="5782" spans="5:5">
      <c r="E5782"/>
    </row>
    <row r="5783" spans="5:5">
      <c r="E5783"/>
    </row>
    <row r="5784" spans="5:5">
      <c r="E5784"/>
    </row>
    <row r="5785" spans="5:5">
      <c r="E5785"/>
    </row>
    <row r="5786" spans="5:5">
      <c r="E5786"/>
    </row>
    <row r="5787" spans="5:5">
      <c r="E5787"/>
    </row>
    <row r="5788" spans="5:5">
      <c r="E5788"/>
    </row>
    <row r="5789" spans="5:5">
      <c r="E5789"/>
    </row>
    <row r="5790" spans="5:5">
      <c r="E5790"/>
    </row>
    <row r="5791" spans="5:5">
      <c r="E5791"/>
    </row>
    <row r="5792" spans="5:5">
      <c r="E5792"/>
    </row>
    <row r="5793" spans="5:5">
      <c r="E5793"/>
    </row>
    <row r="5794" spans="5:5">
      <c r="E5794"/>
    </row>
    <row r="5795" spans="5:5">
      <c r="E5795"/>
    </row>
    <row r="5796" spans="5:5">
      <c r="E5796"/>
    </row>
    <row r="5797" spans="5:5">
      <c r="E5797"/>
    </row>
    <row r="5798" spans="5:5">
      <c r="E5798"/>
    </row>
    <row r="5799" spans="5:5">
      <c r="E5799"/>
    </row>
    <row r="5800" spans="5:5">
      <c r="E5800"/>
    </row>
    <row r="5801" spans="5:5">
      <c r="E5801"/>
    </row>
    <row r="5802" spans="5:5">
      <c r="E5802"/>
    </row>
    <row r="5803" spans="5:5">
      <c r="E5803"/>
    </row>
    <row r="5804" spans="5:5">
      <c r="E5804"/>
    </row>
    <row r="5805" spans="5:5">
      <c r="E5805"/>
    </row>
    <row r="5806" spans="5:5">
      <c r="E5806"/>
    </row>
    <row r="5807" spans="5:5">
      <c r="E5807"/>
    </row>
    <row r="5808" spans="5:5">
      <c r="E5808"/>
    </row>
    <row r="5809" spans="5:5">
      <c r="E5809"/>
    </row>
    <row r="5810" spans="5:5">
      <c r="E5810"/>
    </row>
    <row r="5811" spans="5:5">
      <c r="E5811"/>
    </row>
    <row r="5812" spans="5:5">
      <c r="E5812"/>
    </row>
    <row r="5813" spans="5:5">
      <c r="E5813"/>
    </row>
    <row r="5814" spans="5:5">
      <c r="E5814"/>
    </row>
    <row r="5815" spans="5:5">
      <c r="E5815"/>
    </row>
    <row r="5816" spans="5:5">
      <c r="E5816"/>
    </row>
    <row r="5817" spans="5:5">
      <c r="E5817"/>
    </row>
    <row r="5818" spans="5:5">
      <c r="E5818"/>
    </row>
    <row r="5819" spans="5:5">
      <c r="E5819"/>
    </row>
    <row r="5820" spans="5:5">
      <c r="E5820"/>
    </row>
    <row r="5821" spans="5:5">
      <c r="E5821"/>
    </row>
    <row r="5822" spans="5:5">
      <c r="E5822"/>
    </row>
    <row r="5823" spans="5:5">
      <c r="E5823"/>
    </row>
    <row r="5824" spans="5:5">
      <c r="E5824"/>
    </row>
    <row r="5825" spans="5:5">
      <c r="E5825"/>
    </row>
    <row r="5826" spans="5:5">
      <c r="E5826"/>
    </row>
    <row r="5827" spans="5:5">
      <c r="E5827"/>
    </row>
    <row r="5828" spans="5:5">
      <c r="E5828"/>
    </row>
    <row r="5829" spans="5:5">
      <c r="E5829"/>
    </row>
    <row r="5830" spans="5:5">
      <c r="E5830"/>
    </row>
    <row r="5831" spans="5:5">
      <c r="E5831"/>
    </row>
    <row r="5832" spans="5:5">
      <c r="E5832"/>
    </row>
    <row r="5833" spans="5:5">
      <c r="E5833"/>
    </row>
    <row r="5834" spans="5:5">
      <c r="E5834"/>
    </row>
    <row r="5835" spans="5:5">
      <c r="E5835"/>
    </row>
    <row r="5836" spans="5:5">
      <c r="E5836"/>
    </row>
    <row r="5837" spans="5:5">
      <c r="E5837"/>
    </row>
    <row r="5838" spans="5:5">
      <c r="E5838"/>
    </row>
    <row r="5839" spans="5:5">
      <c r="E5839"/>
    </row>
    <row r="5840" spans="5:5">
      <c r="E5840"/>
    </row>
    <row r="5841" spans="5:5">
      <c r="E5841"/>
    </row>
    <row r="5842" spans="5:5">
      <c r="E5842"/>
    </row>
    <row r="5843" spans="5:5">
      <c r="E5843"/>
    </row>
    <row r="5844" spans="5:5">
      <c r="E5844"/>
    </row>
    <row r="5845" spans="5:5">
      <c r="E5845"/>
    </row>
    <row r="5846" spans="5:5">
      <c r="E5846"/>
    </row>
    <row r="5847" spans="5:5">
      <c r="E5847"/>
    </row>
    <row r="5848" spans="5:5">
      <c r="E5848"/>
    </row>
    <row r="5849" spans="5:5">
      <c r="E5849"/>
    </row>
    <row r="5850" spans="5:5">
      <c r="E5850"/>
    </row>
    <row r="5851" spans="5:5">
      <c r="E5851"/>
    </row>
    <row r="5852" spans="5:5">
      <c r="E5852"/>
    </row>
    <row r="5853" spans="5:5">
      <c r="E5853"/>
    </row>
    <row r="5854" spans="5:5">
      <c r="E5854"/>
    </row>
    <row r="5855" spans="5:5">
      <c r="E5855"/>
    </row>
    <row r="5856" spans="5:5">
      <c r="E5856"/>
    </row>
    <row r="5857" spans="5:5">
      <c r="E5857"/>
    </row>
    <row r="5858" spans="5:5">
      <c r="E5858"/>
    </row>
    <row r="5859" spans="5:5">
      <c r="E5859"/>
    </row>
    <row r="5860" spans="5:5">
      <c r="E5860"/>
    </row>
    <row r="5861" spans="5:5">
      <c r="E5861"/>
    </row>
    <row r="5862" spans="5:5">
      <c r="E5862"/>
    </row>
    <row r="5863" spans="5:5">
      <c r="E5863"/>
    </row>
    <row r="5864" spans="5:5">
      <c r="E5864"/>
    </row>
    <row r="5865" spans="5:5">
      <c r="E5865"/>
    </row>
    <row r="5866" spans="5:5">
      <c r="E5866"/>
    </row>
    <row r="5867" spans="5:5">
      <c r="E5867"/>
    </row>
    <row r="5868" spans="5:5">
      <c r="E5868"/>
    </row>
    <row r="5869" spans="5:5">
      <c r="E5869"/>
    </row>
    <row r="5870" spans="5:5">
      <c r="E5870"/>
    </row>
    <row r="5871" spans="5:5">
      <c r="E5871"/>
    </row>
    <row r="5872" spans="5:5">
      <c r="E5872"/>
    </row>
    <row r="5873" spans="5:5">
      <c r="E5873"/>
    </row>
    <row r="5874" spans="5:5">
      <c r="E5874"/>
    </row>
    <row r="5875" spans="5:5">
      <c r="E5875"/>
    </row>
    <row r="5876" spans="5:5">
      <c r="E5876"/>
    </row>
    <row r="5877" spans="5:5">
      <c r="E5877"/>
    </row>
    <row r="5878" spans="5:5">
      <c r="E5878"/>
    </row>
    <row r="5879" spans="5:5">
      <c r="E5879"/>
    </row>
    <row r="5880" spans="5:5">
      <c r="E5880"/>
    </row>
    <row r="5881" spans="5:5">
      <c r="E5881"/>
    </row>
    <row r="5882" spans="5:5">
      <c r="E5882"/>
    </row>
    <row r="5883" spans="5:5">
      <c r="E5883"/>
    </row>
    <row r="5884" spans="5:5">
      <c r="E5884"/>
    </row>
    <row r="5885" spans="5:5">
      <c r="E5885"/>
    </row>
    <row r="5886" spans="5:5">
      <c r="E5886"/>
    </row>
    <row r="5887" spans="5:5">
      <c r="E5887"/>
    </row>
    <row r="5888" spans="5:5">
      <c r="E5888"/>
    </row>
    <row r="5889" spans="5:5">
      <c r="E5889"/>
    </row>
    <row r="5890" spans="5:5">
      <c r="E5890"/>
    </row>
    <row r="5891" spans="5:5">
      <c r="E5891"/>
    </row>
    <row r="5892" spans="5:5">
      <c r="E5892"/>
    </row>
    <row r="5893" spans="5:5">
      <c r="E5893"/>
    </row>
    <row r="5894" spans="5:5">
      <c r="E5894"/>
    </row>
    <row r="5895" spans="5:5">
      <c r="E5895"/>
    </row>
    <row r="5896" spans="5:5">
      <c r="E5896"/>
    </row>
    <row r="5897" spans="5:5">
      <c r="E5897"/>
    </row>
    <row r="5898" spans="5:5">
      <c r="E5898"/>
    </row>
    <row r="5899" spans="5:5">
      <c r="E5899"/>
    </row>
    <row r="5900" spans="5:5">
      <c r="E5900"/>
    </row>
    <row r="5901" spans="5:5">
      <c r="E5901"/>
    </row>
    <row r="5902" spans="5:5">
      <c r="E5902"/>
    </row>
    <row r="5903" spans="5:5">
      <c r="E5903"/>
    </row>
    <row r="5904" spans="5:5">
      <c r="E5904"/>
    </row>
    <row r="5905" spans="5:5">
      <c r="E5905"/>
    </row>
    <row r="5906" spans="5:5">
      <c r="E5906"/>
    </row>
    <row r="5907" spans="5:5">
      <c r="E5907"/>
    </row>
    <row r="5908" spans="5:5">
      <c r="E5908"/>
    </row>
    <row r="5909" spans="5:5">
      <c r="E5909"/>
    </row>
    <row r="5910" spans="5:5">
      <c r="E5910"/>
    </row>
    <row r="5911" spans="5:5">
      <c r="E5911"/>
    </row>
    <row r="5912" spans="5:5">
      <c r="E5912"/>
    </row>
    <row r="5913" spans="5:5">
      <c r="E5913"/>
    </row>
    <row r="5914" spans="5:5">
      <c r="E5914"/>
    </row>
    <row r="5915" spans="5:5">
      <c r="E5915"/>
    </row>
    <row r="5916" spans="5:5">
      <c r="E5916"/>
    </row>
    <row r="5917" spans="5:5">
      <c r="E5917"/>
    </row>
    <row r="5918" spans="5:5">
      <c r="E5918"/>
    </row>
    <row r="5919" spans="5:5">
      <c r="E5919"/>
    </row>
    <row r="5920" spans="5:5">
      <c r="E5920"/>
    </row>
    <row r="5921" spans="5:5">
      <c r="E5921"/>
    </row>
    <row r="5922" spans="5:5">
      <c r="E5922"/>
    </row>
    <row r="5923" spans="5:5">
      <c r="E5923"/>
    </row>
    <row r="5924" spans="5:5">
      <c r="E5924"/>
    </row>
    <row r="5925" spans="5:5">
      <c r="E5925"/>
    </row>
    <row r="5926" spans="5:5">
      <c r="E5926"/>
    </row>
    <row r="5927" spans="5:5">
      <c r="E5927"/>
    </row>
    <row r="5928" spans="5:5">
      <c r="E5928"/>
    </row>
    <row r="5929" spans="5:5">
      <c r="E5929"/>
    </row>
    <row r="5930" spans="5:5">
      <c r="E5930"/>
    </row>
    <row r="5931" spans="5:5">
      <c r="E5931"/>
    </row>
    <row r="5932" spans="5:5">
      <c r="E5932"/>
    </row>
    <row r="5933" spans="5:5">
      <c r="E5933"/>
    </row>
    <row r="5934" spans="5:5">
      <c r="E5934"/>
    </row>
    <row r="5935" spans="5:5">
      <c r="E5935"/>
    </row>
    <row r="5936" spans="5:5">
      <c r="E5936"/>
    </row>
    <row r="5937" spans="5:5">
      <c r="E5937"/>
    </row>
    <row r="5938" spans="5:5">
      <c r="E5938"/>
    </row>
    <row r="5939" spans="5:5">
      <c r="E5939"/>
    </row>
    <row r="5940" spans="5:5">
      <c r="E5940"/>
    </row>
    <row r="5941" spans="5:5">
      <c r="E5941"/>
    </row>
    <row r="5942" spans="5:5">
      <c r="E5942"/>
    </row>
    <row r="5943" spans="5:5">
      <c r="E5943"/>
    </row>
    <row r="5944" spans="5:5">
      <c r="E5944"/>
    </row>
    <row r="5945" spans="5:5">
      <c r="E5945"/>
    </row>
    <row r="5946" spans="5:5">
      <c r="E5946"/>
    </row>
    <row r="5947" spans="5:5">
      <c r="E5947"/>
    </row>
    <row r="5948" spans="5:5">
      <c r="E5948"/>
    </row>
    <row r="5949" spans="5:5">
      <c r="E5949"/>
    </row>
    <row r="5950" spans="5:5">
      <c r="E5950"/>
    </row>
    <row r="5951" spans="5:5">
      <c r="E5951"/>
    </row>
    <row r="5952" spans="5:5">
      <c r="E5952"/>
    </row>
    <row r="5953" spans="5:5">
      <c r="E5953"/>
    </row>
    <row r="5954" spans="5:5">
      <c r="E5954"/>
    </row>
    <row r="5955" spans="5:5">
      <c r="E5955"/>
    </row>
    <row r="5956" spans="5:5">
      <c r="E5956"/>
    </row>
    <row r="5957" spans="5:5">
      <c r="E5957"/>
    </row>
    <row r="5958" spans="5:5">
      <c r="E5958"/>
    </row>
    <row r="5959" spans="5:5">
      <c r="E5959"/>
    </row>
    <row r="5960" spans="5:5">
      <c r="E5960"/>
    </row>
    <row r="5961" spans="5:5">
      <c r="E5961"/>
    </row>
    <row r="5962" spans="5:5">
      <c r="E5962"/>
    </row>
    <row r="5963" spans="5:5">
      <c r="E5963"/>
    </row>
    <row r="5964" spans="5:5">
      <c r="E5964"/>
    </row>
    <row r="5965" spans="5:5">
      <c r="E5965"/>
    </row>
    <row r="5966" spans="5:5">
      <c r="E5966"/>
    </row>
    <row r="5967" spans="5:5">
      <c r="E5967"/>
    </row>
    <row r="5968" spans="5:5">
      <c r="E5968"/>
    </row>
    <row r="5969" spans="5:5">
      <c r="E5969"/>
    </row>
    <row r="5970" spans="5:5">
      <c r="E5970"/>
    </row>
    <row r="5971" spans="5:5">
      <c r="E5971"/>
    </row>
    <row r="5972" spans="5:5">
      <c r="E5972"/>
    </row>
    <row r="5973" spans="5:5">
      <c r="E5973"/>
    </row>
    <row r="5974" spans="5:5">
      <c r="E5974"/>
    </row>
    <row r="5975" spans="5:5">
      <c r="E5975"/>
    </row>
    <row r="5976" spans="5:5">
      <c r="E5976"/>
    </row>
    <row r="5977" spans="5:5">
      <c r="E5977"/>
    </row>
    <row r="5978" spans="5:5">
      <c r="E5978"/>
    </row>
    <row r="5979" spans="5:5">
      <c r="E5979"/>
    </row>
    <row r="5980" spans="5:5">
      <c r="E5980"/>
    </row>
    <row r="5981" spans="5:5">
      <c r="E5981"/>
    </row>
    <row r="5982" spans="5:5">
      <c r="E5982"/>
    </row>
    <row r="5983" spans="5:5">
      <c r="E5983"/>
    </row>
    <row r="5984" spans="5:5">
      <c r="E5984"/>
    </row>
    <row r="5985" spans="5:5">
      <c r="E5985"/>
    </row>
    <row r="5986" spans="5:5">
      <c r="E5986"/>
    </row>
    <row r="5987" spans="5:5">
      <c r="E5987"/>
    </row>
    <row r="5988" spans="5:5">
      <c r="E5988"/>
    </row>
    <row r="5989" spans="5:5">
      <c r="E5989"/>
    </row>
    <row r="5990" spans="5:5">
      <c r="E5990"/>
    </row>
    <row r="5991" spans="5:5">
      <c r="E5991"/>
    </row>
    <row r="5992" spans="5:5">
      <c r="E5992"/>
    </row>
    <row r="5993" spans="5:5">
      <c r="E5993"/>
    </row>
    <row r="5994" spans="5:5">
      <c r="E5994"/>
    </row>
    <row r="5995" spans="5:5">
      <c r="E5995"/>
    </row>
    <row r="5996" spans="5:5">
      <c r="E5996"/>
    </row>
    <row r="5997" spans="5:5">
      <c r="E5997"/>
    </row>
    <row r="5998" spans="5:5">
      <c r="E5998"/>
    </row>
    <row r="5999" spans="5:5">
      <c r="E5999"/>
    </row>
    <row r="6000" spans="5:5">
      <c r="E6000"/>
    </row>
    <row r="6001" spans="5:5">
      <c r="E6001"/>
    </row>
    <row r="6002" spans="5:5">
      <c r="E6002"/>
    </row>
    <row r="6003" spans="5:5">
      <c r="E6003"/>
    </row>
    <row r="6004" spans="5:5">
      <c r="E6004"/>
    </row>
    <row r="6005" spans="5:5">
      <c r="E6005"/>
    </row>
    <row r="6006" spans="5:5">
      <c r="E6006"/>
    </row>
    <row r="6007" spans="5:5">
      <c r="E6007"/>
    </row>
    <row r="6008" spans="5:5">
      <c r="E6008"/>
    </row>
    <row r="6009" spans="5:5">
      <c r="E6009"/>
    </row>
    <row r="6010" spans="5:5">
      <c r="E6010"/>
    </row>
    <row r="6011" spans="5:5">
      <c r="E6011"/>
    </row>
    <row r="6012" spans="5:5">
      <c r="E6012"/>
    </row>
    <row r="6013" spans="5:5">
      <c r="E6013"/>
    </row>
    <row r="6014" spans="5:5">
      <c r="E6014"/>
    </row>
    <row r="6015" spans="5:5">
      <c r="E6015"/>
    </row>
    <row r="6016" spans="5:5">
      <c r="E6016"/>
    </row>
    <row r="6017" spans="5:5">
      <c r="E6017"/>
    </row>
    <row r="6018" spans="5:5">
      <c r="E6018"/>
    </row>
    <row r="6019" spans="5:5">
      <c r="E6019"/>
    </row>
    <row r="6020" spans="5:5">
      <c r="E6020"/>
    </row>
    <row r="6021" spans="5:5">
      <c r="E6021"/>
    </row>
    <row r="6022" spans="5:5">
      <c r="E6022"/>
    </row>
    <row r="6023" spans="5:5">
      <c r="E6023"/>
    </row>
    <row r="6024" spans="5:5">
      <c r="E6024"/>
    </row>
    <row r="6025" spans="5:5">
      <c r="E6025"/>
    </row>
    <row r="6026" spans="5:5">
      <c r="E6026"/>
    </row>
    <row r="6027" spans="5:5">
      <c r="E6027"/>
    </row>
    <row r="6028" spans="5:5">
      <c r="E6028"/>
    </row>
    <row r="6029" spans="5:5">
      <c r="E6029"/>
    </row>
    <row r="6030" spans="5:5">
      <c r="E6030"/>
    </row>
    <row r="6031" spans="5:5">
      <c r="E6031"/>
    </row>
    <row r="6032" spans="5:5">
      <c r="E6032"/>
    </row>
    <row r="6033" spans="5:5">
      <c r="E6033"/>
    </row>
    <row r="6034" spans="5:5">
      <c r="E6034"/>
    </row>
    <row r="6035" spans="5:5">
      <c r="E6035"/>
    </row>
    <row r="6036" spans="5:5">
      <c r="E6036"/>
    </row>
    <row r="6037" spans="5:5">
      <c r="E6037"/>
    </row>
    <row r="6038" spans="5:5">
      <c r="E6038"/>
    </row>
    <row r="6039" spans="5:5">
      <c r="E6039"/>
    </row>
    <row r="6040" spans="5:5">
      <c r="E6040"/>
    </row>
    <row r="6041" spans="5:5">
      <c r="E6041"/>
    </row>
    <row r="6042" spans="5:5">
      <c r="E6042"/>
    </row>
    <row r="6043" spans="5:5">
      <c r="E6043"/>
    </row>
    <row r="6044" spans="5:5">
      <c r="E6044"/>
    </row>
    <row r="6045" spans="5:5">
      <c r="E6045"/>
    </row>
    <row r="6046" spans="5:5">
      <c r="E6046"/>
    </row>
    <row r="6047" spans="5:5">
      <c r="E6047"/>
    </row>
    <row r="6048" spans="5:5">
      <c r="E6048"/>
    </row>
    <row r="6049" spans="5:5">
      <c r="E6049"/>
    </row>
    <row r="6050" spans="5:5">
      <c r="E6050"/>
    </row>
    <row r="6051" spans="5:5">
      <c r="E6051"/>
    </row>
    <row r="6052" spans="5:5">
      <c r="E6052"/>
    </row>
    <row r="6053" spans="5:5">
      <c r="E6053"/>
    </row>
    <row r="6054" spans="5:5">
      <c r="E6054"/>
    </row>
    <row r="6055" spans="5:5">
      <c r="E6055"/>
    </row>
    <row r="6056" spans="5:5">
      <c r="E6056"/>
    </row>
    <row r="6057" spans="5:5">
      <c r="E6057"/>
    </row>
    <row r="6058" spans="5:5">
      <c r="E6058"/>
    </row>
    <row r="6059" spans="5:5">
      <c r="E6059"/>
    </row>
    <row r="6060" spans="5:5">
      <c r="E6060"/>
    </row>
    <row r="6061" spans="5:5">
      <c r="E6061"/>
    </row>
    <row r="6062" spans="5:5">
      <c r="E6062"/>
    </row>
    <row r="6063" spans="5:5">
      <c r="E6063"/>
    </row>
    <row r="6064" spans="5:5">
      <c r="E6064"/>
    </row>
    <row r="6065" spans="5:5">
      <c r="E6065"/>
    </row>
    <row r="6066" spans="5:5">
      <c r="E6066"/>
    </row>
    <row r="6067" spans="5:5">
      <c r="E6067"/>
    </row>
    <row r="6068" spans="5:5">
      <c r="E6068"/>
    </row>
    <row r="6069" spans="5:5">
      <c r="E6069"/>
    </row>
    <row r="6070" spans="5:5">
      <c r="E6070"/>
    </row>
    <row r="6071" spans="5:5">
      <c r="E6071"/>
    </row>
    <row r="6072" spans="5:5">
      <c r="E6072"/>
    </row>
    <row r="6073" spans="5:5">
      <c r="E6073"/>
    </row>
    <row r="6074" spans="5:5">
      <c r="E6074"/>
    </row>
    <row r="6075" spans="5:5">
      <c r="E6075"/>
    </row>
    <row r="6076" spans="5:5">
      <c r="E6076"/>
    </row>
    <row r="6077" spans="5:5">
      <c r="E6077"/>
    </row>
    <row r="6078" spans="5:5">
      <c r="E6078"/>
    </row>
    <row r="6079" spans="5:5">
      <c r="E6079"/>
    </row>
    <row r="6080" spans="5:5">
      <c r="E6080"/>
    </row>
    <row r="6081" spans="5:5">
      <c r="E6081"/>
    </row>
    <row r="6082" spans="5:5">
      <c r="E6082"/>
    </row>
    <row r="6083" spans="5:5">
      <c r="E6083"/>
    </row>
    <row r="6084" spans="5:5">
      <c r="E6084"/>
    </row>
    <row r="6085" spans="5:5">
      <c r="E6085"/>
    </row>
    <row r="6086" spans="5:5">
      <c r="E6086"/>
    </row>
    <row r="6087" spans="5:5">
      <c r="E6087"/>
    </row>
    <row r="6088" spans="5:5">
      <c r="E6088"/>
    </row>
    <row r="6089" spans="5:5">
      <c r="E6089"/>
    </row>
    <row r="6090" spans="5:5">
      <c r="E6090"/>
    </row>
    <row r="6091" spans="5:5">
      <c r="E6091"/>
    </row>
    <row r="6092" spans="5:5">
      <c r="E6092"/>
    </row>
    <row r="6093" spans="5:5">
      <c r="E6093"/>
    </row>
    <row r="6094" spans="5:5">
      <c r="E6094"/>
    </row>
    <row r="6095" spans="5:5">
      <c r="E6095"/>
    </row>
    <row r="6096" spans="5:5">
      <c r="E6096"/>
    </row>
    <row r="6097" spans="5:5">
      <c r="E6097"/>
    </row>
    <row r="6098" spans="5:5">
      <c r="E6098"/>
    </row>
    <row r="6099" spans="5:5">
      <c r="E6099"/>
    </row>
    <row r="6100" spans="5:5">
      <c r="E6100"/>
    </row>
    <row r="6101" spans="5:5">
      <c r="E6101"/>
    </row>
    <row r="6102" spans="5:5">
      <c r="E6102"/>
    </row>
    <row r="6103" spans="5:5">
      <c r="E6103"/>
    </row>
    <row r="6104" spans="5:5">
      <c r="E6104"/>
    </row>
    <row r="6105" spans="5:5">
      <c r="E6105"/>
    </row>
    <row r="6106" spans="5:5">
      <c r="E6106"/>
    </row>
    <row r="6107" spans="5:5">
      <c r="E6107"/>
    </row>
    <row r="6108" spans="5:5">
      <c r="E6108"/>
    </row>
    <row r="6109" spans="5:5">
      <c r="E6109"/>
    </row>
    <row r="6110" spans="5:5">
      <c r="E6110"/>
    </row>
    <row r="6111" spans="5:5">
      <c r="E6111"/>
    </row>
    <row r="6112" spans="5:5">
      <c r="E6112"/>
    </row>
    <row r="6113" spans="5:5">
      <c r="E6113"/>
    </row>
    <row r="6114" spans="5:5">
      <c r="E6114"/>
    </row>
    <row r="6115" spans="5:5">
      <c r="E6115"/>
    </row>
    <row r="6116" spans="5:5">
      <c r="E6116"/>
    </row>
    <row r="6117" spans="5:5">
      <c r="E6117"/>
    </row>
    <row r="6118" spans="5:5">
      <c r="E6118"/>
    </row>
    <row r="6119" spans="5:5">
      <c r="E6119"/>
    </row>
    <row r="6120" spans="5:5">
      <c r="E6120"/>
    </row>
    <row r="6121" spans="5:5">
      <c r="E6121"/>
    </row>
    <row r="6122" spans="5:5">
      <c r="E6122"/>
    </row>
    <row r="6123" spans="5:5">
      <c r="E6123"/>
    </row>
    <row r="6124" spans="5:5">
      <c r="E6124"/>
    </row>
    <row r="6125" spans="5:5">
      <c r="E6125"/>
    </row>
    <row r="6126" spans="5:5">
      <c r="E6126"/>
    </row>
    <row r="6127" spans="5:5">
      <c r="E6127"/>
    </row>
    <row r="6128" spans="5:5">
      <c r="E6128"/>
    </row>
    <row r="6129" spans="5:5">
      <c r="E6129"/>
    </row>
    <row r="6130" spans="5:5">
      <c r="E6130"/>
    </row>
    <row r="6131" spans="5:5">
      <c r="E6131"/>
    </row>
    <row r="6132" spans="5:5">
      <c r="E6132"/>
    </row>
    <row r="6133" spans="5:5">
      <c r="E6133"/>
    </row>
    <row r="6134" spans="5:5">
      <c r="E6134"/>
    </row>
    <row r="6135" spans="5:5">
      <c r="E6135"/>
    </row>
    <row r="6136" spans="5:5">
      <c r="E6136"/>
    </row>
    <row r="6137" spans="5:5">
      <c r="E6137"/>
    </row>
    <row r="6138" spans="5:5">
      <c r="E6138"/>
    </row>
    <row r="6139" spans="5:5">
      <c r="E6139"/>
    </row>
    <row r="6140" spans="5:5">
      <c r="E6140"/>
    </row>
    <row r="6141" spans="5:5">
      <c r="E6141"/>
    </row>
    <row r="6142" spans="5:5">
      <c r="E6142"/>
    </row>
    <row r="6143" spans="5:5">
      <c r="E6143"/>
    </row>
    <row r="6144" spans="5:5">
      <c r="E6144"/>
    </row>
    <row r="6145" spans="5:5">
      <c r="E6145"/>
    </row>
    <row r="6146" spans="5:5">
      <c r="E6146"/>
    </row>
    <row r="6147" spans="5:5">
      <c r="E6147"/>
    </row>
    <row r="6148" spans="5:5">
      <c r="E6148"/>
    </row>
    <row r="6149" spans="5:5">
      <c r="E6149"/>
    </row>
    <row r="6150" spans="5:5">
      <c r="E6150"/>
    </row>
    <row r="6151" spans="5:5">
      <c r="E6151"/>
    </row>
    <row r="6152" spans="5:5">
      <c r="E6152"/>
    </row>
    <row r="6153" spans="5:5">
      <c r="E6153"/>
    </row>
    <row r="6154" spans="5:5">
      <c r="E6154"/>
    </row>
    <row r="6155" spans="5:5">
      <c r="E6155"/>
    </row>
    <row r="6156" spans="5:5">
      <c r="E6156"/>
    </row>
    <row r="6157" spans="5:5">
      <c r="E6157"/>
    </row>
    <row r="6158" spans="5:5">
      <c r="E6158"/>
    </row>
    <row r="6159" spans="5:5">
      <c r="E6159"/>
    </row>
    <row r="6160" spans="5:5">
      <c r="E6160"/>
    </row>
    <row r="6161" spans="5:5">
      <c r="E6161"/>
    </row>
    <row r="6162" spans="5:5">
      <c r="E6162"/>
    </row>
    <row r="6163" spans="5:5">
      <c r="E6163"/>
    </row>
    <row r="6164" spans="5:5">
      <c r="E6164"/>
    </row>
    <row r="6165" spans="5:5">
      <c r="E6165"/>
    </row>
    <row r="6166" spans="5:5">
      <c r="E6166"/>
    </row>
    <row r="6167" spans="5:5">
      <c r="E6167"/>
    </row>
    <row r="6168" spans="5:5">
      <c r="E6168"/>
    </row>
    <row r="6169" spans="5:5">
      <c r="E6169"/>
    </row>
    <row r="6170" spans="5:5">
      <c r="E6170"/>
    </row>
    <row r="6171" spans="5:5">
      <c r="E6171"/>
    </row>
    <row r="6172" spans="5:5">
      <c r="E6172"/>
    </row>
    <row r="6173" spans="5:5">
      <c r="E6173"/>
    </row>
    <row r="6174" spans="5:5">
      <c r="E6174"/>
    </row>
    <row r="6175" spans="5:5">
      <c r="E6175"/>
    </row>
    <row r="6176" spans="5:5">
      <c r="E6176"/>
    </row>
    <row r="6177" spans="5:5">
      <c r="E6177"/>
    </row>
    <row r="6178" spans="5:5">
      <c r="E6178"/>
    </row>
    <row r="6179" spans="5:5">
      <c r="E6179"/>
    </row>
    <row r="6180" spans="5:5">
      <c r="E6180"/>
    </row>
    <row r="6181" spans="5:5">
      <c r="E6181"/>
    </row>
    <row r="6182" spans="5:5">
      <c r="E6182"/>
    </row>
    <row r="6183" spans="5:5">
      <c r="E6183"/>
    </row>
    <row r="6184" spans="5:5">
      <c r="E6184"/>
    </row>
    <row r="6185" spans="5:5">
      <c r="E6185"/>
    </row>
    <row r="6186" spans="5:5">
      <c r="E6186"/>
    </row>
    <row r="6187" spans="5:5">
      <c r="E6187"/>
    </row>
    <row r="6188" spans="5:5">
      <c r="E6188"/>
    </row>
    <row r="6189" spans="5:5">
      <c r="E6189"/>
    </row>
    <row r="6190" spans="5:5">
      <c r="E6190"/>
    </row>
    <row r="6191" spans="5:5">
      <c r="E6191"/>
    </row>
    <row r="6192" spans="5:5">
      <c r="E6192"/>
    </row>
    <row r="6193" spans="5:5">
      <c r="E6193"/>
    </row>
    <row r="6194" spans="5:5">
      <c r="E6194"/>
    </row>
    <row r="6195" spans="5:5">
      <c r="E6195"/>
    </row>
    <row r="6196" spans="5:5">
      <c r="E6196"/>
    </row>
    <row r="6197" spans="5:5">
      <c r="E6197"/>
    </row>
    <row r="6198" spans="5:5">
      <c r="E6198"/>
    </row>
    <row r="6199" spans="5:5">
      <c r="E6199"/>
    </row>
    <row r="6200" spans="5:5">
      <c r="E6200"/>
    </row>
    <row r="6201" spans="5:5">
      <c r="E6201"/>
    </row>
    <row r="6202" spans="5:5">
      <c r="E6202"/>
    </row>
    <row r="6203" spans="5:5">
      <c r="E6203"/>
    </row>
    <row r="6204" spans="5:5">
      <c r="E6204"/>
    </row>
    <row r="6205" spans="5:5">
      <c r="E6205"/>
    </row>
    <row r="6206" spans="5:5">
      <c r="E6206"/>
    </row>
    <row r="6207" spans="5:5">
      <c r="E6207"/>
    </row>
    <row r="6208" spans="5:5">
      <c r="E6208"/>
    </row>
    <row r="6209" spans="5:5">
      <c r="E6209"/>
    </row>
    <row r="6210" spans="5:5">
      <c r="E6210"/>
    </row>
    <row r="6211" spans="5:5">
      <c r="E6211"/>
    </row>
    <row r="6212" spans="5:5">
      <c r="E6212"/>
    </row>
    <row r="6213" spans="5:5">
      <c r="E6213"/>
    </row>
    <row r="6214" spans="5:5">
      <c r="E6214"/>
    </row>
    <row r="6215" spans="5:5">
      <c r="E6215"/>
    </row>
    <row r="6216" spans="5:5">
      <c r="E6216"/>
    </row>
    <row r="6217" spans="5:5">
      <c r="E6217"/>
    </row>
    <row r="6218" spans="5:5">
      <c r="E6218"/>
    </row>
    <row r="6219" spans="5:5">
      <c r="E6219"/>
    </row>
    <row r="6220" spans="5:5">
      <c r="E6220"/>
    </row>
    <row r="6221" spans="5:5">
      <c r="E6221"/>
    </row>
    <row r="6222" spans="5:5">
      <c r="E6222"/>
    </row>
    <row r="6223" spans="5:5">
      <c r="E6223"/>
    </row>
    <row r="6224" spans="5:5">
      <c r="E6224"/>
    </row>
    <row r="6225" spans="5:5">
      <c r="E6225"/>
    </row>
    <row r="6226" spans="5:5">
      <c r="E6226"/>
    </row>
    <row r="6227" spans="5:5">
      <c r="E6227"/>
    </row>
    <row r="6228" spans="5:5">
      <c r="E6228"/>
    </row>
    <row r="6229" spans="5:5">
      <c r="E6229"/>
    </row>
    <row r="6230" spans="5:5">
      <c r="E6230"/>
    </row>
    <row r="6231" spans="5:5">
      <c r="E6231"/>
    </row>
    <row r="6232" spans="5:5">
      <c r="E6232"/>
    </row>
    <row r="6233" spans="5:5">
      <c r="E6233"/>
    </row>
    <row r="6234" spans="5:5">
      <c r="E6234"/>
    </row>
    <row r="6235" spans="5:5">
      <c r="E6235"/>
    </row>
    <row r="6236" spans="5:5">
      <c r="E6236"/>
    </row>
    <row r="6237" spans="5:5">
      <c r="E6237"/>
    </row>
    <row r="6238" spans="5:5">
      <c r="E6238"/>
    </row>
    <row r="6239" spans="5:5">
      <c r="E6239"/>
    </row>
    <row r="6240" spans="5:5">
      <c r="E6240"/>
    </row>
    <row r="6241" spans="5:5">
      <c r="E6241"/>
    </row>
    <row r="6242" spans="5:5">
      <c r="E6242"/>
    </row>
    <row r="6243" spans="5:5">
      <c r="E6243"/>
    </row>
    <row r="6244" spans="5:5">
      <c r="E6244"/>
    </row>
    <row r="6245" spans="5:5">
      <c r="E6245"/>
    </row>
    <row r="6246" spans="5:5">
      <c r="E6246"/>
    </row>
    <row r="6247" spans="5:5">
      <c r="E6247"/>
    </row>
    <row r="6248" spans="5:5">
      <c r="E6248"/>
    </row>
    <row r="6249" spans="5:5">
      <c r="E6249"/>
    </row>
    <row r="6250" spans="5:5">
      <c r="E6250"/>
    </row>
    <row r="6251" spans="5:5">
      <c r="E6251"/>
    </row>
    <row r="6252" spans="5:5">
      <c r="E6252"/>
    </row>
    <row r="6253" spans="5:5">
      <c r="E6253"/>
    </row>
    <row r="6254" spans="5:5">
      <c r="E6254"/>
    </row>
    <row r="6255" spans="5:5">
      <c r="E6255"/>
    </row>
    <row r="6256" spans="5:5">
      <c r="E6256"/>
    </row>
    <row r="6257" spans="5:5">
      <c r="E6257"/>
    </row>
    <row r="6258" spans="5:5">
      <c r="E6258"/>
    </row>
    <row r="6259" spans="5:5">
      <c r="E6259"/>
    </row>
    <row r="6260" spans="5:5">
      <c r="E6260"/>
    </row>
    <row r="6261" spans="5:5">
      <c r="E6261"/>
    </row>
    <row r="6262" spans="5:5">
      <c r="E6262"/>
    </row>
    <row r="6263" spans="5:5">
      <c r="E6263"/>
    </row>
    <row r="6264" spans="5:5">
      <c r="E6264"/>
    </row>
    <row r="6265" spans="5:5">
      <c r="E6265"/>
    </row>
    <row r="6266" spans="5:5">
      <c r="E6266"/>
    </row>
    <row r="6267" spans="5:5">
      <c r="E6267"/>
    </row>
    <row r="6268" spans="5:5">
      <c r="E6268"/>
    </row>
    <row r="6269" spans="5:5">
      <c r="E6269"/>
    </row>
    <row r="6270" spans="5:5">
      <c r="E6270"/>
    </row>
    <row r="6271" spans="5:5">
      <c r="E6271"/>
    </row>
    <row r="6272" spans="5:5">
      <c r="E6272"/>
    </row>
    <row r="6273" spans="5:5">
      <c r="E6273"/>
    </row>
    <row r="6274" spans="5:5">
      <c r="E6274"/>
    </row>
    <row r="6275" spans="5:5">
      <c r="E6275"/>
    </row>
    <row r="6276" spans="5:5">
      <c r="E6276"/>
    </row>
    <row r="6277" spans="5:5">
      <c r="E6277"/>
    </row>
    <row r="6278" spans="5:5">
      <c r="E6278"/>
    </row>
    <row r="6279" spans="5:5">
      <c r="E6279"/>
    </row>
    <row r="6280" spans="5:5">
      <c r="E6280"/>
    </row>
    <row r="6281" spans="5:5">
      <c r="E6281"/>
    </row>
    <row r="6282" spans="5:5">
      <c r="E6282"/>
    </row>
    <row r="6283" spans="5:5">
      <c r="E6283"/>
    </row>
    <row r="6284" spans="5:5">
      <c r="E6284"/>
    </row>
    <row r="6285" spans="5:5">
      <c r="E6285"/>
    </row>
    <row r="6286" spans="5:5">
      <c r="E6286"/>
    </row>
    <row r="6287" spans="5:5">
      <c r="E6287"/>
    </row>
    <row r="6288" spans="5:5">
      <c r="E6288"/>
    </row>
    <row r="6289" spans="5:5">
      <c r="E6289"/>
    </row>
    <row r="6290" spans="5:5">
      <c r="E6290"/>
    </row>
    <row r="6291" spans="5:5">
      <c r="E6291"/>
    </row>
    <row r="6292" spans="5:5">
      <c r="E6292"/>
    </row>
    <row r="6293" spans="5:5">
      <c r="E6293"/>
    </row>
    <row r="6294" spans="5:5">
      <c r="E6294"/>
    </row>
    <row r="6295" spans="5:5">
      <c r="E6295"/>
    </row>
    <row r="6296" spans="5:5">
      <c r="E6296"/>
    </row>
    <row r="6297" spans="5:5">
      <c r="E6297"/>
    </row>
    <row r="6298" spans="5:5">
      <c r="E6298"/>
    </row>
    <row r="6299" spans="5:5">
      <c r="E6299"/>
    </row>
    <row r="6300" spans="5:5">
      <c r="E6300"/>
    </row>
    <row r="6301" spans="5:5">
      <c r="E6301"/>
    </row>
    <row r="6302" spans="5:5">
      <c r="E6302"/>
    </row>
    <row r="6303" spans="5:5">
      <c r="E6303"/>
    </row>
    <row r="6304" spans="5:5">
      <c r="E6304"/>
    </row>
    <row r="6305" spans="5:5">
      <c r="E6305"/>
    </row>
    <row r="6306" spans="5:5">
      <c r="E6306"/>
    </row>
    <row r="6307" spans="5:5">
      <c r="E6307"/>
    </row>
    <row r="6308" spans="5:5">
      <c r="E6308"/>
    </row>
    <row r="6309" spans="5:5">
      <c r="E6309"/>
    </row>
    <row r="6310" spans="5:5">
      <c r="E6310"/>
    </row>
    <row r="6311" spans="5:5">
      <c r="E6311"/>
    </row>
    <row r="6312" spans="5:5">
      <c r="E6312"/>
    </row>
    <row r="6313" spans="5:5">
      <c r="E6313"/>
    </row>
    <row r="6314" spans="5:5">
      <c r="E6314"/>
    </row>
    <row r="6315" spans="5:5">
      <c r="E6315"/>
    </row>
    <row r="6316" spans="5:5">
      <c r="E6316"/>
    </row>
    <row r="6317" spans="5:5">
      <c r="E6317"/>
    </row>
    <row r="6318" spans="5:5">
      <c r="E6318"/>
    </row>
    <row r="6319" spans="5:5">
      <c r="E6319"/>
    </row>
    <row r="6320" spans="5:5">
      <c r="E6320"/>
    </row>
    <row r="6321" spans="5:5">
      <c r="E6321"/>
    </row>
    <row r="6322" spans="5:5">
      <c r="E6322"/>
    </row>
    <row r="6323" spans="5:5">
      <c r="E6323"/>
    </row>
    <row r="6324" spans="5:5">
      <c r="E6324"/>
    </row>
    <row r="6325" spans="5:5">
      <c r="E6325"/>
    </row>
    <row r="6326" spans="5:5">
      <c r="E6326"/>
    </row>
    <row r="6327" spans="5:5">
      <c r="E6327"/>
    </row>
    <row r="6328" spans="5:5">
      <c r="E6328"/>
    </row>
    <row r="6329" spans="5:5">
      <c r="E6329"/>
    </row>
    <row r="6330" spans="5:5">
      <c r="E6330"/>
    </row>
    <row r="6331" spans="5:5">
      <c r="E6331"/>
    </row>
    <row r="6332" spans="5:5">
      <c r="E6332"/>
    </row>
    <row r="6333" spans="5:5">
      <c r="E6333"/>
    </row>
    <row r="6334" spans="5:5">
      <c r="E6334"/>
    </row>
    <row r="6335" spans="5:5">
      <c r="E6335"/>
    </row>
    <row r="6336" spans="5:5">
      <c r="E6336"/>
    </row>
    <row r="6337" spans="5:5">
      <c r="E6337"/>
    </row>
    <row r="6338" spans="5:5">
      <c r="E6338"/>
    </row>
    <row r="6339" spans="5:5">
      <c r="E6339"/>
    </row>
    <row r="6340" spans="5:5">
      <c r="E6340"/>
    </row>
    <row r="6341" spans="5:5">
      <c r="E6341"/>
    </row>
    <row r="6342" spans="5:5">
      <c r="E6342"/>
    </row>
    <row r="6343" spans="5:5">
      <c r="E6343"/>
    </row>
    <row r="6344" spans="5:5">
      <c r="E6344"/>
    </row>
    <row r="6345" spans="5:5">
      <c r="E6345"/>
    </row>
    <row r="6346" spans="5:5">
      <c r="E6346"/>
    </row>
    <row r="6347" spans="5:5">
      <c r="E6347"/>
    </row>
    <row r="6348" spans="5:5">
      <c r="E6348"/>
    </row>
    <row r="6349" spans="5:5">
      <c r="E6349"/>
    </row>
    <row r="6350" spans="5:5">
      <c r="E6350"/>
    </row>
    <row r="6351" spans="5:5">
      <c r="E6351"/>
    </row>
    <row r="6352" spans="5:5">
      <c r="E6352"/>
    </row>
    <row r="6353" spans="5:5">
      <c r="E6353"/>
    </row>
    <row r="6354" spans="5:5">
      <c r="E6354"/>
    </row>
    <row r="6355" spans="5:5">
      <c r="E6355"/>
    </row>
    <row r="6356" spans="5:5">
      <c r="E6356"/>
    </row>
    <row r="6357" spans="5:5">
      <c r="E6357"/>
    </row>
    <row r="6358" spans="5:5">
      <c r="E6358"/>
    </row>
    <row r="6359" spans="5:5">
      <c r="E6359"/>
    </row>
    <row r="6360" spans="5:5">
      <c r="E6360"/>
    </row>
    <row r="6361" spans="5:5">
      <c r="E6361"/>
    </row>
    <row r="6362" spans="5:5">
      <c r="E6362"/>
    </row>
    <row r="6363" spans="5:5">
      <c r="E6363"/>
    </row>
    <row r="6364" spans="5:5">
      <c r="E6364"/>
    </row>
    <row r="6365" spans="5:5">
      <c r="E6365"/>
    </row>
    <row r="6366" spans="5:5">
      <c r="E6366"/>
    </row>
    <row r="6367" spans="5:5">
      <c r="E6367"/>
    </row>
    <row r="6368" spans="5:5">
      <c r="E6368"/>
    </row>
    <row r="6369" spans="5:5">
      <c r="E6369"/>
    </row>
    <row r="6370" spans="5:5">
      <c r="E6370"/>
    </row>
    <row r="6371" spans="5:5">
      <c r="E6371"/>
    </row>
    <row r="6372" spans="5:5">
      <c r="E6372"/>
    </row>
    <row r="6373" spans="5:5">
      <c r="E6373"/>
    </row>
    <row r="6374" spans="5:5">
      <c r="E6374"/>
    </row>
    <row r="6375" spans="5:5">
      <c r="E6375"/>
    </row>
    <row r="6376" spans="5:5">
      <c r="E6376"/>
    </row>
    <row r="6377" spans="5:5">
      <c r="E6377"/>
    </row>
    <row r="6378" spans="5:5">
      <c r="E6378"/>
    </row>
    <row r="6379" spans="5:5">
      <c r="E6379"/>
    </row>
    <row r="6380" spans="5:5">
      <c r="E6380"/>
    </row>
    <row r="6381" spans="5:5">
      <c r="E6381"/>
    </row>
    <row r="6382" spans="5:5">
      <c r="E6382"/>
    </row>
    <row r="6383" spans="5:5">
      <c r="E6383"/>
    </row>
    <row r="6384" spans="5:5">
      <c r="E6384"/>
    </row>
    <row r="6385" spans="5:5">
      <c r="E6385"/>
    </row>
    <row r="6386" spans="5:5">
      <c r="E6386"/>
    </row>
    <row r="6387" spans="5:5">
      <c r="E6387"/>
    </row>
    <row r="6388" spans="5:5">
      <c r="E6388"/>
    </row>
    <row r="6389" spans="5:5">
      <c r="E6389"/>
    </row>
    <row r="6390" spans="5:5">
      <c r="E6390"/>
    </row>
    <row r="6391" spans="5:5">
      <c r="E6391"/>
    </row>
    <row r="6392" spans="5:5">
      <c r="E6392"/>
    </row>
    <row r="6393" spans="5:5">
      <c r="E6393"/>
    </row>
    <row r="6394" spans="5:5">
      <c r="E6394"/>
    </row>
    <row r="6395" spans="5:5">
      <c r="E6395"/>
    </row>
    <row r="6396" spans="5:5">
      <c r="E6396"/>
    </row>
    <row r="6397" spans="5:5">
      <c r="E6397"/>
    </row>
    <row r="6398" spans="5:5">
      <c r="E6398"/>
    </row>
    <row r="6399" spans="5:5">
      <c r="E6399"/>
    </row>
    <row r="6400" spans="5:5">
      <c r="E6400"/>
    </row>
    <row r="6401" spans="5:5">
      <c r="E6401"/>
    </row>
    <row r="6402" spans="5:5">
      <c r="E6402"/>
    </row>
    <row r="6403" spans="5:5">
      <c r="E6403"/>
    </row>
    <row r="6404" spans="5:5">
      <c r="E6404"/>
    </row>
    <row r="6405" spans="5:5">
      <c r="E6405"/>
    </row>
    <row r="6406" spans="5:5">
      <c r="E6406"/>
    </row>
    <row r="6407" spans="5:5">
      <c r="E6407"/>
    </row>
    <row r="6408" spans="5:5">
      <c r="E6408"/>
    </row>
    <row r="6409" spans="5:5">
      <c r="E6409"/>
    </row>
    <row r="6410" spans="5:5">
      <c r="E6410"/>
    </row>
    <row r="6411" spans="5:5">
      <c r="E6411"/>
    </row>
    <row r="6412" spans="5:5">
      <c r="E6412"/>
    </row>
    <row r="6413" spans="5:5">
      <c r="E6413"/>
    </row>
    <row r="6414" spans="5:5">
      <c r="E6414"/>
    </row>
    <row r="6415" spans="5:5">
      <c r="E6415"/>
    </row>
    <row r="6416" spans="5:5">
      <c r="E6416"/>
    </row>
    <row r="6417" spans="5:5">
      <c r="E6417"/>
    </row>
    <row r="6418" spans="5:5">
      <c r="E6418"/>
    </row>
    <row r="6419" spans="5:5">
      <c r="E6419"/>
    </row>
    <row r="6420" spans="5:5">
      <c r="E6420"/>
    </row>
    <row r="6421" spans="5:5">
      <c r="E6421"/>
    </row>
    <row r="6422" spans="5:5">
      <c r="E6422"/>
    </row>
    <row r="6423" spans="5:5">
      <c r="E6423"/>
    </row>
    <row r="6424" spans="5:5">
      <c r="E6424"/>
    </row>
    <row r="6425" spans="5:5">
      <c r="E6425"/>
    </row>
    <row r="6426" spans="5:5">
      <c r="E6426"/>
    </row>
    <row r="6427" spans="5:5">
      <c r="E6427"/>
    </row>
    <row r="6428" spans="5:5">
      <c r="E6428"/>
    </row>
    <row r="6429" spans="5:5">
      <c r="E6429"/>
    </row>
    <row r="6430" spans="5:5">
      <c r="E6430"/>
    </row>
    <row r="6431" spans="5:5">
      <c r="E6431"/>
    </row>
    <row r="6432" spans="5:5">
      <c r="E6432"/>
    </row>
    <row r="6433" spans="5:5">
      <c r="E6433"/>
    </row>
    <row r="6434" spans="5:5">
      <c r="E6434"/>
    </row>
    <row r="6435" spans="5:5">
      <c r="E6435"/>
    </row>
    <row r="6436" spans="5:5">
      <c r="E6436"/>
    </row>
    <row r="6437" spans="5:5">
      <c r="E6437"/>
    </row>
    <row r="6438" spans="5:5">
      <c r="E6438"/>
    </row>
    <row r="6439" spans="5:5">
      <c r="E6439"/>
    </row>
    <row r="6440" spans="5:5">
      <c r="E6440"/>
    </row>
    <row r="6441" spans="5:5">
      <c r="E6441"/>
    </row>
    <row r="6442" spans="5:5">
      <c r="E6442"/>
    </row>
    <row r="6443" spans="5:5">
      <c r="E6443"/>
    </row>
    <row r="6444" spans="5:5">
      <c r="E6444"/>
    </row>
    <row r="6445" spans="5:5">
      <c r="E6445"/>
    </row>
    <row r="6446" spans="5:5">
      <c r="E6446"/>
    </row>
    <row r="6447" spans="5:5">
      <c r="E6447"/>
    </row>
    <row r="6448" spans="5:5">
      <c r="E6448"/>
    </row>
    <row r="6449" spans="5:5">
      <c r="E6449"/>
    </row>
    <row r="6450" spans="5:5">
      <c r="E6450"/>
    </row>
    <row r="6451" spans="5:5">
      <c r="E6451"/>
    </row>
    <row r="6452" spans="5:5">
      <c r="E6452"/>
    </row>
    <row r="6453" spans="5:5">
      <c r="E6453"/>
    </row>
    <row r="6454" spans="5:5">
      <c r="E6454"/>
    </row>
    <row r="6455" spans="5:5">
      <c r="E6455"/>
    </row>
    <row r="6456" spans="5:5">
      <c r="E6456"/>
    </row>
    <row r="6457" spans="5:5">
      <c r="E6457"/>
    </row>
    <row r="6458" spans="5:5">
      <c r="E6458"/>
    </row>
    <row r="6459" spans="5:5">
      <c r="E6459"/>
    </row>
    <row r="6460" spans="5:5">
      <c r="E6460"/>
    </row>
    <row r="6461" spans="5:5">
      <c r="E6461"/>
    </row>
    <row r="6462" spans="5:5">
      <c r="E6462"/>
    </row>
    <row r="6463" spans="5:5">
      <c r="E6463"/>
    </row>
    <row r="6464" spans="5:5">
      <c r="E6464"/>
    </row>
    <row r="6465" spans="5:5">
      <c r="E6465"/>
    </row>
    <row r="6466" spans="5:5">
      <c r="E6466"/>
    </row>
    <row r="6467" spans="5:5">
      <c r="E6467"/>
    </row>
    <row r="6468" spans="5:5">
      <c r="E6468"/>
    </row>
    <row r="6469" spans="5:5">
      <c r="E6469"/>
    </row>
    <row r="6470" spans="5:5">
      <c r="E6470"/>
    </row>
    <row r="6471" spans="5:5">
      <c r="E6471"/>
    </row>
    <row r="6472" spans="5:5">
      <c r="E6472"/>
    </row>
    <row r="6473" spans="5:5">
      <c r="E6473"/>
    </row>
    <row r="6474" spans="5:5">
      <c r="E6474"/>
    </row>
    <row r="6475" spans="5:5">
      <c r="E6475"/>
    </row>
    <row r="6476" spans="5:5">
      <c r="E6476"/>
    </row>
    <row r="6477" spans="5:5">
      <c r="E6477"/>
    </row>
    <row r="6478" spans="5:5">
      <c r="E6478"/>
    </row>
    <row r="6479" spans="5:5">
      <c r="E6479"/>
    </row>
    <row r="6480" spans="5:5">
      <c r="E6480"/>
    </row>
    <row r="6481" spans="5:5">
      <c r="E6481"/>
    </row>
    <row r="6482" spans="5:5">
      <c r="E6482"/>
    </row>
    <row r="6483" spans="5:5">
      <c r="E6483"/>
    </row>
    <row r="6484" spans="5:5">
      <c r="E6484"/>
    </row>
    <row r="6485" spans="5:5">
      <c r="E6485"/>
    </row>
    <row r="6486" spans="5:5">
      <c r="E6486"/>
    </row>
    <row r="6487" spans="5:5">
      <c r="E6487"/>
    </row>
    <row r="6488" spans="5:5">
      <c r="E6488"/>
    </row>
    <row r="6489" spans="5:5">
      <c r="E6489"/>
    </row>
    <row r="6490" spans="5:5">
      <c r="E6490"/>
    </row>
    <row r="6491" spans="5:5">
      <c r="E6491"/>
    </row>
    <row r="6492" spans="5:5">
      <c r="E6492"/>
    </row>
    <row r="6493" spans="5:5">
      <c r="E6493"/>
    </row>
    <row r="6494" spans="5:5">
      <c r="E6494"/>
    </row>
    <row r="6495" spans="5:5">
      <c r="E6495"/>
    </row>
    <row r="6496" spans="5:5">
      <c r="E6496"/>
    </row>
    <row r="6497" spans="5:5">
      <c r="E6497"/>
    </row>
    <row r="6498" spans="5:5">
      <c r="E6498"/>
    </row>
    <row r="6499" spans="5:5">
      <c r="E6499"/>
    </row>
    <row r="6500" spans="5:5">
      <c r="E6500"/>
    </row>
    <row r="6501" spans="5:5">
      <c r="E6501"/>
    </row>
    <row r="6502" spans="5:5">
      <c r="E6502"/>
    </row>
    <row r="6503" spans="5:5">
      <c r="E6503"/>
    </row>
    <row r="6504" spans="5:5">
      <c r="E6504"/>
    </row>
    <row r="6505" spans="5:5">
      <c r="E6505"/>
    </row>
    <row r="6506" spans="5:5">
      <c r="E6506"/>
    </row>
    <row r="6507" spans="5:5">
      <c r="E6507"/>
    </row>
    <row r="6508" spans="5:5">
      <c r="E6508"/>
    </row>
    <row r="6509" spans="5:5">
      <c r="E6509"/>
    </row>
    <row r="6510" spans="5:5">
      <c r="E6510"/>
    </row>
    <row r="6511" spans="5:5">
      <c r="E6511"/>
    </row>
    <row r="6512" spans="5:5">
      <c r="E6512"/>
    </row>
    <row r="6513" spans="5:5">
      <c r="E6513"/>
    </row>
    <row r="6514" spans="5:5">
      <c r="E6514"/>
    </row>
    <row r="6515" spans="5:5">
      <c r="E6515"/>
    </row>
    <row r="6516" spans="5:5">
      <c r="E6516"/>
    </row>
    <row r="6517" spans="5:5">
      <c r="E6517"/>
    </row>
    <row r="6518" spans="5:5">
      <c r="E6518"/>
    </row>
    <row r="6519" spans="5:5">
      <c r="E6519"/>
    </row>
    <row r="6520" spans="5:5">
      <c r="E6520"/>
    </row>
    <row r="6521" spans="5:5">
      <c r="E6521"/>
    </row>
    <row r="6522" spans="5:5">
      <c r="E6522"/>
    </row>
    <row r="6523" spans="5:5">
      <c r="E6523"/>
    </row>
    <row r="6524" spans="5:5">
      <c r="E6524"/>
    </row>
    <row r="6525" spans="5:5">
      <c r="E6525"/>
    </row>
    <row r="6526" spans="5:5">
      <c r="E6526"/>
    </row>
    <row r="6527" spans="5:5">
      <c r="E6527"/>
    </row>
    <row r="6528" spans="5:5">
      <c r="E6528"/>
    </row>
    <row r="6529" spans="5:5">
      <c r="E6529"/>
    </row>
    <row r="6530" spans="5:5">
      <c r="E6530"/>
    </row>
    <row r="6531" spans="5:5">
      <c r="E6531"/>
    </row>
    <row r="6532" spans="5:5">
      <c r="E6532"/>
    </row>
    <row r="6533" spans="5:5">
      <c r="E6533"/>
    </row>
    <row r="6534" spans="5:5">
      <c r="E6534"/>
    </row>
    <row r="6535" spans="5:5">
      <c r="E6535"/>
    </row>
    <row r="6536" spans="5:5">
      <c r="E6536"/>
    </row>
    <row r="6537" spans="5:5">
      <c r="E6537"/>
    </row>
    <row r="6538" spans="5:5">
      <c r="E6538"/>
    </row>
    <row r="6539" spans="5:5">
      <c r="E6539"/>
    </row>
    <row r="6540" spans="5:5">
      <c r="E6540"/>
    </row>
    <row r="6541" spans="5:5">
      <c r="E6541"/>
    </row>
    <row r="6542" spans="5:5">
      <c r="E6542"/>
    </row>
    <row r="6543" spans="5:5">
      <c r="E6543"/>
    </row>
    <row r="6544" spans="5:5">
      <c r="E6544"/>
    </row>
    <row r="6545" spans="5:5">
      <c r="E6545"/>
    </row>
    <row r="6546" spans="5:5">
      <c r="E6546"/>
    </row>
    <row r="6547" spans="5:5">
      <c r="E6547"/>
    </row>
    <row r="6548" spans="5:5">
      <c r="E6548"/>
    </row>
    <row r="6549" spans="5:5">
      <c r="E6549"/>
    </row>
    <row r="6550" spans="5:5">
      <c r="E6550"/>
    </row>
    <row r="6551" spans="5:5">
      <c r="E6551"/>
    </row>
    <row r="6552" spans="5:5">
      <c r="E6552"/>
    </row>
    <row r="6553" spans="5:5">
      <c r="E6553"/>
    </row>
    <row r="6554" spans="5:5">
      <c r="E6554"/>
    </row>
    <row r="6555" spans="5:5">
      <c r="E6555"/>
    </row>
    <row r="6556" spans="5:5">
      <c r="E6556"/>
    </row>
    <row r="6557" spans="5:5">
      <c r="E6557"/>
    </row>
    <row r="6558" spans="5:5">
      <c r="E6558"/>
    </row>
    <row r="6559" spans="5:5">
      <c r="E6559"/>
    </row>
    <row r="6560" spans="5:5">
      <c r="E6560"/>
    </row>
    <row r="6561" spans="5:5">
      <c r="E6561"/>
    </row>
    <row r="6562" spans="5:5">
      <c r="E6562"/>
    </row>
    <row r="6563" spans="5:5">
      <c r="E6563"/>
    </row>
    <row r="6564" spans="5:5">
      <c r="E6564"/>
    </row>
    <row r="6565" spans="5:5">
      <c r="E6565"/>
    </row>
    <row r="6566" spans="5:5">
      <c r="E6566"/>
    </row>
    <row r="6567" spans="5:5">
      <c r="E6567"/>
    </row>
    <row r="6568" spans="5:5">
      <c r="E6568"/>
    </row>
    <row r="6569" spans="5:5">
      <c r="E6569"/>
    </row>
    <row r="6570" spans="5:5">
      <c r="E6570"/>
    </row>
    <row r="6571" spans="5:5">
      <c r="E6571"/>
    </row>
    <row r="6572" spans="5:5">
      <c r="E6572"/>
    </row>
    <row r="6573" spans="5:5">
      <c r="E6573"/>
    </row>
    <row r="6574" spans="5:5">
      <c r="E6574"/>
    </row>
    <row r="6575" spans="5:5">
      <c r="E6575"/>
    </row>
    <row r="6576" spans="5:5">
      <c r="E6576"/>
    </row>
    <row r="6577" spans="5:5">
      <c r="E6577"/>
    </row>
    <row r="6578" spans="5:5">
      <c r="E6578"/>
    </row>
    <row r="6579" spans="5:5">
      <c r="E6579"/>
    </row>
    <row r="6580" spans="5:5">
      <c r="E6580"/>
    </row>
    <row r="6581" spans="5:5">
      <c r="E6581"/>
    </row>
    <row r="6582" spans="5:5">
      <c r="E6582"/>
    </row>
    <row r="6583" spans="5:5">
      <c r="E6583"/>
    </row>
    <row r="6584" spans="5:5">
      <c r="E6584"/>
    </row>
    <row r="6585" spans="5:5">
      <c r="E6585"/>
    </row>
    <row r="6586" spans="5:5">
      <c r="E6586"/>
    </row>
    <row r="6587" spans="5:5">
      <c r="E6587"/>
    </row>
    <row r="6588" spans="5:5">
      <c r="E6588"/>
    </row>
    <row r="6589" spans="5:5">
      <c r="E6589"/>
    </row>
    <row r="6590" spans="5:5">
      <c r="E6590"/>
    </row>
    <row r="6591" spans="5:5">
      <c r="E6591"/>
    </row>
    <row r="6592" spans="5:5">
      <c r="E6592"/>
    </row>
    <row r="6593" spans="5:5">
      <c r="E6593"/>
    </row>
    <row r="6594" spans="5:5">
      <c r="E6594"/>
    </row>
    <row r="6595" spans="5:5">
      <c r="E6595"/>
    </row>
    <row r="6596" spans="5:5">
      <c r="E6596"/>
    </row>
    <row r="6597" spans="5:5">
      <c r="E6597"/>
    </row>
    <row r="6598" spans="5:5">
      <c r="E6598"/>
    </row>
    <row r="6599" spans="5:5">
      <c r="E6599"/>
    </row>
    <row r="6600" spans="5:5">
      <c r="E6600"/>
    </row>
    <row r="6601" spans="5:5">
      <c r="E6601"/>
    </row>
    <row r="6602" spans="5:5">
      <c r="E6602"/>
    </row>
    <row r="6603" spans="5:5">
      <c r="E6603"/>
    </row>
    <row r="6604" spans="5:5">
      <c r="E6604"/>
    </row>
    <row r="6605" spans="5:5">
      <c r="E6605"/>
    </row>
    <row r="6606" spans="5:5">
      <c r="E6606"/>
    </row>
    <row r="6607" spans="5:5">
      <c r="E6607"/>
    </row>
    <row r="6608" spans="5:5">
      <c r="E6608"/>
    </row>
    <row r="6609" spans="5:5">
      <c r="E6609"/>
    </row>
    <row r="6610" spans="5:5">
      <c r="E6610"/>
    </row>
    <row r="6611" spans="5:5">
      <c r="E6611"/>
    </row>
    <row r="6612" spans="5:5">
      <c r="E6612"/>
    </row>
    <row r="6613" spans="5:5">
      <c r="E6613"/>
    </row>
    <row r="6614" spans="5:5">
      <c r="E6614"/>
    </row>
    <row r="6615" spans="5:5">
      <c r="E6615"/>
    </row>
    <row r="6616" spans="5:5">
      <c r="E6616"/>
    </row>
    <row r="6617" spans="5:5">
      <c r="E6617"/>
    </row>
    <row r="6618" spans="5:5">
      <c r="E6618"/>
    </row>
    <row r="6619" spans="5:5">
      <c r="E6619"/>
    </row>
    <row r="6620" spans="5:5">
      <c r="E6620"/>
    </row>
    <row r="6621" spans="5:5">
      <c r="E6621"/>
    </row>
    <row r="6622" spans="5:5">
      <c r="E6622"/>
    </row>
    <row r="6623" spans="5:5">
      <c r="E6623"/>
    </row>
    <row r="6624" spans="5:5">
      <c r="E6624"/>
    </row>
    <row r="6625" spans="5:5">
      <c r="E6625"/>
    </row>
    <row r="6626" spans="5:5">
      <c r="E6626"/>
    </row>
    <row r="6627" spans="5:5">
      <c r="E6627"/>
    </row>
    <row r="6628" spans="5:5">
      <c r="E6628"/>
    </row>
    <row r="6629" spans="5:5">
      <c r="E6629"/>
    </row>
    <row r="6630" spans="5:5">
      <c r="E6630"/>
    </row>
    <row r="6631" spans="5:5">
      <c r="E6631"/>
    </row>
    <row r="6632" spans="5:5">
      <c r="E6632"/>
    </row>
    <row r="6633" spans="5:5">
      <c r="E6633"/>
    </row>
    <row r="6634" spans="5:5">
      <c r="E6634"/>
    </row>
    <row r="6635" spans="5:5">
      <c r="E6635"/>
    </row>
    <row r="6636" spans="5:5">
      <c r="E6636"/>
    </row>
    <row r="6637" spans="5:5">
      <c r="E6637"/>
    </row>
    <row r="6638" spans="5:5">
      <c r="E6638"/>
    </row>
    <row r="6639" spans="5:5">
      <c r="E6639"/>
    </row>
    <row r="6640" spans="5:5">
      <c r="E6640"/>
    </row>
    <row r="6641" spans="5:5">
      <c r="E6641"/>
    </row>
    <row r="6642" spans="5:5">
      <c r="E6642"/>
    </row>
    <row r="6643" spans="5:5">
      <c r="E6643"/>
    </row>
    <row r="6644" spans="5:5">
      <c r="E6644"/>
    </row>
    <row r="6645" spans="5:5">
      <c r="E6645"/>
    </row>
    <row r="6646" spans="5:5">
      <c r="E6646"/>
    </row>
    <row r="6647" spans="5:5">
      <c r="E6647"/>
    </row>
    <row r="6648" spans="5:5">
      <c r="E6648"/>
    </row>
    <row r="6649" spans="5:5">
      <c r="E6649"/>
    </row>
    <row r="6650" spans="5:5">
      <c r="E6650"/>
    </row>
    <row r="6651" spans="5:5">
      <c r="E6651"/>
    </row>
    <row r="6652" spans="5:5">
      <c r="E6652"/>
    </row>
    <row r="6653" spans="5:5">
      <c r="E6653"/>
    </row>
    <row r="6654" spans="5:5">
      <c r="E6654"/>
    </row>
    <row r="6655" spans="5:5">
      <c r="E6655"/>
    </row>
    <row r="6656" spans="5:5">
      <c r="E6656"/>
    </row>
    <row r="6657" spans="5:5">
      <c r="E6657"/>
    </row>
    <row r="6658" spans="5:5">
      <c r="E6658"/>
    </row>
    <row r="6659" spans="5:5">
      <c r="E6659"/>
    </row>
    <row r="6660" spans="5:5">
      <c r="E6660"/>
    </row>
    <row r="6661" spans="5:5">
      <c r="E6661"/>
    </row>
    <row r="6662" spans="5:5">
      <c r="E6662"/>
    </row>
    <row r="6663" spans="5:5">
      <c r="E6663"/>
    </row>
    <row r="6664" spans="5:5">
      <c r="E6664"/>
    </row>
    <row r="6665" spans="5:5">
      <c r="E6665"/>
    </row>
    <row r="6666" spans="5:5">
      <c r="E6666"/>
    </row>
    <row r="6667" spans="5:5">
      <c r="E6667"/>
    </row>
    <row r="6668" spans="5:5">
      <c r="E6668"/>
    </row>
    <row r="6669" spans="5:5">
      <c r="E6669"/>
    </row>
    <row r="6670" spans="5:5">
      <c r="E6670"/>
    </row>
    <row r="6671" spans="5:5">
      <c r="E6671"/>
    </row>
    <row r="6672" spans="5:5">
      <c r="E6672"/>
    </row>
    <row r="6673" spans="5:5">
      <c r="E6673"/>
    </row>
    <row r="6674" spans="5:5">
      <c r="E6674"/>
    </row>
    <row r="6675" spans="5:5">
      <c r="E6675"/>
    </row>
    <row r="6676" spans="5:5">
      <c r="E6676"/>
    </row>
    <row r="6677" spans="5:5">
      <c r="E6677"/>
    </row>
    <row r="6678" spans="5:5">
      <c r="E6678"/>
    </row>
    <row r="6679" spans="5:5">
      <c r="E6679"/>
    </row>
    <row r="6680" spans="5:5">
      <c r="E6680"/>
    </row>
    <row r="6681" spans="5:5">
      <c r="E6681"/>
    </row>
    <row r="6682" spans="5:5">
      <c r="E6682"/>
    </row>
    <row r="6683" spans="5:5">
      <c r="E6683"/>
    </row>
    <row r="6684" spans="5:5">
      <c r="E6684"/>
    </row>
    <row r="6685" spans="5:5">
      <c r="E6685"/>
    </row>
    <row r="6686" spans="5:5">
      <c r="E6686"/>
    </row>
    <row r="6687" spans="5:5">
      <c r="E6687"/>
    </row>
    <row r="6688" spans="5:5">
      <c r="E6688"/>
    </row>
    <row r="6689" spans="5:5">
      <c r="E6689"/>
    </row>
    <row r="6690" spans="5:5">
      <c r="E6690"/>
    </row>
    <row r="6691" spans="5:5">
      <c r="E6691"/>
    </row>
    <row r="6692" spans="5:5">
      <c r="E6692"/>
    </row>
    <row r="6693" spans="5:5">
      <c r="E6693"/>
    </row>
    <row r="6694" spans="5:5">
      <c r="E6694"/>
    </row>
    <row r="6695" spans="5:5">
      <c r="E6695"/>
    </row>
    <row r="6696" spans="5:5">
      <c r="E6696"/>
    </row>
    <row r="6697" spans="5:5">
      <c r="E6697"/>
    </row>
    <row r="6698" spans="5:5">
      <c r="E6698"/>
    </row>
    <row r="6699" spans="5:5">
      <c r="E6699"/>
    </row>
    <row r="6700" spans="5:5">
      <c r="E6700"/>
    </row>
    <row r="6701" spans="5:5">
      <c r="E6701"/>
    </row>
    <row r="6702" spans="5:5">
      <c r="E6702"/>
    </row>
    <row r="6703" spans="5:5">
      <c r="E6703"/>
    </row>
    <row r="6704" spans="5:5">
      <c r="E6704"/>
    </row>
    <row r="6705" spans="5:5">
      <c r="E6705"/>
    </row>
    <row r="6706" spans="5:5">
      <c r="E6706"/>
    </row>
    <row r="6707" spans="5:5">
      <c r="E6707"/>
    </row>
    <row r="6708" spans="5:5">
      <c r="E6708"/>
    </row>
    <row r="6709" spans="5:5">
      <c r="E6709"/>
    </row>
    <row r="6710" spans="5:5">
      <c r="E6710"/>
    </row>
    <row r="6711" spans="5:5">
      <c r="E6711"/>
    </row>
    <row r="6712" spans="5:5">
      <c r="E6712"/>
    </row>
    <row r="6713" spans="5:5">
      <c r="E6713"/>
    </row>
    <row r="6714" spans="5:5">
      <c r="E6714"/>
    </row>
    <row r="6715" spans="5:5">
      <c r="E6715"/>
    </row>
    <row r="6716" spans="5:5">
      <c r="E6716"/>
    </row>
    <row r="6717" spans="5:5">
      <c r="E6717"/>
    </row>
    <row r="6718" spans="5:5">
      <c r="E6718"/>
    </row>
    <row r="6719" spans="5:5">
      <c r="E6719"/>
    </row>
    <row r="6720" spans="5:5">
      <c r="E6720"/>
    </row>
    <row r="6721" spans="5:5">
      <c r="E6721"/>
    </row>
    <row r="6722" spans="5:5">
      <c r="E6722"/>
    </row>
    <row r="6723" spans="5:5">
      <c r="E6723"/>
    </row>
    <row r="6724" spans="5:5">
      <c r="E6724"/>
    </row>
    <row r="6725" spans="5:5">
      <c r="E6725"/>
    </row>
    <row r="6726" spans="5:5">
      <c r="E6726"/>
    </row>
    <row r="6727" spans="5:5">
      <c r="E6727"/>
    </row>
    <row r="6728" spans="5:5">
      <c r="E6728"/>
    </row>
    <row r="6729" spans="5:5">
      <c r="E6729"/>
    </row>
    <row r="6730" spans="5:5">
      <c r="E6730"/>
    </row>
    <row r="6731" spans="5:5">
      <c r="E6731"/>
    </row>
    <row r="6732" spans="5:5">
      <c r="E6732"/>
    </row>
    <row r="6733" spans="5:5">
      <c r="E6733"/>
    </row>
    <row r="6734" spans="5:5">
      <c r="E6734"/>
    </row>
    <row r="6735" spans="5:5">
      <c r="E6735"/>
    </row>
    <row r="6736" spans="5:5">
      <c r="E6736"/>
    </row>
    <row r="6737" spans="5:5">
      <c r="E6737"/>
    </row>
    <row r="6738" spans="5:5">
      <c r="E6738"/>
    </row>
    <row r="6739" spans="5:5">
      <c r="E6739"/>
    </row>
    <row r="6740" spans="5:5">
      <c r="E6740"/>
    </row>
    <row r="6741" spans="5:5">
      <c r="E6741"/>
    </row>
    <row r="6742" spans="5:5">
      <c r="E6742"/>
    </row>
    <row r="6743" spans="5:5">
      <c r="E6743"/>
    </row>
    <row r="6744" spans="5:5">
      <c r="E6744"/>
    </row>
    <row r="6745" spans="5:5">
      <c r="E6745"/>
    </row>
    <row r="6746" spans="5:5">
      <c r="E6746"/>
    </row>
    <row r="6747" spans="5:5">
      <c r="E6747"/>
    </row>
    <row r="6748" spans="5:5">
      <c r="E6748"/>
    </row>
    <row r="6749" spans="5:5">
      <c r="E6749"/>
    </row>
    <row r="6750" spans="5:5">
      <c r="E6750"/>
    </row>
    <row r="6751" spans="5:5">
      <c r="E6751"/>
    </row>
    <row r="6752" spans="5:5">
      <c r="E6752"/>
    </row>
    <row r="6753" spans="5:5">
      <c r="E6753"/>
    </row>
    <row r="6754" spans="5:5">
      <c r="E6754"/>
    </row>
    <row r="6755" spans="5:5">
      <c r="E6755"/>
    </row>
    <row r="6756" spans="5:5">
      <c r="E6756"/>
    </row>
    <row r="6757" spans="5:5">
      <c r="E6757"/>
    </row>
    <row r="6758" spans="5:5">
      <c r="E6758"/>
    </row>
    <row r="6759" spans="5:5">
      <c r="E6759"/>
    </row>
    <row r="6760" spans="5:5">
      <c r="E6760"/>
    </row>
    <row r="6761" spans="5:5">
      <c r="E6761"/>
    </row>
    <row r="6762" spans="5:5">
      <c r="E6762"/>
    </row>
    <row r="6763" spans="5:5">
      <c r="E6763"/>
    </row>
    <row r="6764" spans="5:5">
      <c r="E6764"/>
    </row>
    <row r="6765" spans="5:5">
      <c r="E6765"/>
    </row>
    <row r="6766" spans="5:5">
      <c r="E6766"/>
    </row>
    <row r="6767" spans="5:5">
      <c r="E6767"/>
    </row>
    <row r="6768" spans="5:5">
      <c r="E6768"/>
    </row>
    <row r="6769" spans="5:5">
      <c r="E6769"/>
    </row>
    <row r="6770" spans="5:5">
      <c r="E6770"/>
    </row>
    <row r="6771" spans="5:5">
      <c r="E6771"/>
    </row>
    <row r="6772" spans="5:5">
      <c r="E6772"/>
    </row>
    <row r="6773" spans="5:5">
      <c r="E6773"/>
    </row>
    <row r="6774" spans="5:5">
      <c r="E6774"/>
    </row>
    <row r="6775" spans="5:5">
      <c r="E6775"/>
    </row>
    <row r="6776" spans="5:5">
      <c r="E6776"/>
    </row>
    <row r="6777" spans="5:5">
      <c r="E6777"/>
    </row>
    <row r="6778" spans="5:5">
      <c r="E6778"/>
    </row>
    <row r="6779" spans="5:5">
      <c r="E6779"/>
    </row>
    <row r="6780" spans="5:5">
      <c r="E6780"/>
    </row>
    <row r="6781" spans="5:5">
      <c r="E6781"/>
    </row>
    <row r="6782" spans="5:5">
      <c r="E6782"/>
    </row>
    <row r="6783" spans="5:5">
      <c r="E6783"/>
    </row>
    <row r="6784" spans="5:5">
      <c r="E6784"/>
    </row>
    <row r="6785" spans="5:5">
      <c r="E6785"/>
    </row>
    <row r="6786" spans="5:5">
      <c r="E6786"/>
    </row>
    <row r="6787" spans="5:5">
      <c r="E6787"/>
    </row>
    <row r="6788" spans="5:5">
      <c r="E6788"/>
    </row>
    <row r="6789" spans="5:5">
      <c r="E6789"/>
    </row>
    <row r="6790" spans="5:5">
      <c r="E6790"/>
    </row>
    <row r="6791" spans="5:5">
      <c r="E6791"/>
    </row>
    <row r="6792" spans="5:5">
      <c r="E6792"/>
    </row>
    <row r="6793" spans="5:5">
      <c r="E6793"/>
    </row>
    <row r="6794" spans="5:5">
      <c r="E6794"/>
    </row>
    <row r="6795" spans="5:5">
      <c r="E6795"/>
    </row>
    <row r="6796" spans="5:5">
      <c r="E6796"/>
    </row>
    <row r="6797" spans="5:5">
      <c r="E6797"/>
    </row>
    <row r="6798" spans="5:5">
      <c r="E6798"/>
    </row>
    <row r="6799" spans="5:5">
      <c r="E6799"/>
    </row>
    <row r="6800" spans="5:5">
      <c r="E6800"/>
    </row>
    <row r="6801" spans="5:5">
      <c r="E6801"/>
    </row>
    <row r="6802" spans="5:5">
      <c r="E6802"/>
    </row>
    <row r="6803" spans="5:5">
      <c r="E6803"/>
    </row>
    <row r="6804" spans="5:5">
      <c r="E6804"/>
    </row>
    <row r="6805" spans="5:5">
      <c r="E6805"/>
    </row>
    <row r="6806" spans="5:5">
      <c r="E6806"/>
    </row>
    <row r="6807" spans="5:5">
      <c r="E6807"/>
    </row>
    <row r="6808" spans="5:5">
      <c r="E6808"/>
    </row>
    <row r="6809" spans="5:5">
      <c r="E6809"/>
    </row>
    <row r="6810" spans="5:5">
      <c r="E6810"/>
    </row>
    <row r="6811" spans="5:5">
      <c r="E6811"/>
    </row>
    <row r="6812" spans="5:5">
      <c r="E6812"/>
    </row>
    <row r="6813" spans="5:5">
      <c r="E6813"/>
    </row>
    <row r="6814" spans="5:5">
      <c r="E6814"/>
    </row>
    <row r="6815" spans="5:5">
      <c r="E6815"/>
    </row>
    <row r="6816" spans="5:5">
      <c r="E6816"/>
    </row>
    <row r="6817" spans="5:5">
      <c r="E6817"/>
    </row>
    <row r="6818" spans="5:5">
      <c r="E6818"/>
    </row>
    <row r="6819" spans="5:5">
      <c r="E6819"/>
    </row>
    <row r="6820" spans="5:5">
      <c r="E6820"/>
    </row>
    <row r="6821" spans="5:5">
      <c r="E6821"/>
    </row>
    <row r="6822" spans="5:5">
      <c r="E6822"/>
    </row>
    <row r="6823" spans="5:5">
      <c r="E6823"/>
    </row>
    <row r="6824" spans="5:5">
      <c r="E6824"/>
    </row>
    <row r="6825" spans="5:5">
      <c r="E6825"/>
    </row>
    <row r="6826" spans="5:5">
      <c r="E6826"/>
    </row>
    <row r="6827" spans="5:5">
      <c r="E6827"/>
    </row>
    <row r="6828" spans="5:5">
      <c r="E6828"/>
    </row>
    <row r="6829" spans="5:5">
      <c r="E6829"/>
    </row>
    <row r="6830" spans="5:5">
      <c r="E6830"/>
    </row>
    <row r="6831" spans="5:5">
      <c r="E6831"/>
    </row>
    <row r="6832" spans="5:5">
      <c r="E6832"/>
    </row>
    <row r="6833" spans="5:5">
      <c r="E6833"/>
    </row>
    <row r="6834" spans="5:5">
      <c r="E6834"/>
    </row>
    <row r="6835" spans="5:5">
      <c r="E6835"/>
    </row>
    <row r="6836" spans="5:5">
      <c r="E6836"/>
    </row>
    <row r="6837" spans="5:5">
      <c r="E6837"/>
    </row>
    <row r="6838" spans="5:5">
      <c r="E6838"/>
    </row>
    <row r="6839" spans="5:5">
      <c r="E6839"/>
    </row>
    <row r="6840" spans="5:5">
      <c r="E6840"/>
    </row>
    <row r="6841" spans="5:5">
      <c r="E6841"/>
    </row>
    <row r="6842" spans="5:5">
      <c r="E6842"/>
    </row>
    <row r="6843" spans="5:5">
      <c r="E6843"/>
    </row>
    <row r="6844" spans="5:5">
      <c r="E6844"/>
    </row>
    <row r="6845" spans="5:5">
      <c r="E6845"/>
    </row>
    <row r="6846" spans="5:5">
      <c r="E6846"/>
    </row>
    <row r="6847" spans="5:5">
      <c r="E6847"/>
    </row>
    <row r="6848" spans="5:5">
      <c r="E6848"/>
    </row>
    <row r="6849" spans="5:5">
      <c r="E6849"/>
    </row>
    <row r="6850" spans="5:5">
      <c r="E6850"/>
    </row>
    <row r="6851" spans="5:5">
      <c r="E6851"/>
    </row>
    <row r="6852" spans="5:5">
      <c r="E6852"/>
    </row>
    <row r="6853" spans="5:5">
      <c r="E6853"/>
    </row>
    <row r="6854" spans="5:5">
      <c r="E6854"/>
    </row>
    <row r="6855" spans="5:5">
      <c r="E6855"/>
    </row>
    <row r="6856" spans="5:5">
      <c r="E6856"/>
    </row>
    <row r="6857" spans="5:5">
      <c r="E6857"/>
    </row>
    <row r="6858" spans="5:5">
      <c r="E6858"/>
    </row>
    <row r="6859" spans="5:5">
      <c r="E6859"/>
    </row>
    <row r="6860" spans="5:5">
      <c r="E6860"/>
    </row>
    <row r="6861" spans="5:5">
      <c r="E6861"/>
    </row>
    <row r="6862" spans="5:5">
      <c r="E6862"/>
    </row>
    <row r="6863" spans="5:5">
      <c r="E6863"/>
    </row>
    <row r="6864" spans="5:5">
      <c r="E6864"/>
    </row>
    <row r="6865" spans="5:5">
      <c r="E6865"/>
    </row>
    <row r="6866" spans="5:5">
      <c r="E6866"/>
    </row>
    <row r="6867" spans="5:5">
      <c r="E6867"/>
    </row>
    <row r="6868" spans="5:5">
      <c r="E6868"/>
    </row>
    <row r="6869" spans="5:5">
      <c r="E6869"/>
    </row>
    <row r="6870" spans="5:5">
      <c r="E6870"/>
    </row>
    <row r="6871" spans="5:5">
      <c r="E6871"/>
    </row>
    <row r="6872" spans="5:5">
      <c r="E6872"/>
    </row>
    <row r="6873" spans="5:5">
      <c r="E6873"/>
    </row>
    <row r="6874" spans="5:5">
      <c r="E6874"/>
    </row>
    <row r="6875" spans="5:5">
      <c r="E6875"/>
    </row>
    <row r="6876" spans="5:5">
      <c r="E6876"/>
    </row>
    <row r="6877" spans="5:5">
      <c r="E6877"/>
    </row>
    <row r="6878" spans="5:5">
      <c r="E6878"/>
    </row>
    <row r="6879" spans="5:5">
      <c r="E6879"/>
    </row>
    <row r="6880" spans="5:5">
      <c r="E6880"/>
    </row>
    <row r="6881" spans="5:5">
      <c r="E6881"/>
    </row>
    <row r="6882" spans="5:5">
      <c r="E6882"/>
    </row>
    <row r="6883" spans="5:5">
      <c r="E6883"/>
    </row>
    <row r="6884" spans="5:5">
      <c r="E6884"/>
    </row>
    <row r="6885" spans="5:5">
      <c r="E6885"/>
    </row>
    <row r="6886" spans="5:5">
      <c r="E6886"/>
    </row>
    <row r="6887" spans="5:5">
      <c r="E6887"/>
    </row>
    <row r="6888" spans="5:5">
      <c r="E6888"/>
    </row>
    <row r="6889" spans="5:5">
      <c r="E6889"/>
    </row>
    <row r="6890" spans="5:5">
      <c r="E6890"/>
    </row>
    <row r="6891" spans="5:5">
      <c r="E6891"/>
    </row>
    <row r="6892" spans="5:5">
      <c r="E6892"/>
    </row>
    <row r="6893" spans="5:5">
      <c r="E6893"/>
    </row>
    <row r="6894" spans="5:5">
      <c r="E6894"/>
    </row>
    <row r="6895" spans="5:5">
      <c r="E6895"/>
    </row>
    <row r="6896" spans="5:5">
      <c r="E6896"/>
    </row>
    <row r="6897" spans="5:5">
      <c r="E6897"/>
    </row>
    <row r="6898" spans="5:5">
      <c r="E6898"/>
    </row>
    <row r="6899" spans="5:5">
      <c r="E6899"/>
    </row>
    <row r="6900" spans="5:5">
      <c r="E6900"/>
    </row>
    <row r="6901" spans="5:5">
      <c r="E6901"/>
    </row>
    <row r="6902" spans="5:5">
      <c r="E6902"/>
    </row>
    <row r="6903" spans="5:5">
      <c r="E6903"/>
    </row>
    <row r="6904" spans="5:5">
      <c r="E6904"/>
    </row>
    <row r="6905" spans="5:5">
      <c r="E6905"/>
    </row>
    <row r="6906" spans="5:5">
      <c r="E6906"/>
    </row>
    <row r="6907" spans="5:5">
      <c r="E6907"/>
    </row>
    <row r="6908" spans="5:5">
      <c r="E6908"/>
    </row>
    <row r="6909" spans="5:5">
      <c r="E6909"/>
    </row>
    <row r="6910" spans="5:5">
      <c r="E6910"/>
    </row>
    <row r="6911" spans="5:5">
      <c r="E6911"/>
    </row>
    <row r="6912" spans="5:5">
      <c r="E6912"/>
    </row>
    <row r="6913" spans="5:5">
      <c r="E6913"/>
    </row>
    <row r="6914" spans="5:5">
      <c r="E6914"/>
    </row>
    <row r="6915" spans="5:5">
      <c r="E6915"/>
    </row>
    <row r="6916" spans="5:5">
      <c r="E6916"/>
    </row>
    <row r="6917" spans="5:5">
      <c r="E6917"/>
    </row>
    <row r="6918" spans="5:5">
      <c r="E6918"/>
    </row>
    <row r="6919" spans="5:5">
      <c r="E6919"/>
    </row>
    <row r="6920" spans="5:5">
      <c r="E6920"/>
    </row>
    <row r="6921" spans="5:5">
      <c r="E6921"/>
    </row>
    <row r="6922" spans="5:5">
      <c r="E6922"/>
    </row>
    <row r="6923" spans="5:5">
      <c r="E6923"/>
    </row>
    <row r="6924" spans="5:5">
      <c r="E6924"/>
    </row>
    <row r="6925" spans="5:5">
      <c r="E6925"/>
    </row>
    <row r="6926" spans="5:5">
      <c r="E6926"/>
    </row>
    <row r="6927" spans="5:5">
      <c r="E6927"/>
    </row>
    <row r="6928" spans="5:5">
      <c r="E6928"/>
    </row>
    <row r="6929" spans="5:5">
      <c r="E6929"/>
    </row>
    <row r="6930" spans="5:5">
      <c r="E6930"/>
    </row>
    <row r="6931" spans="5:5">
      <c r="E6931"/>
    </row>
    <row r="6932" spans="5:5">
      <c r="E6932"/>
    </row>
    <row r="6933" spans="5:5">
      <c r="E6933"/>
    </row>
    <row r="6934" spans="5:5">
      <c r="E6934"/>
    </row>
    <row r="6935" spans="5:5">
      <c r="E6935"/>
    </row>
    <row r="6936" spans="5:5">
      <c r="E6936"/>
    </row>
    <row r="6937" spans="5:5">
      <c r="E6937"/>
    </row>
    <row r="6938" spans="5:5">
      <c r="E6938"/>
    </row>
    <row r="6939" spans="5:5">
      <c r="E6939"/>
    </row>
    <row r="6940" spans="5:5">
      <c r="E6940"/>
    </row>
    <row r="6941" spans="5:5">
      <c r="E6941"/>
    </row>
    <row r="6942" spans="5:5">
      <c r="E6942"/>
    </row>
    <row r="6943" spans="5:5">
      <c r="E6943"/>
    </row>
    <row r="6944" spans="5:5">
      <c r="E6944"/>
    </row>
    <row r="6945" spans="5:5">
      <c r="E6945"/>
    </row>
    <row r="6946" spans="5:5">
      <c r="E6946"/>
    </row>
    <row r="6947" spans="5:5">
      <c r="E6947"/>
    </row>
    <row r="6948" spans="5:5">
      <c r="E6948"/>
    </row>
    <row r="6949" spans="5:5">
      <c r="E6949"/>
    </row>
    <row r="6950" spans="5:5">
      <c r="E6950"/>
    </row>
    <row r="6951" spans="5:5">
      <c r="E6951"/>
    </row>
    <row r="6952" spans="5:5">
      <c r="E6952"/>
    </row>
    <row r="6953" spans="5:5">
      <c r="E6953"/>
    </row>
    <row r="6954" spans="5:5">
      <c r="E6954"/>
    </row>
    <row r="6955" spans="5:5">
      <c r="E6955"/>
    </row>
    <row r="6956" spans="5:5">
      <c r="E6956"/>
    </row>
    <row r="6957" spans="5:5">
      <c r="E6957"/>
    </row>
    <row r="6958" spans="5:5">
      <c r="E6958"/>
    </row>
    <row r="6959" spans="5:5">
      <c r="E6959"/>
    </row>
    <row r="6960" spans="5:5">
      <c r="E6960"/>
    </row>
    <row r="6961" spans="5:5">
      <c r="E6961"/>
    </row>
    <row r="6962" spans="5:5">
      <c r="E6962"/>
    </row>
    <row r="6963" spans="5:5">
      <c r="E6963"/>
    </row>
    <row r="6964" spans="5:5">
      <c r="E6964"/>
    </row>
    <row r="6965" spans="5:5">
      <c r="E6965"/>
    </row>
    <row r="6966" spans="5:5">
      <c r="E6966"/>
    </row>
    <row r="6967" spans="5:5">
      <c r="E6967"/>
    </row>
    <row r="6968" spans="5:5">
      <c r="E6968"/>
    </row>
    <row r="6969" spans="5:5">
      <c r="E6969"/>
    </row>
    <row r="6970" spans="5:5">
      <c r="E6970"/>
    </row>
    <row r="6971" spans="5:5">
      <c r="E6971"/>
    </row>
    <row r="6972" spans="5:5">
      <c r="E6972"/>
    </row>
    <row r="6973" spans="5:5">
      <c r="E6973"/>
    </row>
    <row r="6974" spans="5:5">
      <c r="E6974"/>
    </row>
    <row r="6975" spans="5:5">
      <c r="E6975"/>
    </row>
    <row r="6976" spans="5:5">
      <c r="E6976"/>
    </row>
    <row r="6977" spans="5:5">
      <c r="E6977"/>
    </row>
    <row r="6978" spans="5:5">
      <c r="E6978"/>
    </row>
    <row r="6979" spans="5:5">
      <c r="E6979"/>
    </row>
    <row r="6980" spans="5:5">
      <c r="E6980"/>
    </row>
    <row r="6981" spans="5:5">
      <c r="E6981"/>
    </row>
    <row r="6982" spans="5:5">
      <c r="E6982"/>
    </row>
    <row r="6983" spans="5:5">
      <c r="E6983"/>
    </row>
    <row r="6984" spans="5:5">
      <c r="E6984"/>
    </row>
    <row r="6985" spans="5:5">
      <c r="E6985"/>
    </row>
    <row r="6986" spans="5:5">
      <c r="E6986"/>
    </row>
    <row r="6987" spans="5:5">
      <c r="E6987"/>
    </row>
    <row r="6988" spans="5:5">
      <c r="E6988"/>
    </row>
    <row r="6989" spans="5:5">
      <c r="E6989"/>
    </row>
    <row r="6990" spans="5:5">
      <c r="E6990"/>
    </row>
    <row r="6991" spans="5:5">
      <c r="E6991"/>
    </row>
    <row r="6992" spans="5:5">
      <c r="E6992"/>
    </row>
    <row r="6993" spans="5:5">
      <c r="E6993"/>
    </row>
    <row r="6994" spans="5:5">
      <c r="E6994"/>
    </row>
    <row r="6995" spans="5:5">
      <c r="E6995"/>
    </row>
    <row r="6996" spans="5:5">
      <c r="E6996"/>
    </row>
    <row r="6997" spans="5:5">
      <c r="E6997"/>
    </row>
    <row r="6998" spans="5:5">
      <c r="E6998"/>
    </row>
    <row r="6999" spans="5:5">
      <c r="E6999"/>
    </row>
    <row r="7000" spans="5:5">
      <c r="E7000"/>
    </row>
    <row r="7001" spans="5:5">
      <c r="E7001"/>
    </row>
    <row r="7002" spans="5:5">
      <c r="E7002"/>
    </row>
    <row r="7003" spans="5:5">
      <c r="E7003"/>
    </row>
    <row r="7004" spans="5:5">
      <c r="E7004"/>
    </row>
    <row r="7005" spans="5:5">
      <c r="E7005"/>
    </row>
    <row r="7006" spans="5:5">
      <c r="E7006"/>
    </row>
    <row r="7007" spans="5:5">
      <c r="E7007"/>
    </row>
    <row r="7008" spans="5:5">
      <c r="E7008"/>
    </row>
    <row r="7009" spans="5:5">
      <c r="E7009"/>
    </row>
    <row r="7010" spans="5:5">
      <c r="E7010"/>
    </row>
    <row r="7011" spans="5:5">
      <c r="E7011"/>
    </row>
    <row r="7012" spans="5:5">
      <c r="E7012"/>
    </row>
    <row r="7013" spans="5:5">
      <c r="E7013"/>
    </row>
    <row r="7014" spans="5:5">
      <c r="E7014"/>
    </row>
    <row r="7015" spans="5:5">
      <c r="E7015"/>
    </row>
    <row r="7016" spans="5:5">
      <c r="E7016"/>
    </row>
    <row r="7017" spans="5:5">
      <c r="E7017"/>
    </row>
    <row r="7018" spans="5:5">
      <c r="E7018"/>
    </row>
    <row r="7019" spans="5:5">
      <c r="E7019"/>
    </row>
    <row r="7020" spans="5:5">
      <c r="E7020"/>
    </row>
    <row r="7021" spans="5:5">
      <c r="E7021"/>
    </row>
    <row r="7022" spans="5:5">
      <c r="E7022"/>
    </row>
    <row r="7023" spans="5:5">
      <c r="E7023"/>
    </row>
    <row r="7024" spans="5:5">
      <c r="E7024"/>
    </row>
    <row r="7025" spans="5:5">
      <c r="E7025"/>
    </row>
    <row r="7026" spans="5:5">
      <c r="E7026"/>
    </row>
    <row r="7027" spans="5:5">
      <c r="E7027"/>
    </row>
    <row r="7028" spans="5:5">
      <c r="E7028"/>
    </row>
    <row r="7029" spans="5:5">
      <c r="E7029"/>
    </row>
    <row r="7030" spans="5:5">
      <c r="E7030"/>
    </row>
    <row r="7031" spans="5:5">
      <c r="E7031"/>
    </row>
    <row r="7032" spans="5:5">
      <c r="E7032"/>
    </row>
    <row r="7033" spans="5:5">
      <c r="E7033"/>
    </row>
    <row r="7034" spans="5:5">
      <c r="E7034"/>
    </row>
    <row r="7035" spans="5:5">
      <c r="E7035"/>
    </row>
    <row r="7036" spans="5:5">
      <c r="E7036"/>
    </row>
    <row r="7037" spans="5:5">
      <c r="E7037"/>
    </row>
    <row r="7038" spans="5:5">
      <c r="E7038"/>
    </row>
    <row r="7039" spans="5:5">
      <c r="E7039"/>
    </row>
    <row r="7040" spans="5:5">
      <c r="E7040"/>
    </row>
    <row r="7041" spans="5:5">
      <c r="E7041"/>
    </row>
    <row r="7042" spans="5:5">
      <c r="E7042"/>
    </row>
    <row r="7043" spans="5:5">
      <c r="E7043"/>
    </row>
    <row r="7044" spans="5:5">
      <c r="E7044"/>
    </row>
    <row r="7045" spans="5:5">
      <c r="E7045"/>
    </row>
    <row r="7046" spans="5:5">
      <c r="E7046"/>
    </row>
    <row r="7047" spans="5:5">
      <c r="E7047"/>
    </row>
    <row r="7048" spans="5:5">
      <c r="E7048"/>
    </row>
    <row r="7049" spans="5:5">
      <c r="E7049"/>
    </row>
    <row r="7050" spans="5:5">
      <c r="E7050"/>
    </row>
    <row r="7051" spans="5:5">
      <c r="E7051"/>
    </row>
    <row r="7052" spans="5:5">
      <c r="E7052"/>
    </row>
    <row r="7053" spans="5:5">
      <c r="E7053"/>
    </row>
    <row r="7054" spans="5:5">
      <c r="E7054"/>
    </row>
    <row r="7055" spans="5:5">
      <c r="E7055"/>
    </row>
    <row r="7056" spans="5:5">
      <c r="E7056"/>
    </row>
    <row r="7057" spans="5:5">
      <c r="E7057"/>
    </row>
    <row r="7058" spans="5:5">
      <c r="E7058"/>
    </row>
    <row r="7059" spans="5:5">
      <c r="E7059"/>
    </row>
    <row r="7060" spans="5:5">
      <c r="E7060"/>
    </row>
    <row r="7061" spans="5:5">
      <c r="E7061"/>
    </row>
    <row r="7062" spans="5:5">
      <c r="E7062"/>
    </row>
    <row r="7063" spans="5:5">
      <c r="E7063"/>
    </row>
    <row r="7064" spans="5:5">
      <c r="E7064"/>
    </row>
    <row r="7065" spans="5:5">
      <c r="E7065"/>
    </row>
    <row r="7066" spans="5:5">
      <c r="E7066"/>
    </row>
    <row r="7067" spans="5:5">
      <c r="E7067"/>
    </row>
    <row r="7068" spans="5:5">
      <c r="E7068"/>
    </row>
    <row r="7069" spans="5:5">
      <c r="E7069"/>
    </row>
    <row r="7070" spans="5:5">
      <c r="E7070"/>
    </row>
    <row r="7071" spans="5:5">
      <c r="E7071"/>
    </row>
    <row r="7072" spans="5:5">
      <c r="E7072"/>
    </row>
    <row r="7073" spans="5:5">
      <c r="E7073"/>
    </row>
    <row r="7074" spans="5:5">
      <c r="E7074"/>
    </row>
    <row r="7075" spans="5:5">
      <c r="E7075"/>
    </row>
    <row r="7076" spans="5:5">
      <c r="E7076"/>
    </row>
    <row r="7077" spans="5:5">
      <c r="E7077"/>
    </row>
    <row r="7078" spans="5:5">
      <c r="E7078"/>
    </row>
    <row r="7079" spans="5:5">
      <c r="E7079"/>
    </row>
    <row r="7080" spans="5:5">
      <c r="E7080"/>
    </row>
    <row r="7081" spans="5:5">
      <c r="E7081"/>
    </row>
    <row r="7082" spans="5:5">
      <c r="E7082"/>
    </row>
    <row r="7083" spans="5:5">
      <c r="E7083"/>
    </row>
    <row r="7084" spans="5:5">
      <c r="E7084"/>
    </row>
    <row r="7085" spans="5:5">
      <c r="E7085"/>
    </row>
    <row r="7086" spans="5:5">
      <c r="E7086"/>
    </row>
    <row r="7087" spans="5:5">
      <c r="E7087"/>
    </row>
    <row r="7088" spans="5:5">
      <c r="E7088"/>
    </row>
    <row r="7089" spans="5:5">
      <c r="E7089"/>
    </row>
    <row r="7090" spans="5:5">
      <c r="E7090"/>
    </row>
    <row r="7091" spans="5:5">
      <c r="E7091"/>
    </row>
    <row r="7092" spans="5:5">
      <c r="E7092"/>
    </row>
    <row r="7093" spans="5:5">
      <c r="E7093"/>
    </row>
    <row r="7094" spans="5:5">
      <c r="E7094"/>
    </row>
    <row r="7095" spans="5:5">
      <c r="E7095"/>
    </row>
    <row r="7096" spans="5:5">
      <c r="E7096"/>
    </row>
    <row r="7097" spans="5:5">
      <c r="E7097"/>
    </row>
    <row r="7098" spans="5:5">
      <c r="E7098"/>
    </row>
    <row r="7099" spans="5:5">
      <c r="E7099"/>
    </row>
    <row r="7100" spans="5:5">
      <c r="E7100"/>
    </row>
    <row r="7101" spans="5:5">
      <c r="E7101"/>
    </row>
    <row r="7102" spans="5:5">
      <c r="E7102"/>
    </row>
    <row r="7103" spans="5:5">
      <c r="E7103"/>
    </row>
    <row r="7104" spans="5:5">
      <c r="E7104"/>
    </row>
    <row r="7105" spans="5:5">
      <c r="E7105"/>
    </row>
    <row r="7106" spans="5:5">
      <c r="E7106"/>
    </row>
    <row r="7107" spans="5:5">
      <c r="E7107"/>
    </row>
    <row r="7108" spans="5:5">
      <c r="E7108"/>
    </row>
    <row r="7109" spans="5:5">
      <c r="E7109"/>
    </row>
    <row r="7110" spans="5:5">
      <c r="E7110"/>
    </row>
    <row r="7111" spans="5:5">
      <c r="E7111"/>
    </row>
    <row r="7112" spans="5:5">
      <c r="E7112"/>
    </row>
    <row r="7113" spans="5:5">
      <c r="E7113"/>
    </row>
    <row r="7114" spans="5:5">
      <c r="E7114"/>
    </row>
    <row r="7115" spans="5:5">
      <c r="E7115"/>
    </row>
    <row r="7116" spans="5:5">
      <c r="E7116"/>
    </row>
    <row r="7117" spans="5:5">
      <c r="E7117"/>
    </row>
    <row r="7118" spans="5:5">
      <c r="E7118"/>
    </row>
    <row r="7119" spans="5:5">
      <c r="E7119"/>
    </row>
    <row r="7120" spans="5:5">
      <c r="E7120"/>
    </row>
    <row r="7121" spans="5:5">
      <c r="E7121"/>
    </row>
    <row r="7122" spans="5:5">
      <c r="E7122"/>
    </row>
    <row r="7123" spans="5:5">
      <c r="E7123"/>
    </row>
    <row r="7124" spans="5:5">
      <c r="E7124"/>
    </row>
    <row r="7125" spans="5:5">
      <c r="E7125"/>
    </row>
    <row r="7126" spans="5:5">
      <c r="E7126"/>
    </row>
    <row r="7127" spans="5:5">
      <c r="E7127"/>
    </row>
    <row r="7128" spans="5:5">
      <c r="E7128"/>
    </row>
    <row r="7129" spans="5:5">
      <c r="E7129"/>
    </row>
    <row r="7130" spans="5:5">
      <c r="E7130"/>
    </row>
    <row r="7131" spans="5:5">
      <c r="E7131"/>
    </row>
    <row r="7132" spans="5:5">
      <c r="E7132"/>
    </row>
    <row r="7133" spans="5:5">
      <c r="E7133"/>
    </row>
    <row r="7134" spans="5:5">
      <c r="E7134"/>
    </row>
    <row r="7135" spans="5:5">
      <c r="E7135"/>
    </row>
    <row r="7136" spans="5:5">
      <c r="E7136"/>
    </row>
    <row r="7137" spans="5:5">
      <c r="E7137"/>
    </row>
    <row r="7138" spans="5:5">
      <c r="E7138"/>
    </row>
    <row r="7139" spans="5:5">
      <c r="E7139"/>
    </row>
    <row r="7140" spans="5:5">
      <c r="E7140"/>
    </row>
    <row r="7141" spans="5:5">
      <c r="E7141"/>
    </row>
    <row r="7142" spans="5:5">
      <c r="E7142"/>
    </row>
    <row r="7143" spans="5:5">
      <c r="E7143"/>
    </row>
    <row r="7144" spans="5:5">
      <c r="E7144"/>
    </row>
    <row r="7145" spans="5:5">
      <c r="E7145"/>
    </row>
    <row r="7146" spans="5:5">
      <c r="E7146"/>
    </row>
    <row r="7147" spans="5:5">
      <c r="E7147"/>
    </row>
    <row r="7148" spans="5:5">
      <c r="E7148"/>
    </row>
    <row r="7149" spans="5:5">
      <c r="E7149"/>
    </row>
    <row r="7150" spans="5:5">
      <c r="E7150"/>
    </row>
    <row r="7151" spans="5:5">
      <c r="E7151"/>
    </row>
    <row r="7152" spans="5:5">
      <c r="E7152"/>
    </row>
    <row r="7153" spans="5:5">
      <c r="E7153"/>
    </row>
    <row r="7154" spans="5:5">
      <c r="E7154"/>
    </row>
    <row r="7155" spans="5:5">
      <c r="E7155"/>
    </row>
    <row r="7156" spans="5:5">
      <c r="E7156"/>
    </row>
    <row r="7157" spans="5:5">
      <c r="E7157"/>
    </row>
    <row r="7158" spans="5:5">
      <c r="E7158"/>
    </row>
    <row r="7159" spans="5:5">
      <c r="E7159"/>
    </row>
    <row r="7160" spans="5:5">
      <c r="E7160"/>
    </row>
    <row r="7161" spans="5:5">
      <c r="E7161"/>
    </row>
    <row r="7162" spans="5:5">
      <c r="E7162"/>
    </row>
    <row r="7163" spans="5:5">
      <c r="E7163"/>
    </row>
    <row r="7164" spans="5:5">
      <c r="E7164"/>
    </row>
    <row r="7165" spans="5:5">
      <c r="E7165"/>
    </row>
    <row r="7166" spans="5:5">
      <c r="E7166"/>
    </row>
    <row r="7167" spans="5:5">
      <c r="E7167"/>
    </row>
    <row r="7168" spans="5:5">
      <c r="E7168"/>
    </row>
    <row r="7169" spans="5:5">
      <c r="E7169"/>
    </row>
    <row r="7170" spans="5:5">
      <c r="E7170"/>
    </row>
    <row r="7171" spans="5:5">
      <c r="E7171"/>
    </row>
    <row r="7172" spans="5:5">
      <c r="E7172"/>
    </row>
    <row r="7173" spans="5:5">
      <c r="E7173"/>
    </row>
    <row r="7174" spans="5:5">
      <c r="E7174"/>
    </row>
    <row r="7175" spans="5:5">
      <c r="E7175"/>
    </row>
    <row r="7176" spans="5:5">
      <c r="E7176"/>
    </row>
    <row r="7177" spans="5:5">
      <c r="E7177"/>
    </row>
    <row r="7178" spans="5:5">
      <c r="E7178"/>
    </row>
    <row r="7179" spans="5:5">
      <c r="E7179"/>
    </row>
    <row r="7180" spans="5:5">
      <c r="E7180"/>
    </row>
    <row r="7181" spans="5:5">
      <c r="E7181"/>
    </row>
    <row r="7182" spans="5:5">
      <c r="E7182"/>
    </row>
    <row r="7183" spans="5:5">
      <c r="E7183"/>
    </row>
    <row r="7184" spans="5:5">
      <c r="E7184"/>
    </row>
    <row r="7185" spans="5:5">
      <c r="E7185"/>
    </row>
    <row r="7186" spans="5:5">
      <c r="E7186"/>
    </row>
    <row r="7187" spans="5:5">
      <c r="E7187"/>
    </row>
    <row r="7188" spans="5:5">
      <c r="E7188"/>
    </row>
    <row r="7189" spans="5:5">
      <c r="E7189"/>
    </row>
    <row r="7190" spans="5:5">
      <c r="E7190"/>
    </row>
    <row r="7191" spans="5:5">
      <c r="E7191"/>
    </row>
    <row r="7192" spans="5:5">
      <c r="E7192"/>
    </row>
    <row r="7193" spans="5:5">
      <c r="E7193"/>
    </row>
    <row r="7194" spans="5:5">
      <c r="E7194"/>
    </row>
    <row r="7195" spans="5:5">
      <c r="E7195"/>
    </row>
    <row r="7196" spans="5:5">
      <c r="E7196"/>
    </row>
    <row r="7197" spans="5:5">
      <c r="E7197"/>
    </row>
    <row r="7198" spans="5:5">
      <c r="E7198"/>
    </row>
    <row r="7199" spans="5:5">
      <c r="E7199"/>
    </row>
    <row r="7200" spans="5:5">
      <c r="E7200"/>
    </row>
    <row r="7201" spans="5:5">
      <c r="E7201"/>
    </row>
    <row r="7202" spans="5:5">
      <c r="E7202"/>
    </row>
    <row r="7203" spans="5:5">
      <c r="E7203"/>
    </row>
    <row r="7204" spans="5:5">
      <c r="E7204"/>
    </row>
    <row r="7205" spans="5:5">
      <c r="E7205"/>
    </row>
    <row r="7206" spans="5:5">
      <c r="E7206"/>
    </row>
    <row r="7207" spans="5:5">
      <c r="E7207"/>
    </row>
    <row r="7208" spans="5:5">
      <c r="E7208"/>
    </row>
    <row r="7209" spans="5:5">
      <c r="E7209"/>
    </row>
    <row r="7210" spans="5:5">
      <c r="E7210"/>
    </row>
    <row r="7211" spans="5:5">
      <c r="E7211"/>
    </row>
    <row r="7212" spans="5:5">
      <c r="E7212"/>
    </row>
    <row r="7213" spans="5:5">
      <c r="E7213"/>
    </row>
    <row r="7214" spans="5:5">
      <c r="E7214"/>
    </row>
    <row r="7215" spans="5:5">
      <c r="E7215"/>
    </row>
    <row r="7216" spans="5:5">
      <c r="E7216"/>
    </row>
    <row r="7217" spans="5:5">
      <c r="E7217"/>
    </row>
    <row r="7218" spans="5:5">
      <c r="E7218"/>
    </row>
    <row r="7219" spans="5:5">
      <c r="E7219"/>
    </row>
    <row r="7220" spans="5:5">
      <c r="E7220"/>
    </row>
    <row r="7221" spans="5:5">
      <c r="E7221"/>
    </row>
    <row r="7222" spans="5:5">
      <c r="E7222"/>
    </row>
    <row r="7223" spans="5:5">
      <c r="E7223"/>
    </row>
    <row r="7224" spans="5:5">
      <c r="E7224"/>
    </row>
    <row r="7225" spans="5:5">
      <c r="E7225"/>
    </row>
    <row r="7226" spans="5:5">
      <c r="E7226"/>
    </row>
    <row r="7227" spans="5:5">
      <c r="E7227"/>
    </row>
    <row r="7228" spans="5:5">
      <c r="E7228"/>
    </row>
    <row r="7229" spans="5:5">
      <c r="E7229"/>
    </row>
    <row r="7230" spans="5:5">
      <c r="E7230"/>
    </row>
    <row r="7231" spans="5:5">
      <c r="E7231"/>
    </row>
    <row r="7232" spans="5:5">
      <c r="E7232"/>
    </row>
    <row r="7233" spans="5:5">
      <c r="E7233"/>
    </row>
    <row r="7234" spans="5:5">
      <c r="E7234"/>
    </row>
    <row r="7235" spans="5:5">
      <c r="E7235"/>
    </row>
    <row r="7236" spans="5:5">
      <c r="E7236"/>
    </row>
    <row r="7237" spans="5:5">
      <c r="E7237"/>
    </row>
    <row r="7238" spans="5:5">
      <c r="E7238"/>
    </row>
    <row r="7239" spans="5:5">
      <c r="E7239"/>
    </row>
    <row r="7240" spans="5:5">
      <c r="E7240"/>
    </row>
    <row r="7241" spans="5:5">
      <c r="E7241"/>
    </row>
    <row r="7242" spans="5:5">
      <c r="E7242"/>
    </row>
    <row r="7243" spans="5:5">
      <c r="E7243"/>
    </row>
    <row r="7244" spans="5:5">
      <c r="E7244"/>
    </row>
    <row r="7245" spans="5:5">
      <c r="E7245"/>
    </row>
    <row r="7246" spans="5:5">
      <c r="E7246"/>
    </row>
    <row r="7247" spans="5:5">
      <c r="E7247"/>
    </row>
    <row r="7248" spans="5:5">
      <c r="E7248"/>
    </row>
    <row r="7249" spans="5:5">
      <c r="E7249"/>
    </row>
    <row r="7250" spans="5:5">
      <c r="E7250"/>
    </row>
    <row r="7251" spans="5:5">
      <c r="E7251"/>
    </row>
    <row r="7252" spans="5:5">
      <c r="E7252"/>
    </row>
    <row r="7253" spans="5:5">
      <c r="E7253"/>
    </row>
    <row r="7254" spans="5:5">
      <c r="E7254"/>
    </row>
    <row r="7255" spans="5:5">
      <c r="E7255"/>
    </row>
    <row r="7256" spans="5:5">
      <c r="E7256"/>
    </row>
    <row r="7257" spans="5:5">
      <c r="E7257"/>
    </row>
    <row r="7258" spans="5:5">
      <c r="E7258"/>
    </row>
    <row r="7259" spans="5:5">
      <c r="E7259"/>
    </row>
    <row r="7260" spans="5:5">
      <c r="E7260"/>
    </row>
    <row r="7261" spans="5:5">
      <c r="E7261"/>
    </row>
    <row r="7262" spans="5:5">
      <c r="E7262"/>
    </row>
    <row r="7263" spans="5:5">
      <c r="E7263"/>
    </row>
    <row r="7264" spans="5:5">
      <c r="E7264"/>
    </row>
    <row r="7265" spans="5:5">
      <c r="E7265"/>
    </row>
    <row r="7266" spans="5:5">
      <c r="E7266"/>
    </row>
    <row r="7267" spans="5:5">
      <c r="E7267"/>
    </row>
    <row r="7268" spans="5:5">
      <c r="E7268"/>
    </row>
    <row r="7269" spans="5:5">
      <c r="E7269"/>
    </row>
    <row r="7270" spans="5:5">
      <c r="E7270"/>
    </row>
    <row r="7271" spans="5:5">
      <c r="E7271"/>
    </row>
    <row r="7272" spans="5:5">
      <c r="E7272"/>
    </row>
    <row r="7273" spans="5:5">
      <c r="E7273"/>
    </row>
    <row r="7274" spans="5:5">
      <c r="E7274"/>
    </row>
    <row r="7275" spans="5:5">
      <c r="E7275"/>
    </row>
    <row r="7276" spans="5:5">
      <c r="E7276"/>
    </row>
    <row r="7277" spans="5:5">
      <c r="E7277"/>
    </row>
    <row r="7278" spans="5:5">
      <c r="E7278"/>
    </row>
    <row r="7279" spans="5:5">
      <c r="E7279"/>
    </row>
    <row r="7280" spans="5:5">
      <c r="E7280"/>
    </row>
    <row r="7281" spans="5:5">
      <c r="E7281"/>
    </row>
    <row r="7282" spans="5:5">
      <c r="E7282"/>
    </row>
    <row r="7283" spans="5:5">
      <c r="E7283"/>
    </row>
    <row r="7284" spans="5:5">
      <c r="E7284"/>
    </row>
    <row r="7285" spans="5:5">
      <c r="E7285"/>
    </row>
    <row r="7286" spans="5:5">
      <c r="E7286"/>
    </row>
    <row r="7287" spans="5:5">
      <c r="E7287"/>
    </row>
    <row r="7288" spans="5:5">
      <c r="E7288"/>
    </row>
    <row r="7289" spans="5:5">
      <c r="E7289"/>
    </row>
    <row r="7290" spans="5:5">
      <c r="E7290"/>
    </row>
    <row r="7291" spans="5:5">
      <c r="E7291"/>
    </row>
    <row r="7292" spans="5:5">
      <c r="E7292"/>
    </row>
    <row r="7293" spans="5:5">
      <c r="E7293"/>
    </row>
    <row r="7294" spans="5:5">
      <c r="E7294"/>
    </row>
    <row r="7295" spans="5:5">
      <c r="E7295"/>
    </row>
    <row r="7296" spans="5:5">
      <c r="E7296"/>
    </row>
    <row r="7297" spans="5:5">
      <c r="E7297"/>
    </row>
    <row r="7298" spans="5:5">
      <c r="E7298"/>
    </row>
    <row r="7299" spans="5:5">
      <c r="E7299"/>
    </row>
    <row r="7300" spans="5:5">
      <c r="E7300"/>
    </row>
    <row r="7301" spans="5:5">
      <c r="E7301"/>
    </row>
    <row r="7302" spans="5:5">
      <c r="E7302"/>
    </row>
    <row r="7303" spans="5:5">
      <c r="E7303"/>
    </row>
    <row r="7304" spans="5:5">
      <c r="E7304"/>
    </row>
    <row r="7305" spans="5:5">
      <c r="E7305"/>
    </row>
    <row r="7306" spans="5:5">
      <c r="E7306"/>
    </row>
    <row r="7307" spans="5:5">
      <c r="E7307"/>
    </row>
    <row r="7308" spans="5:5">
      <c r="E7308"/>
    </row>
    <row r="7309" spans="5:5">
      <c r="E7309"/>
    </row>
    <row r="7310" spans="5:5">
      <c r="E7310"/>
    </row>
    <row r="7311" spans="5:5">
      <c r="E7311"/>
    </row>
    <row r="7312" spans="5:5">
      <c r="E7312"/>
    </row>
    <row r="7313" spans="5:5">
      <c r="E7313"/>
    </row>
    <row r="7314" spans="5:5">
      <c r="E7314"/>
    </row>
    <row r="7315" spans="5:5">
      <c r="E7315"/>
    </row>
    <row r="7316" spans="5:5">
      <c r="E7316"/>
    </row>
    <row r="7317" spans="5:5">
      <c r="E7317"/>
    </row>
    <row r="7318" spans="5:5">
      <c r="E7318"/>
    </row>
    <row r="7319" spans="5:5">
      <c r="E7319"/>
    </row>
    <row r="7320" spans="5:5">
      <c r="E7320"/>
    </row>
    <row r="7321" spans="5:5">
      <c r="E7321"/>
    </row>
    <row r="7322" spans="5:5">
      <c r="E7322"/>
    </row>
    <row r="7323" spans="5:5">
      <c r="E7323"/>
    </row>
    <row r="7324" spans="5:5">
      <c r="E7324"/>
    </row>
    <row r="7325" spans="5:5">
      <c r="E7325"/>
    </row>
    <row r="7326" spans="5:5">
      <c r="E7326"/>
    </row>
    <row r="7327" spans="5:5">
      <c r="E7327"/>
    </row>
    <row r="7328" spans="5:5">
      <c r="E7328"/>
    </row>
    <row r="7329" spans="5:5">
      <c r="E7329"/>
    </row>
    <row r="7330" spans="5:5">
      <c r="E7330"/>
    </row>
    <row r="7331" spans="5:5">
      <c r="E7331"/>
    </row>
    <row r="7332" spans="5:5">
      <c r="E7332"/>
    </row>
    <row r="7333" spans="5:5">
      <c r="E7333"/>
    </row>
    <row r="7334" spans="5:5">
      <c r="E7334"/>
    </row>
    <row r="7335" spans="5:5">
      <c r="E7335"/>
    </row>
    <row r="7336" spans="5:5">
      <c r="E7336"/>
    </row>
    <row r="7337" spans="5:5">
      <c r="E7337"/>
    </row>
    <row r="7338" spans="5:5">
      <c r="E7338"/>
    </row>
    <row r="7339" spans="5:5">
      <c r="E7339"/>
    </row>
    <row r="7340" spans="5:5">
      <c r="E7340"/>
    </row>
    <row r="7341" spans="5:5">
      <c r="E7341"/>
    </row>
    <row r="7342" spans="5:5">
      <c r="E7342"/>
    </row>
    <row r="7343" spans="5:5">
      <c r="E7343"/>
    </row>
    <row r="7344" spans="5:5">
      <c r="E7344"/>
    </row>
    <row r="7345" spans="5:5">
      <c r="E7345"/>
    </row>
    <row r="7346" spans="5:5">
      <c r="E7346"/>
    </row>
    <row r="7347" spans="5:5">
      <c r="E7347"/>
    </row>
    <row r="7348" spans="5:5">
      <c r="E7348"/>
    </row>
    <row r="7349" spans="5:5">
      <c r="E7349"/>
    </row>
    <row r="7350" spans="5:5">
      <c r="E7350"/>
    </row>
    <row r="7351" spans="5:5">
      <c r="E7351"/>
    </row>
    <row r="7352" spans="5:5">
      <c r="E7352"/>
    </row>
    <row r="7353" spans="5:5">
      <c r="E7353"/>
    </row>
    <row r="7354" spans="5:5">
      <c r="E7354"/>
    </row>
    <row r="7355" spans="5:5">
      <c r="E7355"/>
    </row>
    <row r="7356" spans="5:5">
      <c r="E7356"/>
    </row>
    <row r="7357" spans="5:5">
      <c r="E7357"/>
    </row>
    <row r="7358" spans="5:5">
      <c r="E7358"/>
    </row>
    <row r="7359" spans="5:5">
      <c r="E7359"/>
    </row>
    <row r="7360" spans="5:5">
      <c r="E7360"/>
    </row>
    <row r="7361" spans="5:5">
      <c r="E7361"/>
    </row>
    <row r="7362" spans="5:5">
      <c r="E7362"/>
    </row>
    <row r="7363" spans="5:5">
      <c r="E7363"/>
    </row>
    <row r="7364" spans="5:5">
      <c r="E7364"/>
    </row>
    <row r="7365" spans="5:5">
      <c r="E7365"/>
    </row>
    <row r="7366" spans="5:5">
      <c r="E7366"/>
    </row>
    <row r="7367" spans="5:5">
      <c r="E7367"/>
    </row>
    <row r="7368" spans="5:5">
      <c r="E7368"/>
    </row>
    <row r="7369" spans="5:5">
      <c r="E7369"/>
    </row>
    <row r="7370" spans="5:5">
      <c r="E7370"/>
    </row>
    <row r="7371" spans="5:5">
      <c r="E7371"/>
    </row>
    <row r="7372" spans="5:5">
      <c r="E7372"/>
    </row>
    <row r="7373" spans="5:5">
      <c r="E7373"/>
    </row>
    <row r="7374" spans="5:5">
      <c r="E7374"/>
    </row>
    <row r="7375" spans="5:5">
      <c r="E7375"/>
    </row>
    <row r="7376" spans="5:5">
      <c r="E7376"/>
    </row>
    <row r="7377" spans="5:5">
      <c r="E7377"/>
    </row>
    <row r="7378" spans="5:5">
      <c r="E7378"/>
    </row>
    <row r="7379" spans="5:5">
      <c r="E7379"/>
    </row>
    <row r="7380" spans="5:5">
      <c r="E7380"/>
    </row>
    <row r="7381" spans="5:5">
      <c r="E7381"/>
    </row>
    <row r="7382" spans="5:5">
      <c r="E7382"/>
    </row>
    <row r="7383" spans="5:5">
      <c r="E7383"/>
    </row>
    <row r="7384" spans="5:5">
      <c r="E7384"/>
    </row>
    <row r="7385" spans="5:5">
      <c r="E7385"/>
    </row>
    <row r="7386" spans="5:5">
      <c r="E7386"/>
    </row>
    <row r="7387" spans="5:5">
      <c r="E7387"/>
    </row>
    <row r="7388" spans="5:5">
      <c r="E7388"/>
    </row>
    <row r="7389" spans="5:5">
      <c r="E7389"/>
    </row>
    <row r="7390" spans="5:5">
      <c r="E7390"/>
    </row>
    <row r="7391" spans="5:5">
      <c r="E7391"/>
    </row>
    <row r="7392" spans="5:5">
      <c r="E7392"/>
    </row>
    <row r="7393" spans="5:5">
      <c r="E7393"/>
    </row>
    <row r="7394" spans="5:5">
      <c r="E7394"/>
    </row>
    <row r="7395" spans="5:5">
      <c r="E7395"/>
    </row>
    <row r="7396" spans="5:5">
      <c r="E7396"/>
    </row>
    <row r="7397" spans="5:5">
      <c r="E7397"/>
    </row>
    <row r="7398" spans="5:5">
      <c r="E7398"/>
    </row>
    <row r="7399" spans="5:5">
      <c r="E7399"/>
    </row>
    <row r="7400" spans="5:5">
      <c r="E7400"/>
    </row>
    <row r="7401" spans="5:5">
      <c r="E7401"/>
    </row>
    <row r="7402" spans="5:5">
      <c r="E7402"/>
    </row>
    <row r="7403" spans="5:5">
      <c r="E7403"/>
    </row>
    <row r="7404" spans="5:5">
      <c r="E7404"/>
    </row>
    <row r="7405" spans="5:5">
      <c r="E7405"/>
    </row>
    <row r="7406" spans="5:5">
      <c r="E7406"/>
    </row>
    <row r="7407" spans="5:5">
      <c r="E7407"/>
    </row>
    <row r="7408" spans="5:5">
      <c r="E7408"/>
    </row>
    <row r="7409" spans="5:5">
      <c r="E7409"/>
    </row>
    <row r="7410" spans="5:5">
      <c r="E7410"/>
    </row>
    <row r="7411" spans="5:5">
      <c r="E7411"/>
    </row>
    <row r="7412" spans="5:5">
      <c r="E7412"/>
    </row>
    <row r="7413" spans="5:5">
      <c r="E7413"/>
    </row>
    <row r="7414" spans="5:5">
      <c r="E7414"/>
    </row>
    <row r="7415" spans="5:5">
      <c r="E7415"/>
    </row>
    <row r="7416" spans="5:5">
      <c r="E7416"/>
    </row>
    <row r="7417" spans="5:5">
      <c r="E7417"/>
    </row>
    <row r="7418" spans="5:5">
      <c r="E7418"/>
    </row>
    <row r="7419" spans="5:5">
      <c r="E7419"/>
    </row>
    <row r="7420" spans="5:5">
      <c r="E7420"/>
    </row>
    <row r="7421" spans="5:5">
      <c r="E7421"/>
    </row>
    <row r="7422" spans="5:5">
      <c r="E7422"/>
    </row>
    <row r="7423" spans="5:5">
      <c r="E7423"/>
    </row>
    <row r="7424" spans="5:5">
      <c r="E7424"/>
    </row>
    <row r="7425" spans="5:5">
      <c r="E7425"/>
    </row>
    <row r="7426" spans="5:5">
      <c r="E7426"/>
    </row>
    <row r="7427" spans="5:5">
      <c r="E7427"/>
    </row>
    <row r="7428" spans="5:5">
      <c r="E7428"/>
    </row>
    <row r="7429" spans="5:5">
      <c r="E7429"/>
    </row>
    <row r="7430" spans="5:5">
      <c r="E7430"/>
    </row>
    <row r="7431" spans="5:5">
      <c r="E7431"/>
    </row>
    <row r="7432" spans="5:5">
      <c r="E7432"/>
    </row>
    <row r="7433" spans="5:5">
      <c r="E7433"/>
    </row>
    <row r="7434" spans="5:5">
      <c r="E7434"/>
    </row>
    <row r="7435" spans="5:5">
      <c r="E7435"/>
    </row>
    <row r="7436" spans="5:5">
      <c r="E7436"/>
    </row>
    <row r="7437" spans="5:5">
      <c r="E7437"/>
    </row>
    <row r="7438" spans="5:5">
      <c r="E7438"/>
    </row>
    <row r="7439" spans="5:5">
      <c r="E7439"/>
    </row>
    <row r="7440" spans="5:5">
      <c r="E7440"/>
    </row>
    <row r="7441" spans="5:5">
      <c r="E7441"/>
    </row>
    <row r="7442" spans="5:5">
      <c r="E7442"/>
    </row>
    <row r="7443" spans="5:5">
      <c r="E7443"/>
    </row>
    <row r="7444" spans="5:5">
      <c r="E7444"/>
    </row>
    <row r="7445" spans="5:5">
      <c r="E7445"/>
    </row>
    <row r="7446" spans="5:5">
      <c r="E7446"/>
    </row>
    <row r="7447" spans="5:5">
      <c r="E7447"/>
    </row>
    <row r="7448" spans="5:5">
      <c r="E7448"/>
    </row>
    <row r="7449" spans="5:5">
      <c r="E7449"/>
    </row>
    <row r="7450" spans="5:5">
      <c r="E7450"/>
    </row>
    <row r="7451" spans="5:5">
      <c r="E7451"/>
    </row>
    <row r="7452" spans="5:5">
      <c r="E7452"/>
    </row>
    <row r="7453" spans="5:5">
      <c r="E7453"/>
    </row>
    <row r="7454" spans="5:5">
      <c r="E7454"/>
    </row>
    <row r="7455" spans="5:5">
      <c r="E7455"/>
    </row>
    <row r="7456" spans="5:5">
      <c r="E7456"/>
    </row>
    <row r="7457" spans="5:5">
      <c r="E7457"/>
    </row>
    <row r="7458" spans="5:5">
      <c r="E7458"/>
    </row>
    <row r="7459" spans="5:5">
      <c r="E7459"/>
    </row>
    <row r="7460" spans="5:5">
      <c r="E7460"/>
    </row>
    <row r="7461" spans="5:5">
      <c r="E7461"/>
    </row>
    <row r="7462" spans="5:5">
      <c r="E7462"/>
    </row>
    <row r="7463" spans="5:5">
      <c r="E7463"/>
    </row>
    <row r="7464" spans="5:5">
      <c r="E7464"/>
    </row>
    <row r="7465" spans="5:5">
      <c r="E7465"/>
    </row>
    <row r="7466" spans="5:5">
      <c r="E7466"/>
    </row>
    <row r="7467" spans="5:5">
      <c r="E7467"/>
    </row>
    <row r="7468" spans="5:5">
      <c r="E7468"/>
    </row>
    <row r="7469" spans="5:5">
      <c r="E7469"/>
    </row>
    <row r="7470" spans="5:5">
      <c r="E7470"/>
    </row>
    <row r="7471" spans="5:5">
      <c r="E7471"/>
    </row>
    <row r="7472" spans="5:5">
      <c r="E7472"/>
    </row>
    <row r="7473" spans="5:5">
      <c r="E7473"/>
    </row>
    <row r="7474" spans="5:5">
      <c r="E7474"/>
    </row>
    <row r="7475" spans="5:5">
      <c r="E7475"/>
    </row>
    <row r="7476" spans="5:5">
      <c r="E7476"/>
    </row>
    <row r="7477" spans="5:5">
      <c r="E7477"/>
    </row>
    <row r="7478" spans="5:5">
      <c r="E7478"/>
    </row>
    <row r="7479" spans="5:5">
      <c r="E7479"/>
    </row>
    <row r="7480" spans="5:5">
      <c r="E7480"/>
    </row>
    <row r="7481" spans="5:5">
      <c r="E7481"/>
    </row>
    <row r="7482" spans="5:5">
      <c r="E7482"/>
    </row>
    <row r="7483" spans="5:5">
      <c r="E7483"/>
    </row>
    <row r="7484" spans="5:5">
      <c r="E7484"/>
    </row>
    <row r="7485" spans="5:5">
      <c r="E7485"/>
    </row>
    <row r="7486" spans="5:5">
      <c r="E7486"/>
    </row>
    <row r="7487" spans="5:5">
      <c r="E7487"/>
    </row>
    <row r="7488" spans="5:5">
      <c r="E7488"/>
    </row>
    <row r="7489" spans="5:5">
      <c r="E7489"/>
    </row>
    <row r="7490" spans="5:5">
      <c r="E7490"/>
    </row>
    <row r="7491" spans="5:5">
      <c r="E7491"/>
    </row>
    <row r="7492" spans="5:5">
      <c r="E7492"/>
    </row>
    <row r="7493" spans="5:5">
      <c r="E7493"/>
    </row>
    <row r="7494" spans="5:5">
      <c r="E7494"/>
    </row>
    <row r="7495" spans="5:5">
      <c r="E7495"/>
    </row>
    <row r="7496" spans="5:5">
      <c r="E7496"/>
    </row>
    <row r="7497" spans="5:5">
      <c r="E7497"/>
    </row>
    <row r="7498" spans="5:5">
      <c r="E7498"/>
    </row>
    <row r="7499" spans="5:5">
      <c r="E7499"/>
    </row>
    <row r="7500" spans="5:5">
      <c r="E7500"/>
    </row>
    <row r="7501" spans="5:5">
      <c r="E7501"/>
    </row>
    <row r="7502" spans="5:5">
      <c r="E7502"/>
    </row>
    <row r="7503" spans="5:5">
      <c r="E7503"/>
    </row>
    <row r="7504" spans="5:5">
      <c r="E7504"/>
    </row>
    <row r="7505" spans="5:5">
      <c r="E7505"/>
    </row>
    <row r="7506" spans="5:5">
      <c r="E7506"/>
    </row>
    <row r="7507" spans="5:5">
      <c r="E7507"/>
    </row>
    <row r="7508" spans="5:5">
      <c r="E7508"/>
    </row>
    <row r="7509" spans="5:5">
      <c r="E7509"/>
    </row>
    <row r="7510" spans="5:5">
      <c r="E7510"/>
    </row>
    <row r="7511" spans="5:5">
      <c r="E7511"/>
    </row>
    <row r="7512" spans="5:5">
      <c r="E7512"/>
    </row>
    <row r="7513" spans="5:5">
      <c r="E7513"/>
    </row>
    <row r="7514" spans="5:5">
      <c r="E7514"/>
    </row>
    <row r="7515" spans="5:5">
      <c r="E7515"/>
    </row>
    <row r="7516" spans="5:5">
      <c r="E7516"/>
    </row>
    <row r="7517" spans="5:5">
      <c r="E7517"/>
    </row>
    <row r="7518" spans="5:5">
      <c r="E7518"/>
    </row>
    <row r="7519" spans="5:5">
      <c r="E7519"/>
    </row>
    <row r="7520" spans="5:5">
      <c r="E7520"/>
    </row>
    <row r="7521" spans="5:5">
      <c r="E7521"/>
    </row>
    <row r="7522" spans="5:5">
      <c r="E7522"/>
    </row>
    <row r="7523" spans="5:5">
      <c r="E7523"/>
    </row>
    <row r="7524" spans="5:5">
      <c r="E7524"/>
    </row>
    <row r="7525" spans="5:5">
      <c r="E7525"/>
    </row>
    <row r="7526" spans="5:5">
      <c r="E7526"/>
    </row>
    <row r="7527" spans="5:5">
      <c r="E7527"/>
    </row>
    <row r="7528" spans="5:5">
      <c r="E7528"/>
    </row>
    <row r="7529" spans="5:5">
      <c r="E7529"/>
    </row>
    <row r="7530" spans="5:5">
      <c r="E7530"/>
    </row>
    <row r="7531" spans="5:5">
      <c r="E7531"/>
    </row>
    <row r="7532" spans="5:5">
      <c r="E7532"/>
    </row>
    <row r="7533" spans="5:5">
      <c r="E7533"/>
    </row>
    <row r="7534" spans="5:5">
      <c r="E7534"/>
    </row>
    <row r="7535" spans="5:5">
      <c r="E7535"/>
    </row>
    <row r="7536" spans="5:5">
      <c r="E7536"/>
    </row>
    <row r="7537" spans="5:5">
      <c r="E7537"/>
    </row>
    <row r="7538" spans="5:5">
      <c r="E7538"/>
    </row>
    <row r="7539" spans="5:5">
      <c r="E7539"/>
    </row>
    <row r="7540" spans="5:5">
      <c r="E7540"/>
    </row>
    <row r="7541" spans="5:5">
      <c r="E7541"/>
    </row>
    <row r="7542" spans="5:5">
      <c r="E7542"/>
    </row>
    <row r="7543" spans="5:5">
      <c r="E7543"/>
    </row>
    <row r="7544" spans="5:5">
      <c r="E7544"/>
    </row>
    <row r="7545" spans="5:5">
      <c r="E7545"/>
    </row>
    <row r="7546" spans="5:5">
      <c r="E7546"/>
    </row>
    <row r="7547" spans="5:5">
      <c r="E7547"/>
    </row>
    <row r="7548" spans="5:5">
      <c r="E7548"/>
    </row>
    <row r="7549" spans="5:5">
      <c r="E7549"/>
    </row>
    <row r="7550" spans="5:5">
      <c r="E7550"/>
    </row>
    <row r="7551" spans="5:5">
      <c r="E7551"/>
    </row>
    <row r="7552" spans="5:5">
      <c r="E7552"/>
    </row>
    <row r="7553" spans="5:5">
      <c r="E7553"/>
    </row>
    <row r="7554" spans="5:5">
      <c r="E7554"/>
    </row>
    <row r="7555" spans="5:5">
      <c r="E7555"/>
    </row>
    <row r="7556" spans="5:5">
      <c r="E7556"/>
    </row>
    <row r="7557" spans="5:5">
      <c r="E7557"/>
    </row>
    <row r="7558" spans="5:5">
      <c r="E7558"/>
    </row>
    <row r="7559" spans="5:5">
      <c r="E7559"/>
    </row>
    <row r="7560" spans="5:5">
      <c r="E7560"/>
    </row>
    <row r="7561" spans="5:5">
      <c r="E7561"/>
    </row>
    <row r="7562" spans="5:5">
      <c r="E7562"/>
    </row>
    <row r="7563" spans="5:5">
      <c r="E7563"/>
    </row>
    <row r="7564" spans="5:5">
      <c r="E7564"/>
    </row>
    <row r="7565" spans="5:5">
      <c r="E7565"/>
    </row>
    <row r="7566" spans="5:5">
      <c r="E7566"/>
    </row>
    <row r="7567" spans="5:5">
      <c r="E7567"/>
    </row>
    <row r="7568" spans="5:5">
      <c r="E7568"/>
    </row>
    <row r="7569" spans="5:5">
      <c r="E7569"/>
    </row>
    <row r="7570" spans="5:5">
      <c r="E7570"/>
    </row>
    <row r="7571" spans="5:5">
      <c r="E7571"/>
    </row>
    <row r="7572" spans="5:5">
      <c r="E7572"/>
    </row>
    <row r="7573" spans="5:5">
      <c r="E7573"/>
    </row>
    <row r="7574" spans="5:5">
      <c r="E7574"/>
    </row>
    <row r="7575" spans="5:5">
      <c r="E7575"/>
    </row>
    <row r="7576" spans="5:5">
      <c r="E7576"/>
    </row>
    <row r="7577" spans="5:5">
      <c r="E7577"/>
    </row>
    <row r="7578" spans="5:5">
      <c r="E7578"/>
    </row>
    <row r="7579" spans="5:5">
      <c r="E7579"/>
    </row>
    <row r="7580" spans="5:5">
      <c r="E7580"/>
    </row>
    <row r="7581" spans="5:5">
      <c r="E7581"/>
    </row>
    <row r="7582" spans="5:5">
      <c r="E7582"/>
    </row>
    <row r="7583" spans="5:5">
      <c r="E7583"/>
    </row>
    <row r="7584" spans="5:5">
      <c r="E7584"/>
    </row>
    <row r="7585" spans="5:5">
      <c r="E7585"/>
    </row>
    <row r="7586" spans="5:5">
      <c r="E7586"/>
    </row>
    <row r="7587" spans="5:5">
      <c r="E7587"/>
    </row>
    <row r="7588" spans="5:5">
      <c r="E7588"/>
    </row>
    <row r="7589" spans="5:5">
      <c r="E7589"/>
    </row>
    <row r="7590" spans="5:5">
      <c r="E7590"/>
    </row>
    <row r="7591" spans="5:5">
      <c r="E7591"/>
    </row>
    <row r="7592" spans="5:5">
      <c r="E7592"/>
    </row>
    <row r="7593" spans="5:5">
      <c r="E7593"/>
    </row>
    <row r="7594" spans="5:5">
      <c r="E7594"/>
    </row>
    <row r="7595" spans="5:5">
      <c r="E7595"/>
    </row>
    <row r="7596" spans="5:5">
      <c r="E7596"/>
    </row>
    <row r="7597" spans="5:5">
      <c r="E7597"/>
    </row>
    <row r="7598" spans="5:5">
      <c r="E7598"/>
    </row>
    <row r="7599" spans="5:5">
      <c r="E7599"/>
    </row>
    <row r="7600" spans="5:5">
      <c r="E7600"/>
    </row>
    <row r="7601" spans="5:5">
      <c r="E7601"/>
    </row>
    <row r="7602" spans="5:5">
      <c r="E7602"/>
    </row>
    <row r="7603" spans="5:5">
      <c r="E7603"/>
    </row>
    <row r="7604" spans="5:5">
      <c r="E7604"/>
    </row>
    <row r="7605" spans="5:5">
      <c r="E7605"/>
    </row>
    <row r="7606" spans="5:5">
      <c r="E7606"/>
    </row>
    <row r="7607" spans="5:5">
      <c r="E7607"/>
    </row>
    <row r="7608" spans="5:5">
      <c r="E7608"/>
    </row>
    <row r="7609" spans="5:5">
      <c r="E7609"/>
    </row>
    <row r="7610" spans="5:5">
      <c r="E7610"/>
    </row>
    <row r="7611" spans="5:5">
      <c r="E7611"/>
    </row>
    <row r="7612" spans="5:5">
      <c r="E7612"/>
    </row>
    <row r="7613" spans="5:5">
      <c r="E7613"/>
    </row>
    <row r="7614" spans="5:5">
      <c r="E7614"/>
    </row>
    <row r="7615" spans="5:5">
      <c r="E7615"/>
    </row>
    <row r="7616" spans="5:5">
      <c r="E7616"/>
    </row>
    <row r="7617" spans="5:5">
      <c r="E7617"/>
    </row>
    <row r="7618" spans="5:5">
      <c r="E7618"/>
    </row>
    <row r="7619" spans="5:5">
      <c r="E7619"/>
    </row>
    <row r="7620" spans="5:5">
      <c r="E7620"/>
    </row>
    <row r="7621" spans="5:5">
      <c r="E7621"/>
    </row>
    <row r="7622" spans="5:5">
      <c r="E7622"/>
    </row>
    <row r="7623" spans="5:5">
      <c r="E7623"/>
    </row>
    <row r="7624" spans="5:5">
      <c r="E7624"/>
    </row>
    <row r="7625" spans="5:5">
      <c r="E7625"/>
    </row>
    <row r="7626" spans="5:5">
      <c r="E7626"/>
    </row>
    <row r="7627" spans="5:5">
      <c r="E7627"/>
    </row>
    <row r="7628" spans="5:5">
      <c r="E7628"/>
    </row>
    <row r="7629" spans="5:5">
      <c r="E7629"/>
    </row>
    <row r="7630" spans="5:5">
      <c r="E7630"/>
    </row>
    <row r="7631" spans="5:5">
      <c r="E7631"/>
    </row>
    <row r="7632" spans="5:5">
      <c r="E7632"/>
    </row>
    <row r="7633" spans="5:5">
      <c r="E7633"/>
    </row>
    <row r="7634" spans="5:5">
      <c r="E7634"/>
    </row>
    <row r="7635" spans="5:5">
      <c r="E7635"/>
    </row>
    <row r="7636" spans="5:5">
      <c r="E7636"/>
    </row>
    <row r="7637" spans="5:5">
      <c r="E7637"/>
    </row>
    <row r="7638" spans="5:5">
      <c r="E7638"/>
    </row>
    <row r="7639" spans="5:5">
      <c r="E7639"/>
    </row>
    <row r="7640" spans="5:5">
      <c r="E7640"/>
    </row>
    <row r="7641" spans="5:5">
      <c r="E7641"/>
    </row>
    <row r="7642" spans="5:5">
      <c r="E7642"/>
    </row>
    <row r="7643" spans="5:5">
      <c r="E7643"/>
    </row>
    <row r="7644" spans="5:5">
      <c r="E7644"/>
    </row>
    <row r="7645" spans="5:5">
      <c r="E7645"/>
    </row>
    <row r="7646" spans="5:5">
      <c r="E7646"/>
    </row>
    <row r="7647" spans="5:5">
      <c r="E7647"/>
    </row>
    <row r="7648" spans="5:5">
      <c r="E7648"/>
    </row>
    <row r="7649" spans="5:5">
      <c r="E7649"/>
    </row>
    <row r="7650" spans="5:5">
      <c r="E7650"/>
    </row>
    <row r="7651" spans="5:5">
      <c r="E7651"/>
    </row>
    <row r="7652" spans="5:5">
      <c r="E7652"/>
    </row>
    <row r="7653" spans="5:5">
      <c r="E7653"/>
    </row>
    <row r="7654" spans="5:5">
      <c r="E7654"/>
    </row>
    <row r="7655" spans="5:5">
      <c r="E7655"/>
    </row>
    <row r="7656" spans="5:5">
      <c r="E7656"/>
    </row>
    <row r="7657" spans="5:5">
      <c r="E7657"/>
    </row>
    <row r="7658" spans="5:5">
      <c r="E7658"/>
    </row>
    <row r="7659" spans="5:5">
      <c r="E7659"/>
    </row>
    <row r="7660" spans="5:5">
      <c r="E7660"/>
    </row>
    <row r="7661" spans="5:5">
      <c r="E7661"/>
    </row>
    <row r="7662" spans="5:5">
      <c r="E7662"/>
    </row>
    <row r="7663" spans="5:5">
      <c r="E7663"/>
    </row>
    <row r="7664" spans="5:5">
      <c r="E7664"/>
    </row>
    <row r="7665" spans="5:5">
      <c r="E7665"/>
    </row>
    <row r="7666" spans="5:5">
      <c r="E7666"/>
    </row>
    <row r="7667" spans="5:5">
      <c r="E7667"/>
    </row>
    <row r="7668" spans="5:5">
      <c r="E7668"/>
    </row>
    <row r="7669" spans="5:5">
      <c r="E7669"/>
    </row>
    <row r="7670" spans="5:5">
      <c r="E7670"/>
    </row>
    <row r="7671" spans="5:5">
      <c r="E7671"/>
    </row>
    <row r="7672" spans="5:5">
      <c r="E7672"/>
    </row>
    <row r="7673" spans="5:5">
      <c r="E7673"/>
    </row>
    <row r="7674" spans="5:5">
      <c r="E7674"/>
    </row>
    <row r="7675" spans="5:5">
      <c r="E7675"/>
    </row>
    <row r="7676" spans="5:5">
      <c r="E7676"/>
    </row>
    <row r="7677" spans="5:5">
      <c r="E7677"/>
    </row>
    <row r="7678" spans="5:5">
      <c r="E7678"/>
    </row>
    <row r="7679" spans="5:5">
      <c r="E7679"/>
    </row>
    <row r="7680" spans="5:5">
      <c r="E7680"/>
    </row>
    <row r="7681" spans="5:5">
      <c r="E7681"/>
    </row>
    <row r="7682" spans="5:5">
      <c r="E7682"/>
    </row>
    <row r="7683" spans="5:5">
      <c r="E7683"/>
    </row>
    <row r="7684" spans="5:5">
      <c r="E7684"/>
    </row>
    <row r="7685" spans="5:5">
      <c r="E7685"/>
    </row>
    <row r="7686" spans="5:5">
      <c r="E7686"/>
    </row>
    <row r="7687" spans="5:5">
      <c r="E7687"/>
    </row>
    <row r="7688" spans="5:5">
      <c r="E7688"/>
    </row>
    <row r="7689" spans="5:5">
      <c r="E7689"/>
    </row>
    <row r="7690" spans="5:5">
      <c r="E7690"/>
    </row>
    <row r="7691" spans="5:5">
      <c r="E7691"/>
    </row>
    <row r="7692" spans="5:5">
      <c r="E7692"/>
    </row>
    <row r="7693" spans="5:5">
      <c r="E7693"/>
    </row>
    <row r="7694" spans="5:5">
      <c r="E7694"/>
    </row>
    <row r="7695" spans="5:5">
      <c r="E7695"/>
    </row>
    <row r="7696" spans="5:5">
      <c r="E7696"/>
    </row>
    <row r="7697" spans="5:5">
      <c r="E7697"/>
    </row>
    <row r="7698" spans="5:5">
      <c r="E7698"/>
    </row>
    <row r="7699" spans="5:5">
      <c r="E7699"/>
    </row>
    <row r="7700" spans="5:5">
      <c r="E7700"/>
    </row>
    <row r="7701" spans="5:5">
      <c r="E7701"/>
    </row>
    <row r="7702" spans="5:5">
      <c r="E7702"/>
    </row>
    <row r="7703" spans="5:5">
      <c r="E7703"/>
    </row>
    <row r="7704" spans="5:5">
      <c r="E7704"/>
    </row>
    <row r="7705" spans="5:5">
      <c r="E7705"/>
    </row>
    <row r="7706" spans="5:5">
      <c r="E7706"/>
    </row>
    <row r="7707" spans="5:5">
      <c r="E7707"/>
    </row>
    <row r="7708" spans="5:5">
      <c r="E7708"/>
    </row>
    <row r="7709" spans="5:5">
      <c r="E7709"/>
    </row>
    <row r="7710" spans="5:5">
      <c r="E7710"/>
    </row>
    <row r="7711" spans="5:5">
      <c r="E7711"/>
    </row>
    <row r="7712" spans="5:5">
      <c r="E7712"/>
    </row>
    <row r="7713" spans="5:5">
      <c r="E7713"/>
    </row>
    <row r="7714" spans="5:5">
      <c r="E7714"/>
    </row>
    <row r="7715" spans="5:5">
      <c r="E7715"/>
    </row>
    <row r="7716" spans="5:5">
      <c r="E7716"/>
    </row>
    <row r="7717" spans="5:5">
      <c r="E7717"/>
    </row>
    <row r="7718" spans="5:5">
      <c r="E7718"/>
    </row>
    <row r="7719" spans="5:5">
      <c r="E7719"/>
    </row>
    <row r="7720" spans="5:5">
      <c r="E7720"/>
    </row>
    <row r="7721" spans="5:5">
      <c r="E7721"/>
    </row>
    <row r="7722" spans="5:5">
      <c r="E7722"/>
    </row>
    <row r="7723" spans="5:5">
      <c r="E7723"/>
    </row>
    <row r="7724" spans="5:5">
      <c r="E7724"/>
    </row>
    <row r="7725" spans="5:5">
      <c r="E7725"/>
    </row>
    <row r="7726" spans="5:5">
      <c r="E7726"/>
    </row>
    <row r="7727" spans="5:5">
      <c r="E7727"/>
    </row>
    <row r="7728" spans="5:5">
      <c r="E7728"/>
    </row>
    <row r="7729" spans="5:5">
      <c r="E7729"/>
    </row>
    <row r="7730" spans="5:5">
      <c r="E7730"/>
    </row>
    <row r="7731" spans="5:5">
      <c r="E7731"/>
    </row>
    <row r="7732" spans="5:5">
      <c r="E7732"/>
    </row>
    <row r="7733" spans="5:5">
      <c r="E7733"/>
    </row>
    <row r="7734" spans="5:5">
      <c r="E7734"/>
    </row>
    <row r="7735" spans="5:5">
      <c r="E7735"/>
    </row>
    <row r="7736" spans="5:5">
      <c r="E7736"/>
    </row>
    <row r="7737" spans="5:5">
      <c r="E7737"/>
    </row>
    <row r="7738" spans="5:5">
      <c r="E7738"/>
    </row>
    <row r="7739" spans="5:5">
      <c r="E7739"/>
    </row>
    <row r="7740" spans="5:5">
      <c r="E7740"/>
    </row>
    <row r="7741" spans="5:5">
      <c r="E7741"/>
    </row>
    <row r="7742" spans="5:5">
      <c r="E7742"/>
    </row>
    <row r="7743" spans="5:5">
      <c r="E7743"/>
    </row>
    <row r="7744" spans="5:5">
      <c r="E7744"/>
    </row>
    <row r="7745" spans="5:5">
      <c r="E7745"/>
    </row>
    <row r="7746" spans="5:5">
      <c r="E7746"/>
    </row>
    <row r="7747" spans="5:5">
      <c r="E7747"/>
    </row>
    <row r="7748" spans="5:5">
      <c r="E7748"/>
    </row>
    <row r="7749" spans="5:5">
      <c r="E7749"/>
    </row>
    <row r="7750" spans="5:5">
      <c r="E7750"/>
    </row>
    <row r="7751" spans="5:5">
      <c r="E7751"/>
    </row>
    <row r="7752" spans="5:5">
      <c r="E7752"/>
    </row>
    <row r="7753" spans="5:5">
      <c r="E7753"/>
    </row>
    <row r="7754" spans="5:5">
      <c r="E7754"/>
    </row>
    <row r="7755" spans="5:5">
      <c r="E7755"/>
    </row>
    <row r="7756" spans="5:5">
      <c r="E7756"/>
    </row>
    <row r="7757" spans="5:5">
      <c r="E7757"/>
    </row>
    <row r="7758" spans="5:5">
      <c r="E7758"/>
    </row>
    <row r="7759" spans="5:5">
      <c r="E7759"/>
    </row>
    <row r="7760" spans="5:5">
      <c r="E7760"/>
    </row>
    <row r="7761" spans="5:5">
      <c r="E7761"/>
    </row>
    <row r="7762" spans="5:5">
      <c r="E7762"/>
    </row>
    <row r="7763" spans="5:5">
      <c r="E7763"/>
    </row>
    <row r="7764" spans="5:5">
      <c r="E7764"/>
    </row>
    <row r="7765" spans="5:5">
      <c r="E7765"/>
    </row>
    <row r="7766" spans="5:5">
      <c r="E7766"/>
    </row>
    <row r="7767" spans="5:5">
      <c r="E7767"/>
    </row>
    <row r="7768" spans="5:5">
      <c r="E7768"/>
    </row>
    <row r="7769" spans="5:5">
      <c r="E7769"/>
    </row>
    <row r="7770" spans="5:5">
      <c r="E7770"/>
    </row>
    <row r="7771" spans="5:5">
      <c r="E7771"/>
    </row>
    <row r="7772" spans="5:5">
      <c r="E7772"/>
    </row>
    <row r="7773" spans="5:5">
      <c r="E7773"/>
    </row>
    <row r="7774" spans="5:5">
      <c r="E7774"/>
    </row>
    <row r="7775" spans="5:5">
      <c r="E7775"/>
    </row>
    <row r="7776" spans="5:5">
      <c r="E7776"/>
    </row>
    <row r="7777" spans="5:5">
      <c r="E7777"/>
    </row>
    <row r="7778" spans="5:5">
      <c r="E7778"/>
    </row>
    <row r="7779" spans="5:5">
      <c r="E7779"/>
    </row>
    <row r="7780" spans="5:5">
      <c r="E7780"/>
    </row>
    <row r="7781" spans="5:5">
      <c r="E7781"/>
    </row>
    <row r="7782" spans="5:5">
      <c r="E7782"/>
    </row>
    <row r="7783" spans="5:5">
      <c r="E7783"/>
    </row>
    <row r="7784" spans="5:5">
      <c r="E7784"/>
    </row>
    <row r="7785" spans="5:5">
      <c r="E7785"/>
    </row>
    <row r="7786" spans="5:5">
      <c r="E7786"/>
    </row>
    <row r="7787" spans="5:5">
      <c r="E7787"/>
    </row>
    <row r="7788" spans="5:5">
      <c r="E7788"/>
    </row>
    <row r="7789" spans="5:5">
      <c r="E7789"/>
    </row>
    <row r="7790" spans="5:5">
      <c r="E7790"/>
    </row>
    <row r="7791" spans="5:5">
      <c r="E7791"/>
    </row>
    <row r="7792" spans="5:5">
      <c r="E7792"/>
    </row>
    <row r="7793" spans="5:5">
      <c r="E7793"/>
    </row>
    <row r="7794" spans="5:5">
      <c r="E7794"/>
    </row>
    <row r="7795" spans="5:5">
      <c r="E7795"/>
    </row>
    <row r="7796" spans="5:5">
      <c r="E7796"/>
    </row>
    <row r="7797" spans="5:5">
      <c r="E7797"/>
    </row>
    <row r="7798" spans="5:5">
      <c r="E7798"/>
    </row>
    <row r="7799" spans="5:5">
      <c r="E7799"/>
    </row>
    <row r="7800" spans="5:5">
      <c r="E7800"/>
    </row>
    <row r="7801" spans="5:5">
      <c r="E7801"/>
    </row>
    <row r="7802" spans="5:5">
      <c r="E7802"/>
    </row>
    <row r="7803" spans="5:5">
      <c r="E7803"/>
    </row>
    <row r="7804" spans="5:5">
      <c r="E7804"/>
    </row>
    <row r="7805" spans="5:5">
      <c r="E7805"/>
    </row>
    <row r="7806" spans="5:5">
      <c r="E7806"/>
    </row>
    <row r="7807" spans="5:5">
      <c r="E7807"/>
    </row>
    <row r="7808" spans="5:5">
      <c r="E7808"/>
    </row>
    <row r="7809" spans="5:5">
      <c r="E7809"/>
    </row>
    <row r="7810" spans="5:5">
      <c r="E7810"/>
    </row>
    <row r="7811" spans="5:5">
      <c r="E7811"/>
    </row>
    <row r="7812" spans="5:5">
      <c r="E7812"/>
    </row>
    <row r="7813" spans="5:5">
      <c r="E7813"/>
    </row>
    <row r="7814" spans="5:5">
      <c r="E7814"/>
    </row>
    <row r="7815" spans="5:5">
      <c r="E7815"/>
    </row>
    <row r="7816" spans="5:5">
      <c r="E7816"/>
    </row>
    <row r="7817" spans="5:5">
      <c r="E7817"/>
    </row>
    <row r="7818" spans="5:5">
      <c r="E7818"/>
    </row>
    <row r="7819" spans="5:5">
      <c r="E7819"/>
    </row>
    <row r="7820" spans="5:5">
      <c r="E7820"/>
    </row>
    <row r="7821" spans="5:5">
      <c r="E7821"/>
    </row>
    <row r="7822" spans="5:5">
      <c r="E7822"/>
    </row>
    <row r="7823" spans="5:5">
      <c r="E7823"/>
    </row>
    <row r="7824" spans="5:5">
      <c r="E7824"/>
    </row>
    <row r="7825" spans="5:5">
      <c r="E7825"/>
    </row>
    <row r="7826" spans="5:5">
      <c r="E7826"/>
    </row>
    <row r="7827" spans="5:5">
      <c r="E7827"/>
    </row>
    <row r="7828" spans="5:5">
      <c r="E7828"/>
    </row>
    <row r="7829" spans="5:5">
      <c r="E7829"/>
    </row>
    <row r="7830" spans="5:5">
      <c r="E7830"/>
    </row>
    <row r="7831" spans="5:5">
      <c r="E7831"/>
    </row>
    <row r="7832" spans="5:5">
      <c r="E7832"/>
    </row>
    <row r="7833" spans="5:5">
      <c r="E7833"/>
    </row>
    <row r="7834" spans="5:5">
      <c r="E7834"/>
    </row>
    <row r="7835" spans="5:5">
      <c r="E7835"/>
    </row>
    <row r="7836" spans="5:5">
      <c r="E7836"/>
    </row>
    <row r="7837" spans="5:5">
      <c r="E7837"/>
    </row>
    <row r="7838" spans="5:5">
      <c r="E7838"/>
    </row>
    <row r="7839" spans="5:5">
      <c r="E7839"/>
    </row>
    <row r="7840" spans="5:5">
      <c r="E7840"/>
    </row>
    <row r="7841" spans="5:5">
      <c r="E7841"/>
    </row>
    <row r="7842" spans="5:5">
      <c r="E7842"/>
    </row>
    <row r="7843" spans="5:5">
      <c r="E7843"/>
    </row>
    <row r="7844" spans="5:5">
      <c r="E7844"/>
    </row>
    <row r="7845" spans="5:5">
      <c r="E7845"/>
    </row>
    <row r="7846" spans="5:5">
      <c r="E7846"/>
    </row>
    <row r="7847" spans="5:5">
      <c r="E7847"/>
    </row>
    <row r="7848" spans="5:5">
      <c r="E7848"/>
    </row>
    <row r="7849" spans="5:5">
      <c r="E7849"/>
    </row>
    <row r="7850" spans="5:5">
      <c r="E7850"/>
    </row>
    <row r="7851" spans="5:5">
      <c r="E7851"/>
    </row>
    <row r="7852" spans="5:5">
      <c r="E7852"/>
    </row>
    <row r="7853" spans="5:5">
      <c r="E7853"/>
    </row>
    <row r="7854" spans="5:5">
      <c r="E7854"/>
    </row>
    <row r="7855" spans="5:5">
      <c r="E7855"/>
    </row>
    <row r="7856" spans="5:5">
      <c r="E7856"/>
    </row>
    <row r="7857" spans="5:5">
      <c r="E7857"/>
    </row>
    <row r="7858" spans="5:5">
      <c r="E7858"/>
    </row>
    <row r="7859" spans="5:5">
      <c r="E7859"/>
    </row>
    <row r="7860" spans="5:5">
      <c r="E7860"/>
    </row>
    <row r="7861" spans="5:5">
      <c r="E7861"/>
    </row>
    <row r="7862" spans="5:5">
      <c r="E7862"/>
    </row>
    <row r="7863" spans="5:5">
      <c r="E7863"/>
    </row>
    <row r="7864" spans="5:5">
      <c r="E7864"/>
    </row>
    <row r="7865" spans="5:5">
      <c r="E7865"/>
    </row>
    <row r="7866" spans="5:5">
      <c r="E7866"/>
    </row>
    <row r="7867" spans="5:5">
      <c r="E7867"/>
    </row>
    <row r="7868" spans="5:5">
      <c r="E7868"/>
    </row>
    <row r="7869" spans="5:5">
      <c r="E7869"/>
    </row>
    <row r="7870" spans="5:5">
      <c r="E7870"/>
    </row>
    <row r="7871" spans="5:5">
      <c r="E7871"/>
    </row>
    <row r="7872" spans="5:5">
      <c r="E7872"/>
    </row>
    <row r="7873" spans="5:5">
      <c r="E7873"/>
    </row>
    <row r="7874" spans="5:5">
      <c r="E7874"/>
    </row>
    <row r="7875" spans="5:5">
      <c r="E7875"/>
    </row>
    <row r="7876" spans="5:5">
      <c r="E7876"/>
    </row>
    <row r="7877" spans="5:5">
      <c r="E7877"/>
    </row>
    <row r="7878" spans="5:5">
      <c r="E7878"/>
    </row>
    <row r="7879" spans="5:5">
      <c r="E7879"/>
    </row>
    <row r="7880" spans="5:5">
      <c r="E7880"/>
    </row>
    <row r="7881" spans="5:5">
      <c r="E7881"/>
    </row>
    <row r="7882" spans="5:5">
      <c r="E7882"/>
    </row>
    <row r="7883" spans="5:5">
      <c r="E7883"/>
    </row>
    <row r="7884" spans="5:5">
      <c r="E7884"/>
    </row>
    <row r="7885" spans="5:5">
      <c r="E7885"/>
    </row>
    <row r="7886" spans="5:5">
      <c r="E7886"/>
    </row>
    <row r="7887" spans="5:5">
      <c r="E7887"/>
    </row>
    <row r="7888" spans="5:5">
      <c r="E7888"/>
    </row>
    <row r="7889" spans="5:5">
      <c r="E7889"/>
    </row>
    <row r="7890" spans="5:5">
      <c r="E7890"/>
    </row>
    <row r="7891" spans="5:5">
      <c r="E7891"/>
    </row>
    <row r="7892" spans="5:5">
      <c r="E7892"/>
    </row>
    <row r="7893" spans="5:5">
      <c r="E7893"/>
    </row>
    <row r="7894" spans="5:5">
      <c r="E7894"/>
    </row>
    <row r="7895" spans="5:5">
      <c r="E7895"/>
    </row>
    <row r="7896" spans="5:5">
      <c r="E7896"/>
    </row>
    <row r="7897" spans="5:5">
      <c r="E7897"/>
    </row>
    <row r="7898" spans="5:5">
      <c r="E7898"/>
    </row>
    <row r="7899" spans="5:5">
      <c r="E7899"/>
    </row>
    <row r="7900" spans="5:5">
      <c r="E7900"/>
    </row>
    <row r="7901" spans="5:5">
      <c r="E7901"/>
    </row>
    <row r="7902" spans="5:5">
      <c r="E7902"/>
    </row>
    <row r="7903" spans="5:5">
      <c r="E7903"/>
    </row>
    <row r="7904" spans="5:5">
      <c r="E7904"/>
    </row>
    <row r="7905" spans="5:5">
      <c r="E7905"/>
    </row>
    <row r="7906" spans="5:5">
      <c r="E7906"/>
    </row>
    <row r="7907" spans="5:5">
      <c r="E7907"/>
    </row>
    <row r="7908" spans="5:5">
      <c r="E7908"/>
    </row>
    <row r="7909" spans="5:5">
      <c r="E7909"/>
    </row>
    <row r="7910" spans="5:5">
      <c r="E7910"/>
    </row>
    <row r="7911" spans="5:5">
      <c r="E7911"/>
    </row>
    <row r="7912" spans="5:5">
      <c r="E7912"/>
    </row>
    <row r="7913" spans="5:5">
      <c r="E7913"/>
    </row>
    <row r="7914" spans="5:5">
      <c r="E7914"/>
    </row>
    <row r="7915" spans="5:5">
      <c r="E7915"/>
    </row>
    <row r="7916" spans="5:5">
      <c r="E7916"/>
    </row>
    <row r="7917" spans="5:5">
      <c r="E7917"/>
    </row>
    <row r="7918" spans="5:5">
      <c r="E7918"/>
    </row>
    <row r="7919" spans="5:5">
      <c r="E7919"/>
    </row>
    <row r="7920" spans="5:5">
      <c r="E7920"/>
    </row>
    <row r="7921" spans="5:5">
      <c r="E7921"/>
    </row>
    <row r="7922" spans="5:5">
      <c r="E7922"/>
    </row>
    <row r="7923" spans="5:5">
      <c r="E7923"/>
    </row>
    <row r="7924" spans="5:5">
      <c r="E7924"/>
    </row>
    <row r="7925" spans="5:5">
      <c r="E7925"/>
    </row>
    <row r="7926" spans="5:5">
      <c r="E7926"/>
    </row>
    <row r="7927" spans="5:5">
      <c r="E7927"/>
    </row>
    <row r="7928" spans="5:5">
      <c r="E7928"/>
    </row>
    <row r="7929" spans="5:5">
      <c r="E7929"/>
    </row>
    <row r="7930" spans="5:5">
      <c r="E7930"/>
    </row>
    <row r="7931" spans="5:5">
      <c r="E7931"/>
    </row>
    <row r="7932" spans="5:5">
      <c r="E7932"/>
    </row>
    <row r="7933" spans="5:5">
      <c r="E7933"/>
    </row>
    <row r="7934" spans="5:5">
      <c r="E7934"/>
    </row>
    <row r="7935" spans="5:5">
      <c r="E7935"/>
    </row>
    <row r="7936" spans="5:5">
      <c r="E7936"/>
    </row>
    <row r="7937" spans="5:5">
      <c r="E7937"/>
    </row>
    <row r="7938" spans="5:5">
      <c r="E7938"/>
    </row>
    <row r="7939" spans="5:5">
      <c r="E7939"/>
    </row>
    <row r="7940" spans="5:5">
      <c r="E7940"/>
    </row>
    <row r="7941" spans="5:5">
      <c r="E7941"/>
    </row>
    <row r="7942" spans="5:5">
      <c r="E7942"/>
    </row>
    <row r="7943" spans="5:5">
      <c r="E7943"/>
    </row>
    <row r="7944" spans="5:5">
      <c r="E7944"/>
    </row>
    <row r="7945" spans="5:5">
      <c r="E7945"/>
    </row>
    <row r="7946" spans="5:5">
      <c r="E7946"/>
    </row>
    <row r="7947" spans="5:5">
      <c r="E7947"/>
    </row>
    <row r="7948" spans="5:5">
      <c r="E7948"/>
    </row>
    <row r="7949" spans="5:5">
      <c r="E7949"/>
    </row>
    <row r="7950" spans="5:5">
      <c r="E7950"/>
    </row>
    <row r="7951" spans="5:5">
      <c r="E7951"/>
    </row>
    <row r="7952" spans="5:5">
      <c r="E7952"/>
    </row>
    <row r="7953" spans="5:5">
      <c r="E7953"/>
    </row>
    <row r="7954" spans="5:5">
      <c r="E7954"/>
    </row>
    <row r="7955" spans="5:5">
      <c r="E7955"/>
    </row>
    <row r="7956" spans="5:5">
      <c r="E7956"/>
    </row>
    <row r="7957" spans="5:5">
      <c r="E7957"/>
    </row>
    <row r="7958" spans="5:5">
      <c r="E7958"/>
    </row>
    <row r="7959" spans="5:5">
      <c r="E7959"/>
    </row>
    <row r="7960" spans="5:5">
      <c r="E7960"/>
    </row>
    <row r="7961" spans="5:5">
      <c r="E7961"/>
    </row>
    <row r="7962" spans="5:5">
      <c r="E7962"/>
    </row>
    <row r="7963" spans="5:5">
      <c r="E7963"/>
    </row>
    <row r="7964" spans="5:5">
      <c r="E7964"/>
    </row>
    <row r="7965" spans="5:5">
      <c r="E7965"/>
    </row>
    <row r="7966" spans="5:5">
      <c r="E7966"/>
    </row>
    <row r="7967" spans="5:5">
      <c r="E7967"/>
    </row>
    <row r="7968" spans="5:5">
      <c r="E7968"/>
    </row>
    <row r="7969" spans="5:5">
      <c r="E7969"/>
    </row>
    <row r="7970" spans="5:5">
      <c r="E7970"/>
    </row>
    <row r="7971" spans="5:5">
      <c r="E7971"/>
    </row>
    <row r="7972" spans="5:5">
      <c r="E7972"/>
    </row>
    <row r="7973" spans="5:5">
      <c r="E7973"/>
    </row>
    <row r="7974" spans="5:5">
      <c r="E7974"/>
    </row>
    <row r="7975" spans="5:5">
      <c r="E7975"/>
    </row>
    <row r="7976" spans="5:5">
      <c r="E7976"/>
    </row>
    <row r="7977" spans="5:5">
      <c r="E7977"/>
    </row>
    <row r="7978" spans="5:5">
      <c r="E7978"/>
    </row>
    <row r="7979" spans="5:5">
      <c r="E7979"/>
    </row>
    <row r="7980" spans="5:5">
      <c r="E7980"/>
    </row>
    <row r="7981" spans="5:5">
      <c r="E7981"/>
    </row>
    <row r="7982" spans="5:5">
      <c r="E7982"/>
    </row>
    <row r="7983" spans="5:5">
      <c r="E7983"/>
    </row>
    <row r="7984" spans="5:5">
      <c r="E7984"/>
    </row>
    <row r="7985" spans="5:5">
      <c r="E7985"/>
    </row>
    <row r="7986" spans="5:5">
      <c r="E7986"/>
    </row>
    <row r="7987" spans="5:5">
      <c r="E7987"/>
    </row>
    <row r="7988" spans="5:5">
      <c r="E7988"/>
    </row>
    <row r="7989" spans="5:5">
      <c r="E7989"/>
    </row>
    <row r="7990" spans="5:5">
      <c r="E7990"/>
    </row>
    <row r="7991" spans="5:5">
      <c r="E7991"/>
    </row>
    <row r="7992" spans="5:5">
      <c r="E7992"/>
    </row>
    <row r="7993" spans="5:5">
      <c r="E7993"/>
    </row>
    <row r="7994" spans="5:5">
      <c r="E7994"/>
    </row>
    <row r="7995" spans="5:5">
      <c r="E7995"/>
    </row>
    <row r="7996" spans="5:5">
      <c r="E7996"/>
    </row>
    <row r="7997" spans="5:5">
      <c r="E7997"/>
    </row>
    <row r="7998" spans="5:5">
      <c r="E7998"/>
    </row>
    <row r="7999" spans="5:5">
      <c r="E7999"/>
    </row>
    <row r="8000" spans="5:5">
      <c r="E8000"/>
    </row>
    <row r="8001" spans="5:5">
      <c r="E8001"/>
    </row>
    <row r="8002" spans="5:5">
      <c r="E8002"/>
    </row>
    <row r="8003" spans="5:5">
      <c r="E8003"/>
    </row>
    <row r="8004" spans="5:5">
      <c r="E8004"/>
    </row>
    <row r="8005" spans="5:5">
      <c r="E8005"/>
    </row>
    <row r="8006" spans="5:5">
      <c r="E8006"/>
    </row>
    <row r="8007" spans="5:5">
      <c r="E8007"/>
    </row>
    <row r="8008" spans="5:5">
      <c r="E8008"/>
    </row>
    <row r="8009" spans="5:5">
      <c r="E8009"/>
    </row>
    <row r="8010" spans="5:5">
      <c r="E8010"/>
    </row>
    <row r="8011" spans="5:5">
      <c r="E8011"/>
    </row>
    <row r="8012" spans="5:5">
      <c r="E8012"/>
    </row>
    <row r="8013" spans="5:5">
      <c r="E8013"/>
    </row>
    <row r="8014" spans="5:5">
      <c r="E8014"/>
    </row>
    <row r="8015" spans="5:5">
      <c r="E8015"/>
    </row>
    <row r="8016" spans="5:5">
      <c r="E8016"/>
    </row>
    <row r="8017" spans="5:5">
      <c r="E8017"/>
    </row>
    <row r="8018" spans="5:5">
      <c r="E8018"/>
    </row>
    <row r="8019" spans="5:5">
      <c r="E8019"/>
    </row>
    <row r="8020" spans="5:5">
      <c r="E8020"/>
    </row>
    <row r="8021" spans="5:5">
      <c r="E8021"/>
    </row>
    <row r="8022" spans="5:5">
      <c r="E8022"/>
    </row>
    <row r="8023" spans="5:5">
      <c r="E8023"/>
    </row>
    <row r="8024" spans="5:5">
      <c r="E8024"/>
    </row>
    <row r="8025" spans="5:5">
      <c r="E8025"/>
    </row>
    <row r="8026" spans="5:5">
      <c r="E8026"/>
    </row>
    <row r="8027" spans="5:5">
      <c r="E8027"/>
    </row>
    <row r="8028" spans="5:5">
      <c r="E8028"/>
    </row>
    <row r="8029" spans="5:5">
      <c r="E8029"/>
    </row>
    <row r="8030" spans="5:5">
      <c r="E8030"/>
    </row>
    <row r="8031" spans="5:5">
      <c r="E8031"/>
    </row>
    <row r="8032" spans="5:5">
      <c r="E8032"/>
    </row>
    <row r="8033" spans="5:5">
      <c r="E8033"/>
    </row>
    <row r="8034" spans="5:5">
      <c r="E8034"/>
    </row>
    <row r="8035" spans="5:5">
      <c r="E8035"/>
    </row>
    <row r="8036" spans="5:5">
      <c r="E8036"/>
    </row>
    <row r="8037" spans="5:5">
      <c r="E8037"/>
    </row>
    <row r="8038" spans="5:5">
      <c r="E8038"/>
    </row>
    <row r="8039" spans="5:5">
      <c r="E8039"/>
    </row>
    <row r="8040" spans="5:5">
      <c r="E8040"/>
    </row>
    <row r="8041" spans="5:5">
      <c r="E8041"/>
    </row>
    <row r="8042" spans="5:5">
      <c r="E8042"/>
    </row>
    <row r="8043" spans="5:5">
      <c r="E8043"/>
    </row>
    <row r="8044" spans="5:5">
      <c r="E8044"/>
    </row>
    <row r="8045" spans="5:5">
      <c r="E8045"/>
    </row>
    <row r="8046" spans="5:5">
      <c r="E8046"/>
    </row>
    <row r="8047" spans="5:5">
      <c r="E8047"/>
    </row>
    <row r="8048" spans="5:5">
      <c r="E8048"/>
    </row>
    <row r="8049" spans="5:5">
      <c r="E8049"/>
    </row>
    <row r="8050" spans="5:5">
      <c r="E8050"/>
    </row>
    <row r="8051" spans="5:5">
      <c r="E8051"/>
    </row>
    <row r="8052" spans="5:5">
      <c r="E8052"/>
    </row>
    <row r="8053" spans="5:5">
      <c r="E8053"/>
    </row>
    <row r="8054" spans="5:5">
      <c r="E8054"/>
    </row>
    <row r="8055" spans="5:5">
      <c r="E8055"/>
    </row>
    <row r="8056" spans="5:5">
      <c r="E8056"/>
    </row>
    <row r="8057" spans="5:5">
      <c r="E8057"/>
    </row>
    <row r="8058" spans="5:5">
      <c r="E8058"/>
    </row>
    <row r="8059" spans="5:5">
      <c r="E8059"/>
    </row>
    <row r="8060" spans="5:5">
      <c r="E8060"/>
    </row>
    <row r="8061" spans="5:5">
      <c r="E8061"/>
    </row>
    <row r="8062" spans="5:5">
      <c r="E8062"/>
    </row>
    <row r="8063" spans="5:5">
      <c r="E8063"/>
    </row>
    <row r="8064" spans="5:5">
      <c r="E8064"/>
    </row>
    <row r="8065" spans="5:5">
      <c r="E8065"/>
    </row>
    <row r="8066" spans="5:5">
      <c r="E8066"/>
    </row>
    <row r="8067" spans="5:5">
      <c r="E8067"/>
    </row>
    <row r="8068" spans="5:5">
      <c r="E8068"/>
    </row>
    <row r="8069" spans="5:5">
      <c r="E8069"/>
    </row>
    <row r="8070" spans="5:5">
      <c r="E8070"/>
    </row>
    <row r="8071" spans="5:5">
      <c r="E8071"/>
    </row>
    <row r="8072" spans="5:5">
      <c r="E8072"/>
    </row>
    <row r="8073" spans="5:5">
      <c r="E8073"/>
    </row>
    <row r="8074" spans="5:5">
      <c r="E8074"/>
    </row>
    <row r="8075" spans="5:5">
      <c r="E8075"/>
    </row>
    <row r="8076" spans="5:5">
      <c r="E8076"/>
    </row>
    <row r="8077" spans="5:5">
      <c r="E8077"/>
    </row>
    <row r="8078" spans="5:5">
      <c r="E8078"/>
    </row>
    <row r="8079" spans="5:5">
      <c r="E8079"/>
    </row>
    <row r="8080" spans="5:5">
      <c r="E8080"/>
    </row>
    <row r="8081" spans="5:5">
      <c r="E8081"/>
    </row>
    <row r="8082" spans="5:5">
      <c r="E8082"/>
    </row>
    <row r="8083" spans="5:5">
      <c r="E8083"/>
    </row>
    <row r="8084" spans="5:5">
      <c r="E8084"/>
    </row>
    <row r="8085" spans="5:5">
      <c r="E8085"/>
    </row>
    <row r="8086" spans="5:5">
      <c r="E8086"/>
    </row>
    <row r="8087" spans="5:5">
      <c r="E8087"/>
    </row>
    <row r="8088" spans="5:5">
      <c r="E8088"/>
    </row>
    <row r="8089" spans="5:5">
      <c r="E8089"/>
    </row>
    <row r="8090" spans="5:5">
      <c r="E8090"/>
    </row>
    <row r="8091" spans="5:5">
      <c r="E8091"/>
    </row>
    <row r="8092" spans="5:5">
      <c r="E8092"/>
    </row>
    <row r="8093" spans="5:5">
      <c r="E8093"/>
    </row>
    <row r="8094" spans="5:5">
      <c r="E8094"/>
    </row>
    <row r="8095" spans="5:5">
      <c r="E8095"/>
    </row>
    <row r="8096" spans="5:5">
      <c r="E8096"/>
    </row>
    <row r="8097" spans="5:5">
      <c r="E8097"/>
    </row>
    <row r="8098" spans="5:5">
      <c r="E8098"/>
    </row>
    <row r="8099" spans="5:5">
      <c r="E8099"/>
    </row>
    <row r="8100" spans="5:5">
      <c r="E8100"/>
    </row>
    <row r="8101" spans="5:5">
      <c r="E8101"/>
    </row>
    <row r="8102" spans="5:5">
      <c r="E8102"/>
    </row>
    <row r="8103" spans="5:5">
      <c r="E8103"/>
    </row>
    <row r="8104" spans="5:5">
      <c r="E8104"/>
    </row>
    <row r="8105" spans="5:5">
      <c r="E8105"/>
    </row>
    <row r="8106" spans="5:5">
      <c r="E8106"/>
    </row>
    <row r="8107" spans="5:5">
      <c r="E8107"/>
    </row>
    <row r="8108" spans="5:5">
      <c r="E8108"/>
    </row>
    <row r="8109" spans="5:5">
      <c r="E8109"/>
    </row>
    <row r="8110" spans="5:5">
      <c r="E8110"/>
    </row>
    <row r="8111" spans="5:5">
      <c r="E8111"/>
    </row>
    <row r="8112" spans="5:5">
      <c r="E8112"/>
    </row>
    <row r="8113" spans="5:5">
      <c r="E8113"/>
    </row>
    <row r="8114" spans="5:5">
      <c r="E8114"/>
    </row>
    <row r="8115" spans="5:5">
      <c r="E8115"/>
    </row>
    <row r="8116" spans="5:5">
      <c r="E8116"/>
    </row>
    <row r="8117" spans="5:5">
      <c r="E8117"/>
    </row>
    <row r="8118" spans="5:5">
      <c r="E8118"/>
    </row>
    <row r="8119" spans="5:5">
      <c r="E8119"/>
    </row>
    <row r="8120" spans="5:5">
      <c r="E8120"/>
    </row>
    <row r="8121" spans="5:5">
      <c r="E8121"/>
    </row>
    <row r="8122" spans="5:5">
      <c r="E8122"/>
    </row>
    <row r="8123" spans="5:5">
      <c r="E8123"/>
    </row>
    <row r="8124" spans="5:5">
      <c r="E8124"/>
    </row>
    <row r="8125" spans="5:5">
      <c r="E8125"/>
    </row>
    <row r="8126" spans="5:5">
      <c r="E8126"/>
    </row>
    <row r="8127" spans="5:5">
      <c r="E8127"/>
    </row>
    <row r="8128" spans="5:5">
      <c r="E8128"/>
    </row>
    <row r="8129" spans="5:5">
      <c r="E8129"/>
    </row>
    <row r="8130" spans="5:5">
      <c r="E8130"/>
    </row>
    <row r="8131" spans="5:5">
      <c r="E8131"/>
    </row>
    <row r="8132" spans="5:5">
      <c r="E8132"/>
    </row>
    <row r="8133" spans="5:5">
      <c r="E8133"/>
    </row>
    <row r="8134" spans="5:5">
      <c r="E8134"/>
    </row>
    <row r="8135" spans="5:5">
      <c r="E8135"/>
    </row>
    <row r="8136" spans="5:5">
      <c r="E8136"/>
    </row>
    <row r="8137" spans="5:5">
      <c r="E8137"/>
    </row>
    <row r="8138" spans="5:5">
      <c r="E8138"/>
    </row>
    <row r="8139" spans="5:5">
      <c r="E8139"/>
    </row>
    <row r="8140" spans="5:5">
      <c r="E8140"/>
    </row>
    <row r="8141" spans="5:5">
      <c r="E8141"/>
    </row>
    <row r="8142" spans="5:5">
      <c r="E8142"/>
    </row>
    <row r="8143" spans="5:5">
      <c r="E8143"/>
    </row>
    <row r="8144" spans="5:5">
      <c r="E8144"/>
    </row>
    <row r="8145" spans="5:5">
      <c r="E8145"/>
    </row>
    <row r="8146" spans="5:5">
      <c r="E8146"/>
    </row>
    <row r="8147" spans="5:5">
      <c r="E8147"/>
    </row>
    <row r="8148" spans="5:5">
      <c r="E8148"/>
    </row>
    <row r="8149" spans="5:5">
      <c r="E8149"/>
    </row>
    <row r="8150" spans="5:5">
      <c r="E8150"/>
    </row>
    <row r="8151" spans="5:5">
      <c r="E8151"/>
    </row>
    <row r="8152" spans="5:5">
      <c r="E8152"/>
    </row>
    <row r="8153" spans="5:5">
      <c r="E8153"/>
    </row>
    <row r="8154" spans="5:5">
      <c r="E8154"/>
    </row>
    <row r="8155" spans="5:5">
      <c r="E8155"/>
    </row>
    <row r="8156" spans="5:5">
      <c r="E8156"/>
    </row>
    <row r="8157" spans="5:5">
      <c r="E8157"/>
    </row>
    <row r="8158" spans="5:5">
      <c r="E8158"/>
    </row>
    <row r="8159" spans="5:5">
      <c r="E8159"/>
    </row>
    <row r="8160" spans="5:5">
      <c r="E8160"/>
    </row>
    <row r="8161" spans="5:5">
      <c r="E8161"/>
    </row>
    <row r="8162" spans="5:5">
      <c r="E8162"/>
    </row>
    <row r="8163" spans="5:5">
      <c r="E8163"/>
    </row>
    <row r="8164" spans="5:5">
      <c r="E8164"/>
    </row>
    <row r="8165" spans="5:5">
      <c r="E8165"/>
    </row>
    <row r="8166" spans="5:5">
      <c r="E8166"/>
    </row>
    <row r="8167" spans="5:5">
      <c r="E8167"/>
    </row>
    <row r="8168" spans="5:5">
      <c r="E8168"/>
    </row>
    <row r="8169" spans="5:5">
      <c r="E8169"/>
    </row>
    <row r="8170" spans="5:5">
      <c r="E8170"/>
    </row>
    <row r="8171" spans="5:5">
      <c r="E8171"/>
    </row>
    <row r="8172" spans="5:5">
      <c r="E8172"/>
    </row>
    <row r="8173" spans="5:5">
      <c r="E8173"/>
    </row>
    <row r="8174" spans="5:5">
      <c r="E8174"/>
    </row>
    <row r="8175" spans="5:5">
      <c r="E8175"/>
    </row>
    <row r="8176" spans="5:5">
      <c r="E8176"/>
    </row>
    <row r="8177" spans="5:5">
      <c r="E8177"/>
    </row>
    <row r="8178" spans="5:5">
      <c r="E8178"/>
    </row>
    <row r="8179" spans="5:5">
      <c r="E8179"/>
    </row>
    <row r="8180" spans="5:5">
      <c r="E8180"/>
    </row>
    <row r="8181" spans="5:5">
      <c r="E8181"/>
    </row>
    <row r="8182" spans="5:5">
      <c r="E8182"/>
    </row>
    <row r="8183" spans="5:5">
      <c r="E8183"/>
    </row>
    <row r="8184" spans="5:5">
      <c r="E8184"/>
    </row>
    <row r="8185" spans="5:5">
      <c r="E8185"/>
    </row>
    <row r="8186" spans="5:5">
      <c r="E8186"/>
    </row>
    <row r="8187" spans="5:5">
      <c r="E8187"/>
    </row>
    <row r="8188" spans="5:5">
      <c r="E8188"/>
    </row>
    <row r="8189" spans="5:5">
      <c r="E8189"/>
    </row>
    <row r="8190" spans="5:5">
      <c r="E8190"/>
    </row>
    <row r="8191" spans="5:5">
      <c r="E8191"/>
    </row>
    <row r="8192" spans="5:5">
      <c r="E8192"/>
    </row>
    <row r="8193" spans="5:5">
      <c r="E8193"/>
    </row>
    <row r="8194" spans="5:5">
      <c r="E8194"/>
    </row>
    <row r="8195" spans="5:5">
      <c r="E8195"/>
    </row>
    <row r="8196" spans="5:5">
      <c r="E8196"/>
    </row>
    <row r="8197" spans="5:5">
      <c r="E8197"/>
    </row>
    <row r="8198" spans="5:5">
      <c r="E8198"/>
    </row>
    <row r="8199" spans="5:5">
      <c r="E8199"/>
    </row>
    <row r="8200" spans="5:5">
      <c r="E8200"/>
    </row>
    <row r="8201" spans="5:5">
      <c r="E8201"/>
    </row>
    <row r="8202" spans="5:5">
      <c r="E8202"/>
    </row>
    <row r="8203" spans="5:5">
      <c r="E8203"/>
    </row>
    <row r="8204" spans="5:5">
      <c r="E8204"/>
    </row>
    <row r="8205" spans="5:5">
      <c r="E8205"/>
    </row>
    <row r="8206" spans="5:5">
      <c r="E8206"/>
    </row>
    <row r="8207" spans="5:5">
      <c r="E8207"/>
    </row>
    <row r="8208" spans="5:5">
      <c r="E8208"/>
    </row>
    <row r="8209" spans="5:5">
      <c r="E8209"/>
    </row>
    <row r="8210" spans="5:5">
      <c r="E8210"/>
    </row>
    <row r="8211" spans="5:5">
      <c r="E8211"/>
    </row>
    <row r="8212" spans="5:5">
      <c r="E8212"/>
    </row>
    <row r="8213" spans="5:5">
      <c r="E8213"/>
    </row>
    <row r="8214" spans="5:5">
      <c r="E8214"/>
    </row>
    <row r="8215" spans="5:5">
      <c r="E8215"/>
    </row>
    <row r="8216" spans="5:5">
      <c r="E8216"/>
    </row>
    <row r="8217" spans="5:5">
      <c r="E8217"/>
    </row>
    <row r="8218" spans="5:5">
      <c r="E8218"/>
    </row>
    <row r="8219" spans="5:5">
      <c r="E8219"/>
    </row>
    <row r="8220" spans="5:5">
      <c r="E8220"/>
    </row>
    <row r="8221" spans="5:5">
      <c r="E8221"/>
    </row>
    <row r="8222" spans="5:5">
      <c r="E8222"/>
    </row>
    <row r="8223" spans="5:5">
      <c r="E8223"/>
    </row>
    <row r="8224" spans="5:5">
      <c r="E8224"/>
    </row>
    <row r="8225" spans="5:5">
      <c r="E8225"/>
    </row>
    <row r="8226" spans="5:5">
      <c r="E8226"/>
    </row>
    <row r="8227" spans="5:5">
      <c r="E8227"/>
    </row>
    <row r="8228" spans="5:5">
      <c r="E8228"/>
    </row>
    <row r="8229" spans="5:5">
      <c r="E8229"/>
    </row>
    <row r="8230" spans="5:5">
      <c r="E8230"/>
    </row>
    <row r="8231" spans="5:5">
      <c r="E8231"/>
    </row>
    <row r="8232" spans="5:5">
      <c r="E8232"/>
    </row>
    <row r="8233" spans="5:5">
      <c r="E8233"/>
    </row>
    <row r="8234" spans="5:5">
      <c r="E8234"/>
    </row>
    <row r="8235" spans="5:5">
      <c r="E8235"/>
    </row>
    <row r="8236" spans="5:5">
      <c r="E8236"/>
    </row>
    <row r="8237" spans="5:5">
      <c r="E8237"/>
    </row>
    <row r="8238" spans="5:5">
      <c r="E8238"/>
    </row>
    <row r="8239" spans="5:5">
      <c r="E8239"/>
    </row>
    <row r="8240" spans="5:5">
      <c r="E8240"/>
    </row>
    <row r="8241" spans="5:5">
      <c r="E8241"/>
    </row>
    <row r="8242" spans="5:5">
      <c r="E8242"/>
    </row>
    <row r="8243" spans="5:5">
      <c r="E8243"/>
    </row>
    <row r="8244" spans="5:5">
      <c r="E8244"/>
    </row>
    <row r="8245" spans="5:5">
      <c r="E8245"/>
    </row>
    <row r="8246" spans="5:5">
      <c r="E8246"/>
    </row>
    <row r="8247" spans="5:5">
      <c r="E8247"/>
    </row>
    <row r="8248" spans="5:5">
      <c r="E8248"/>
    </row>
    <row r="8249" spans="5:5">
      <c r="E8249"/>
    </row>
    <row r="8250" spans="5:5">
      <c r="E8250"/>
    </row>
    <row r="8251" spans="5:5">
      <c r="E8251"/>
    </row>
    <row r="8252" spans="5:5">
      <c r="E8252"/>
    </row>
    <row r="8253" spans="5:5">
      <c r="E8253"/>
    </row>
    <row r="8254" spans="5:5">
      <c r="E8254"/>
    </row>
    <row r="8255" spans="5:5">
      <c r="E8255"/>
    </row>
    <row r="8256" spans="5:5">
      <c r="E8256"/>
    </row>
    <row r="8257" spans="5:5">
      <c r="E8257"/>
    </row>
    <row r="8258" spans="5:5">
      <c r="E8258"/>
    </row>
    <row r="8259" spans="5:5">
      <c r="E8259"/>
    </row>
    <row r="8260" spans="5:5">
      <c r="E8260"/>
    </row>
    <row r="8261" spans="5:5">
      <c r="E8261"/>
    </row>
    <row r="8262" spans="5:5">
      <c r="E8262"/>
    </row>
    <row r="8263" spans="5:5">
      <c r="E8263"/>
    </row>
    <row r="8264" spans="5:5">
      <c r="E8264"/>
    </row>
    <row r="8265" spans="5:5">
      <c r="E8265"/>
    </row>
    <row r="8266" spans="5:5">
      <c r="E8266"/>
    </row>
    <row r="8267" spans="5:5">
      <c r="E8267"/>
    </row>
    <row r="8268" spans="5:5">
      <c r="E8268"/>
    </row>
    <row r="8269" spans="5:5">
      <c r="E8269"/>
    </row>
    <row r="8270" spans="5:5">
      <c r="E8270"/>
    </row>
    <row r="8271" spans="5:5">
      <c r="E8271"/>
    </row>
    <row r="8272" spans="5:5">
      <c r="E8272"/>
    </row>
    <row r="8273" spans="5:5">
      <c r="E8273"/>
    </row>
    <row r="8274" spans="5:5">
      <c r="E8274"/>
    </row>
    <row r="8275" spans="5:5">
      <c r="E8275"/>
    </row>
    <row r="8276" spans="5:5">
      <c r="E8276"/>
    </row>
    <row r="8277" spans="5:5">
      <c r="E8277"/>
    </row>
    <row r="8278" spans="5:5">
      <c r="E8278"/>
    </row>
    <row r="8279" spans="5:5">
      <c r="E8279"/>
    </row>
    <row r="8280" spans="5:5">
      <c r="E8280"/>
    </row>
    <row r="8281" spans="5:5">
      <c r="E8281"/>
    </row>
    <row r="8282" spans="5:5">
      <c r="E8282"/>
    </row>
    <row r="8283" spans="5:5">
      <c r="E8283"/>
    </row>
    <row r="8284" spans="5:5">
      <c r="E8284"/>
    </row>
    <row r="8285" spans="5:5">
      <c r="E8285"/>
    </row>
    <row r="8286" spans="5:5">
      <c r="E8286"/>
    </row>
    <row r="8287" spans="5:5">
      <c r="E8287"/>
    </row>
    <row r="8288" spans="5:5">
      <c r="E8288"/>
    </row>
    <row r="8289" spans="5:5">
      <c r="E8289"/>
    </row>
    <row r="8290" spans="5:5">
      <c r="E8290"/>
    </row>
    <row r="8291" spans="5:5">
      <c r="E8291"/>
    </row>
    <row r="8292" spans="5:5">
      <c r="E8292"/>
    </row>
    <row r="8293" spans="5:5">
      <c r="E8293"/>
    </row>
    <row r="8294" spans="5:5">
      <c r="E8294"/>
    </row>
    <row r="8295" spans="5:5">
      <c r="E8295"/>
    </row>
    <row r="8296" spans="5:5">
      <c r="E8296"/>
    </row>
    <row r="8297" spans="5:5">
      <c r="E8297"/>
    </row>
    <row r="8298" spans="5:5">
      <c r="E8298"/>
    </row>
    <row r="8299" spans="5:5">
      <c r="E8299"/>
    </row>
    <row r="8300" spans="5:5">
      <c r="E8300"/>
    </row>
    <row r="8301" spans="5:5">
      <c r="E8301"/>
    </row>
    <row r="8302" spans="5:5">
      <c r="E8302"/>
    </row>
    <row r="8303" spans="5:5">
      <c r="E8303"/>
    </row>
    <row r="8304" spans="5:5">
      <c r="E8304"/>
    </row>
    <row r="8305" spans="5:5">
      <c r="E8305"/>
    </row>
    <row r="8306" spans="5:5">
      <c r="E8306"/>
    </row>
    <row r="8307" spans="5:5">
      <c r="E8307"/>
    </row>
    <row r="8308" spans="5:5">
      <c r="E8308"/>
    </row>
    <row r="8309" spans="5:5">
      <c r="E8309"/>
    </row>
    <row r="8310" spans="5:5">
      <c r="E8310"/>
    </row>
    <row r="8311" spans="5:5">
      <c r="E8311"/>
    </row>
    <row r="8312" spans="5:5">
      <c r="E8312"/>
    </row>
    <row r="8313" spans="5:5">
      <c r="E8313"/>
    </row>
    <row r="8314" spans="5:5">
      <c r="E8314"/>
    </row>
    <row r="8315" spans="5:5">
      <c r="E8315"/>
    </row>
    <row r="8316" spans="5:5">
      <c r="E8316"/>
    </row>
    <row r="8317" spans="5:5">
      <c r="E8317"/>
    </row>
    <row r="8318" spans="5:5">
      <c r="E8318"/>
    </row>
    <row r="8319" spans="5:5">
      <c r="E8319"/>
    </row>
    <row r="8320" spans="5:5">
      <c r="E8320"/>
    </row>
    <row r="8321" spans="5:5">
      <c r="E8321"/>
    </row>
    <row r="8322" spans="5:5">
      <c r="E8322"/>
    </row>
    <row r="8323" spans="5:5">
      <c r="E8323"/>
    </row>
    <row r="8324" spans="5:5">
      <c r="E8324"/>
    </row>
    <row r="8325" spans="5:5">
      <c r="E8325"/>
    </row>
    <row r="8326" spans="5:5">
      <c r="E8326"/>
    </row>
    <row r="8327" spans="5:5">
      <c r="E8327"/>
    </row>
    <row r="8328" spans="5:5">
      <c r="E8328"/>
    </row>
    <row r="8329" spans="5:5">
      <c r="E8329"/>
    </row>
    <row r="8330" spans="5:5">
      <c r="E8330"/>
    </row>
    <row r="8331" spans="5:5">
      <c r="E8331"/>
    </row>
    <row r="8332" spans="5:5">
      <c r="E8332"/>
    </row>
    <row r="8333" spans="5:5">
      <c r="E8333"/>
    </row>
    <row r="8334" spans="5:5">
      <c r="E8334"/>
    </row>
    <row r="8335" spans="5:5">
      <c r="E8335"/>
    </row>
    <row r="8336" spans="5:5">
      <c r="E8336"/>
    </row>
    <row r="8337" spans="5:5">
      <c r="E8337"/>
    </row>
    <row r="8338" spans="5:5">
      <c r="E8338"/>
    </row>
    <row r="8339" spans="5:5">
      <c r="E8339"/>
    </row>
    <row r="8340" spans="5:5">
      <c r="E8340"/>
    </row>
    <row r="8341" spans="5:5">
      <c r="E8341"/>
    </row>
    <row r="8342" spans="5:5">
      <c r="E8342"/>
    </row>
    <row r="8343" spans="5:5">
      <c r="E8343"/>
    </row>
    <row r="8344" spans="5:5">
      <c r="E8344"/>
    </row>
    <row r="8345" spans="5:5">
      <c r="E8345"/>
    </row>
    <row r="8346" spans="5:5">
      <c r="E8346"/>
    </row>
    <row r="8347" spans="5:5">
      <c r="E8347"/>
    </row>
    <row r="8348" spans="5:5">
      <c r="E8348"/>
    </row>
    <row r="8349" spans="5:5">
      <c r="E8349"/>
    </row>
    <row r="8350" spans="5:5">
      <c r="E8350"/>
    </row>
    <row r="8351" spans="5:5">
      <c r="E8351"/>
    </row>
    <row r="8352" spans="5:5">
      <c r="E8352"/>
    </row>
    <row r="8353" spans="5:5">
      <c r="E8353"/>
    </row>
    <row r="8354" spans="5:5">
      <c r="E8354"/>
    </row>
    <row r="8355" spans="5:5">
      <c r="E8355"/>
    </row>
    <row r="8356" spans="5:5">
      <c r="E8356"/>
    </row>
    <row r="8357" spans="5:5">
      <c r="E8357"/>
    </row>
    <row r="8358" spans="5:5">
      <c r="E8358"/>
    </row>
    <row r="8359" spans="5:5">
      <c r="E8359"/>
    </row>
    <row r="8360" spans="5:5">
      <c r="E8360"/>
    </row>
    <row r="8361" spans="5:5">
      <c r="E8361"/>
    </row>
    <row r="8362" spans="5:5">
      <c r="E8362"/>
    </row>
    <row r="8363" spans="5:5">
      <c r="E8363"/>
    </row>
    <row r="8364" spans="5:5">
      <c r="E8364"/>
    </row>
    <row r="8365" spans="5:5">
      <c r="E8365"/>
    </row>
    <row r="8366" spans="5:5">
      <c r="E8366"/>
    </row>
    <row r="8367" spans="5:5">
      <c r="E8367"/>
    </row>
    <row r="8368" spans="5:5">
      <c r="E8368"/>
    </row>
    <row r="8369" spans="5:5">
      <c r="E8369"/>
    </row>
    <row r="8370" spans="5:5">
      <c r="E8370"/>
    </row>
    <row r="8371" spans="5:5">
      <c r="E8371"/>
    </row>
    <row r="8372" spans="5:5">
      <c r="E8372"/>
    </row>
    <row r="8373" spans="5:5">
      <c r="E8373"/>
    </row>
    <row r="8374" spans="5:5">
      <c r="E8374"/>
    </row>
    <row r="8375" spans="5:5">
      <c r="E8375"/>
    </row>
    <row r="8376" spans="5:5">
      <c r="E8376"/>
    </row>
    <row r="8377" spans="5:5">
      <c r="E8377"/>
    </row>
    <row r="8378" spans="5:5">
      <c r="E8378"/>
    </row>
    <row r="8379" spans="5:5">
      <c r="E8379"/>
    </row>
    <row r="8380" spans="5:5">
      <c r="E8380"/>
    </row>
    <row r="8381" spans="5:5">
      <c r="E8381"/>
    </row>
    <row r="8382" spans="5:5">
      <c r="E8382"/>
    </row>
    <row r="8383" spans="5:5">
      <c r="E8383"/>
    </row>
    <row r="8384" spans="5:5">
      <c r="E8384"/>
    </row>
    <row r="8385" spans="5:5">
      <c r="E8385"/>
    </row>
    <row r="8386" spans="5:5">
      <c r="E8386"/>
    </row>
    <row r="8387" spans="5:5">
      <c r="E8387"/>
    </row>
    <row r="8388" spans="5:5">
      <c r="E8388"/>
    </row>
    <row r="8389" spans="5:5">
      <c r="E8389"/>
    </row>
    <row r="8390" spans="5:5">
      <c r="E8390"/>
    </row>
    <row r="8391" spans="5:5">
      <c r="E8391"/>
    </row>
    <row r="8392" spans="5:5">
      <c r="E8392"/>
    </row>
    <row r="8393" spans="5:5">
      <c r="E8393"/>
    </row>
    <row r="8394" spans="5:5">
      <c r="E8394"/>
    </row>
    <row r="8395" spans="5:5">
      <c r="E8395"/>
    </row>
    <row r="8396" spans="5:5">
      <c r="E8396"/>
    </row>
    <row r="8397" spans="5:5">
      <c r="E8397"/>
    </row>
    <row r="8398" spans="5:5">
      <c r="E8398"/>
    </row>
    <row r="8399" spans="5:5">
      <c r="E8399"/>
    </row>
    <row r="8400" spans="5:5">
      <c r="E8400"/>
    </row>
    <row r="8401" spans="5:5">
      <c r="E8401"/>
    </row>
    <row r="8402" spans="5:5">
      <c r="E8402"/>
    </row>
    <row r="8403" spans="5:5">
      <c r="E8403"/>
    </row>
    <row r="8404" spans="5:5">
      <c r="E8404"/>
    </row>
    <row r="8405" spans="5:5">
      <c r="E8405"/>
    </row>
    <row r="8406" spans="5:5">
      <c r="E8406"/>
    </row>
    <row r="8407" spans="5:5">
      <c r="E8407"/>
    </row>
    <row r="8408" spans="5:5">
      <c r="E8408"/>
    </row>
    <row r="8409" spans="5:5">
      <c r="E8409"/>
    </row>
    <row r="8410" spans="5:5">
      <c r="E8410"/>
    </row>
    <row r="8411" spans="5:5">
      <c r="E8411"/>
    </row>
    <row r="8412" spans="5:5">
      <c r="E8412"/>
    </row>
    <row r="8413" spans="5:5">
      <c r="E8413"/>
    </row>
    <row r="8414" spans="5:5">
      <c r="E8414"/>
    </row>
    <row r="8415" spans="5:5">
      <c r="E8415"/>
    </row>
    <row r="8416" spans="5:5">
      <c r="E8416"/>
    </row>
    <row r="8417" spans="5:5">
      <c r="E8417"/>
    </row>
    <row r="8418" spans="5:5">
      <c r="E8418"/>
    </row>
    <row r="8419" spans="5:5">
      <c r="E8419"/>
    </row>
    <row r="8420" spans="5:5">
      <c r="E8420"/>
    </row>
    <row r="8421" spans="5:5">
      <c r="E8421"/>
    </row>
    <row r="8422" spans="5:5">
      <c r="E8422"/>
    </row>
    <row r="8423" spans="5:5">
      <c r="E8423"/>
    </row>
    <row r="8424" spans="5:5">
      <c r="E8424"/>
    </row>
    <row r="8425" spans="5:5">
      <c r="E8425"/>
    </row>
    <row r="8426" spans="5:5">
      <c r="E8426"/>
    </row>
    <row r="8427" spans="5:5">
      <c r="E8427"/>
    </row>
    <row r="8428" spans="5:5">
      <c r="E8428"/>
    </row>
    <row r="8429" spans="5:5">
      <c r="E8429"/>
    </row>
    <row r="8430" spans="5:5">
      <c r="E8430"/>
    </row>
    <row r="8431" spans="5:5">
      <c r="E8431"/>
    </row>
    <row r="8432" spans="5:5">
      <c r="E8432"/>
    </row>
    <row r="8433" spans="5:5">
      <c r="E8433"/>
    </row>
    <row r="8434" spans="5:5">
      <c r="E8434"/>
    </row>
    <row r="8435" spans="5:5">
      <c r="E8435"/>
    </row>
    <row r="8436" spans="5:5">
      <c r="E8436"/>
    </row>
    <row r="8437" spans="5:5">
      <c r="E8437"/>
    </row>
    <row r="8438" spans="5:5">
      <c r="E8438"/>
    </row>
    <row r="8439" spans="5:5">
      <c r="E8439"/>
    </row>
    <row r="8440" spans="5:5">
      <c r="E8440"/>
    </row>
    <row r="8441" spans="5:5">
      <c r="E8441"/>
    </row>
    <row r="8442" spans="5:5">
      <c r="E8442"/>
    </row>
    <row r="8443" spans="5:5">
      <c r="E8443"/>
    </row>
    <row r="8444" spans="5:5">
      <c r="E8444"/>
    </row>
    <row r="8445" spans="5:5">
      <c r="E8445"/>
    </row>
    <row r="8446" spans="5:5">
      <c r="E8446"/>
    </row>
    <row r="8447" spans="5:5">
      <c r="E8447"/>
    </row>
    <row r="8448" spans="5:5">
      <c r="E8448"/>
    </row>
    <row r="8449" spans="5:5">
      <c r="E8449"/>
    </row>
    <row r="8450" spans="5:5">
      <c r="E8450"/>
    </row>
    <row r="8451" spans="5:5">
      <c r="E8451"/>
    </row>
    <row r="8452" spans="5:5">
      <c r="E8452"/>
    </row>
    <row r="8453" spans="5:5">
      <c r="E8453"/>
    </row>
    <row r="8454" spans="5:5">
      <c r="E8454"/>
    </row>
    <row r="8455" spans="5:5">
      <c r="E8455"/>
    </row>
    <row r="8456" spans="5:5">
      <c r="E8456"/>
    </row>
    <row r="8457" spans="5:5">
      <c r="E8457"/>
    </row>
    <row r="8458" spans="5:5">
      <c r="E8458"/>
    </row>
    <row r="8459" spans="5:5">
      <c r="E8459"/>
    </row>
    <row r="8460" spans="5:5">
      <c r="E8460"/>
    </row>
    <row r="8461" spans="5:5">
      <c r="E8461"/>
    </row>
    <row r="8462" spans="5:5">
      <c r="E8462"/>
    </row>
    <row r="8463" spans="5:5">
      <c r="E8463"/>
    </row>
    <row r="8464" spans="5:5">
      <c r="E8464"/>
    </row>
    <row r="8465" spans="5:5">
      <c r="E8465"/>
    </row>
    <row r="8466" spans="5:5">
      <c r="E8466"/>
    </row>
    <row r="8467" spans="5:5">
      <c r="E8467"/>
    </row>
    <row r="8468" spans="5:5">
      <c r="E8468"/>
    </row>
    <row r="8469" spans="5:5">
      <c r="E8469"/>
    </row>
    <row r="8470" spans="5:5">
      <c r="E8470"/>
    </row>
    <row r="8471" spans="5:5">
      <c r="E8471"/>
    </row>
    <row r="8472" spans="5:5">
      <c r="E8472"/>
    </row>
    <row r="8473" spans="5:5">
      <c r="E8473"/>
    </row>
    <row r="8474" spans="5:5">
      <c r="E8474"/>
    </row>
    <row r="8475" spans="5:5">
      <c r="E8475"/>
    </row>
    <row r="8476" spans="5:5">
      <c r="E8476"/>
    </row>
    <row r="8477" spans="5:5">
      <c r="E8477"/>
    </row>
    <row r="8478" spans="5:5">
      <c r="E8478"/>
    </row>
    <row r="8479" spans="5:5">
      <c r="E8479"/>
    </row>
    <row r="8480" spans="5:5">
      <c r="E8480"/>
    </row>
    <row r="8481" spans="5:5">
      <c r="E8481"/>
    </row>
    <row r="8482" spans="5:5">
      <c r="E8482"/>
    </row>
    <row r="8483" spans="5:5">
      <c r="E8483"/>
    </row>
    <row r="8484" spans="5:5">
      <c r="E8484"/>
    </row>
    <row r="8485" spans="5:5">
      <c r="E8485"/>
    </row>
    <row r="8486" spans="5:5">
      <c r="E8486"/>
    </row>
    <row r="8487" spans="5:5">
      <c r="E8487"/>
    </row>
    <row r="8488" spans="5:5">
      <c r="E8488"/>
    </row>
    <row r="8489" spans="5:5">
      <c r="E8489"/>
    </row>
    <row r="8490" spans="5:5">
      <c r="E8490"/>
    </row>
    <row r="8491" spans="5:5">
      <c r="E8491"/>
    </row>
    <row r="8492" spans="5:5">
      <c r="E8492"/>
    </row>
    <row r="8493" spans="5:5">
      <c r="E8493"/>
    </row>
    <row r="8494" spans="5:5">
      <c r="E8494"/>
    </row>
    <row r="8495" spans="5:5">
      <c r="E8495"/>
    </row>
    <row r="8496" spans="5:5">
      <c r="E8496"/>
    </row>
    <row r="8497" spans="5:5">
      <c r="E8497"/>
    </row>
    <row r="8498" spans="5:5">
      <c r="E8498"/>
    </row>
    <row r="8499" spans="5:5">
      <c r="E8499"/>
    </row>
    <row r="8500" spans="5:5">
      <c r="E8500"/>
    </row>
    <row r="8501" spans="5:5">
      <c r="E8501"/>
    </row>
    <row r="8502" spans="5:5">
      <c r="E8502"/>
    </row>
    <row r="8503" spans="5:5">
      <c r="E8503"/>
    </row>
    <row r="8504" spans="5:5">
      <c r="E8504"/>
    </row>
    <row r="8505" spans="5:5">
      <c r="E8505"/>
    </row>
    <row r="8506" spans="5:5">
      <c r="E8506"/>
    </row>
    <row r="8507" spans="5:5">
      <c r="E8507"/>
    </row>
    <row r="8508" spans="5:5">
      <c r="E8508"/>
    </row>
    <row r="8509" spans="5:5">
      <c r="E8509"/>
    </row>
    <row r="8510" spans="5:5">
      <c r="E8510"/>
    </row>
    <row r="8511" spans="5:5">
      <c r="E8511"/>
    </row>
    <row r="8512" spans="5:5">
      <c r="E8512"/>
    </row>
    <row r="8513" spans="5:5">
      <c r="E8513"/>
    </row>
    <row r="8514" spans="5:5">
      <c r="E8514"/>
    </row>
    <row r="8515" spans="5:5">
      <c r="E8515"/>
    </row>
    <row r="8516" spans="5:5">
      <c r="E8516"/>
    </row>
    <row r="8517" spans="5:5">
      <c r="E8517"/>
    </row>
    <row r="8518" spans="5:5">
      <c r="E8518"/>
    </row>
    <row r="8519" spans="5:5">
      <c r="E8519"/>
    </row>
    <row r="8520" spans="5:5">
      <c r="E8520"/>
    </row>
    <row r="8521" spans="5:5">
      <c r="E8521"/>
    </row>
    <row r="8522" spans="5:5">
      <c r="E8522"/>
    </row>
    <row r="8523" spans="5:5">
      <c r="E8523"/>
    </row>
    <row r="8524" spans="5:5">
      <c r="E8524"/>
    </row>
    <row r="8525" spans="5:5">
      <c r="E8525"/>
    </row>
    <row r="8526" spans="5:5">
      <c r="E8526"/>
    </row>
    <row r="8527" spans="5:5">
      <c r="E8527"/>
    </row>
    <row r="8528" spans="5:5">
      <c r="E8528"/>
    </row>
    <row r="8529" spans="5:5">
      <c r="E8529"/>
    </row>
    <row r="8530" spans="5:5">
      <c r="E8530"/>
    </row>
    <row r="8531" spans="5:5">
      <c r="E8531"/>
    </row>
    <row r="8532" spans="5:5">
      <c r="E8532"/>
    </row>
    <row r="8533" spans="5:5">
      <c r="E8533"/>
    </row>
    <row r="8534" spans="5:5">
      <c r="E8534"/>
    </row>
    <row r="8535" spans="5:5">
      <c r="E8535"/>
    </row>
    <row r="8536" spans="5:5">
      <c r="E8536"/>
    </row>
    <row r="8537" spans="5:5">
      <c r="E8537"/>
    </row>
    <row r="8538" spans="5:5">
      <c r="E8538"/>
    </row>
    <row r="8539" spans="5:5">
      <c r="E8539"/>
    </row>
    <row r="8540" spans="5:5">
      <c r="E8540"/>
    </row>
    <row r="8541" spans="5:5">
      <c r="E8541"/>
    </row>
    <row r="8542" spans="5:5">
      <c r="E8542"/>
    </row>
    <row r="8543" spans="5:5">
      <c r="E8543"/>
    </row>
    <row r="8544" spans="5:5">
      <c r="E8544"/>
    </row>
    <row r="8545" spans="5:5">
      <c r="E8545"/>
    </row>
    <row r="8546" spans="5:5">
      <c r="E8546"/>
    </row>
    <row r="8547" spans="5:5">
      <c r="E8547"/>
    </row>
    <row r="8548" spans="5:5">
      <c r="E8548"/>
    </row>
    <row r="8549" spans="5:5">
      <c r="E8549"/>
    </row>
    <row r="8550" spans="5:5">
      <c r="E8550"/>
    </row>
    <row r="8551" spans="5:5">
      <c r="E8551"/>
    </row>
    <row r="8552" spans="5:5">
      <c r="E8552"/>
    </row>
    <row r="8553" spans="5:5">
      <c r="E8553"/>
    </row>
    <row r="8554" spans="5:5">
      <c r="E8554"/>
    </row>
    <row r="8555" spans="5:5">
      <c r="E8555"/>
    </row>
    <row r="8556" spans="5:5">
      <c r="E8556"/>
    </row>
    <row r="8557" spans="5:5">
      <c r="E8557"/>
    </row>
    <row r="8558" spans="5:5">
      <c r="E8558"/>
    </row>
    <row r="8559" spans="5:5">
      <c r="E8559"/>
    </row>
    <row r="8560" spans="5:5">
      <c r="E8560"/>
    </row>
    <row r="8561" spans="5:5">
      <c r="E8561"/>
    </row>
    <row r="8562" spans="5:5">
      <c r="E8562"/>
    </row>
    <row r="8563" spans="5:5">
      <c r="E8563"/>
    </row>
    <row r="8564" spans="5:5">
      <c r="E8564"/>
    </row>
    <row r="8565" spans="5:5">
      <c r="E8565"/>
    </row>
    <row r="8566" spans="5:5">
      <c r="E8566"/>
    </row>
    <row r="8567" spans="5:5">
      <c r="E8567"/>
    </row>
    <row r="8568" spans="5:5">
      <c r="E8568"/>
    </row>
    <row r="8569" spans="5:5">
      <c r="E8569"/>
    </row>
    <row r="8570" spans="5:5">
      <c r="E8570"/>
    </row>
    <row r="8571" spans="5:5">
      <c r="E8571"/>
    </row>
    <row r="8572" spans="5:5">
      <c r="E8572"/>
    </row>
    <row r="8573" spans="5:5">
      <c r="E8573"/>
    </row>
    <row r="8574" spans="5:5">
      <c r="E8574"/>
    </row>
    <row r="8575" spans="5:5">
      <c r="E8575"/>
    </row>
    <row r="8576" spans="5:5">
      <c r="E8576"/>
    </row>
    <row r="8577" spans="5:5">
      <c r="E8577"/>
    </row>
    <row r="8578" spans="5:5">
      <c r="E8578"/>
    </row>
    <row r="8579" spans="5:5">
      <c r="E8579"/>
    </row>
    <row r="8580" spans="5:5">
      <c r="E8580"/>
    </row>
    <row r="8581" spans="5:5">
      <c r="E8581"/>
    </row>
    <row r="8582" spans="5:5">
      <c r="E8582"/>
    </row>
    <row r="8583" spans="5:5">
      <c r="E8583"/>
    </row>
    <row r="8584" spans="5:5">
      <c r="E8584"/>
    </row>
    <row r="8585" spans="5:5">
      <c r="E8585"/>
    </row>
    <row r="8586" spans="5:5">
      <c r="E8586"/>
    </row>
    <row r="8587" spans="5:5">
      <c r="E8587"/>
    </row>
    <row r="8588" spans="5:5">
      <c r="E8588"/>
    </row>
    <row r="8589" spans="5:5">
      <c r="E8589"/>
    </row>
    <row r="8590" spans="5:5">
      <c r="E8590"/>
    </row>
    <row r="8591" spans="5:5">
      <c r="E8591"/>
    </row>
    <row r="8592" spans="5:5">
      <c r="E8592"/>
    </row>
    <row r="8593" spans="5:5">
      <c r="E8593"/>
    </row>
    <row r="8594" spans="5:5">
      <c r="E8594"/>
    </row>
    <row r="8595" spans="5:5">
      <c r="E8595"/>
    </row>
    <row r="8596" spans="5:5">
      <c r="E8596"/>
    </row>
    <row r="8597" spans="5:5">
      <c r="E8597"/>
    </row>
    <row r="8598" spans="5:5">
      <c r="E8598"/>
    </row>
    <row r="8599" spans="5:5">
      <c r="E8599"/>
    </row>
    <row r="8600" spans="5:5">
      <c r="E8600"/>
    </row>
    <row r="8601" spans="5:5">
      <c r="E8601"/>
    </row>
    <row r="8602" spans="5:5">
      <c r="E8602"/>
    </row>
    <row r="8603" spans="5:5">
      <c r="E8603"/>
    </row>
    <row r="8604" spans="5:5">
      <c r="E8604"/>
    </row>
    <row r="8605" spans="5:5">
      <c r="E8605"/>
    </row>
    <row r="8606" spans="5:5">
      <c r="E8606"/>
    </row>
    <row r="8607" spans="5:5">
      <c r="E8607"/>
    </row>
    <row r="8608" spans="5:5">
      <c r="E8608"/>
    </row>
    <row r="8609" spans="5:5">
      <c r="E8609"/>
    </row>
    <row r="8610" spans="5:5">
      <c r="E8610"/>
    </row>
    <row r="8611" spans="5:5">
      <c r="E8611"/>
    </row>
    <row r="8612" spans="5:5">
      <c r="E8612"/>
    </row>
    <row r="8613" spans="5:5">
      <c r="E8613"/>
    </row>
    <row r="8614" spans="5:5">
      <c r="E8614"/>
    </row>
    <row r="8615" spans="5:5">
      <c r="E8615"/>
    </row>
    <row r="8616" spans="5:5">
      <c r="E8616"/>
    </row>
    <row r="8617" spans="5:5">
      <c r="E8617"/>
    </row>
    <row r="8618" spans="5:5">
      <c r="E8618"/>
    </row>
    <row r="8619" spans="5:5">
      <c r="E8619"/>
    </row>
    <row r="8620" spans="5:5">
      <c r="E8620"/>
    </row>
    <row r="8621" spans="5:5">
      <c r="E8621"/>
    </row>
    <row r="8622" spans="5:5">
      <c r="E8622"/>
    </row>
    <row r="8623" spans="5:5">
      <c r="E8623"/>
    </row>
    <row r="8624" spans="5:5">
      <c r="E8624"/>
    </row>
    <row r="8625" spans="5:5">
      <c r="E8625"/>
    </row>
    <row r="8626" spans="5:5">
      <c r="E8626"/>
    </row>
    <row r="8627" spans="5:5">
      <c r="E8627"/>
    </row>
    <row r="8628" spans="5:5">
      <c r="E8628"/>
    </row>
    <row r="8629" spans="5:5">
      <c r="E8629"/>
    </row>
    <row r="8630" spans="5:5">
      <c r="E8630"/>
    </row>
    <row r="8631" spans="5:5">
      <c r="E8631"/>
    </row>
    <row r="8632" spans="5:5">
      <c r="E8632"/>
    </row>
    <row r="8633" spans="5:5">
      <c r="E8633"/>
    </row>
    <row r="8634" spans="5:5">
      <c r="E8634"/>
    </row>
    <row r="8635" spans="5:5">
      <c r="E8635"/>
    </row>
    <row r="8636" spans="5:5">
      <c r="E8636"/>
    </row>
    <row r="8637" spans="5:5">
      <c r="E8637"/>
    </row>
    <row r="8638" spans="5:5">
      <c r="E8638"/>
    </row>
    <row r="8639" spans="5:5">
      <c r="E8639"/>
    </row>
    <row r="8640" spans="5:5">
      <c r="E8640"/>
    </row>
    <row r="8641" spans="5:5">
      <c r="E8641"/>
    </row>
    <row r="8642" spans="5:5">
      <c r="E8642"/>
    </row>
    <row r="8643" spans="5:5">
      <c r="E8643"/>
    </row>
    <row r="8644" spans="5:5">
      <c r="E8644"/>
    </row>
    <row r="8645" spans="5:5">
      <c r="E8645"/>
    </row>
    <row r="8646" spans="5:5">
      <c r="E8646"/>
    </row>
    <row r="8647" spans="5:5">
      <c r="E8647"/>
    </row>
    <row r="8648" spans="5:5">
      <c r="E8648"/>
    </row>
    <row r="8649" spans="5:5">
      <c r="E8649"/>
    </row>
    <row r="8650" spans="5:5">
      <c r="E8650"/>
    </row>
    <row r="8651" spans="5:5">
      <c r="E8651"/>
    </row>
    <row r="8652" spans="5:5">
      <c r="E8652"/>
    </row>
    <row r="8653" spans="5:5">
      <c r="E8653"/>
    </row>
    <row r="8654" spans="5:5">
      <c r="E8654"/>
    </row>
    <row r="8655" spans="5:5">
      <c r="E8655"/>
    </row>
    <row r="8656" spans="5:5">
      <c r="E8656"/>
    </row>
    <row r="8657" spans="5:5">
      <c r="E8657"/>
    </row>
    <row r="8658" spans="5:5">
      <c r="E8658"/>
    </row>
    <row r="8659" spans="5:5">
      <c r="E8659"/>
    </row>
    <row r="8660" spans="5:5">
      <c r="E8660"/>
    </row>
    <row r="8661" spans="5:5">
      <c r="E8661"/>
    </row>
    <row r="8662" spans="5:5">
      <c r="E8662"/>
    </row>
    <row r="8663" spans="5:5">
      <c r="E8663"/>
    </row>
    <row r="8664" spans="5:5">
      <c r="E8664"/>
    </row>
    <row r="8665" spans="5:5">
      <c r="E8665"/>
    </row>
    <row r="8666" spans="5:5">
      <c r="E8666"/>
    </row>
    <row r="8667" spans="5:5">
      <c r="E8667"/>
    </row>
    <row r="8668" spans="5:5">
      <c r="E8668"/>
    </row>
    <row r="8669" spans="5:5">
      <c r="E8669"/>
    </row>
    <row r="8670" spans="5:5">
      <c r="E8670"/>
    </row>
    <row r="8671" spans="5:5">
      <c r="E8671"/>
    </row>
    <row r="8672" spans="5:5">
      <c r="E8672"/>
    </row>
    <row r="8673" spans="5:5">
      <c r="E8673"/>
    </row>
    <row r="8674" spans="5:5">
      <c r="E8674"/>
    </row>
    <row r="8675" spans="5:5">
      <c r="E8675"/>
    </row>
    <row r="8676" spans="5:5">
      <c r="E8676"/>
    </row>
    <row r="8677" spans="5:5">
      <c r="E8677"/>
    </row>
    <row r="8678" spans="5:5">
      <c r="E8678"/>
    </row>
    <row r="8679" spans="5:5">
      <c r="E8679"/>
    </row>
    <row r="8680" spans="5:5">
      <c r="E8680"/>
    </row>
    <row r="8681" spans="5:5">
      <c r="E8681"/>
    </row>
    <row r="8682" spans="5:5">
      <c r="E8682"/>
    </row>
    <row r="8683" spans="5:5">
      <c r="E8683"/>
    </row>
    <row r="8684" spans="5:5">
      <c r="E8684"/>
    </row>
    <row r="8685" spans="5:5">
      <c r="E8685"/>
    </row>
    <row r="8686" spans="5:5">
      <c r="E8686"/>
    </row>
    <row r="8687" spans="5:5">
      <c r="E8687"/>
    </row>
    <row r="8688" spans="5:5">
      <c r="E8688"/>
    </row>
    <row r="8689" spans="5:5">
      <c r="E8689"/>
    </row>
    <row r="8690" spans="5:5">
      <c r="E8690"/>
    </row>
    <row r="8691" spans="5:5">
      <c r="E8691"/>
    </row>
    <row r="8692" spans="5:5">
      <c r="E8692"/>
    </row>
    <row r="8693" spans="5:5">
      <c r="E8693"/>
    </row>
    <row r="8694" spans="5:5">
      <c r="E8694"/>
    </row>
    <row r="8695" spans="5:5">
      <c r="E8695"/>
    </row>
    <row r="8696" spans="5:5">
      <c r="E8696"/>
    </row>
    <row r="8697" spans="5:5">
      <c r="E8697"/>
    </row>
    <row r="8698" spans="5:5">
      <c r="E8698"/>
    </row>
    <row r="8699" spans="5:5">
      <c r="E8699"/>
    </row>
    <row r="8700" spans="5:5">
      <c r="E8700"/>
    </row>
    <row r="8701" spans="5:5">
      <c r="E8701"/>
    </row>
    <row r="8702" spans="5:5">
      <c r="E8702"/>
    </row>
    <row r="8703" spans="5:5">
      <c r="E8703"/>
    </row>
    <row r="8704" spans="5:5">
      <c r="E8704"/>
    </row>
    <row r="8705" spans="5:5">
      <c r="E8705"/>
    </row>
    <row r="8706" spans="5:5">
      <c r="E8706"/>
    </row>
    <row r="8707" spans="5:5">
      <c r="E8707"/>
    </row>
    <row r="8708" spans="5:5">
      <c r="E8708"/>
    </row>
    <row r="8709" spans="5:5">
      <c r="E8709"/>
    </row>
    <row r="8710" spans="5:5">
      <c r="E8710"/>
    </row>
    <row r="8711" spans="5:5">
      <c r="E8711"/>
    </row>
    <row r="8712" spans="5:5">
      <c r="E8712"/>
    </row>
    <row r="8713" spans="5:5">
      <c r="E8713"/>
    </row>
    <row r="8714" spans="5:5">
      <c r="E8714"/>
    </row>
    <row r="8715" spans="5:5">
      <c r="E8715"/>
    </row>
    <row r="8716" spans="5:5">
      <c r="E8716"/>
    </row>
    <row r="8717" spans="5:5">
      <c r="E8717"/>
    </row>
    <row r="8718" spans="5:5">
      <c r="E8718"/>
    </row>
    <row r="8719" spans="5:5">
      <c r="E8719"/>
    </row>
    <row r="8720" spans="5:5">
      <c r="E8720"/>
    </row>
    <row r="8721" spans="5:5">
      <c r="E8721"/>
    </row>
    <row r="8722" spans="5:5">
      <c r="E8722"/>
    </row>
    <row r="8723" spans="5:5">
      <c r="E8723"/>
    </row>
    <row r="8724" spans="5:5">
      <c r="E8724"/>
    </row>
    <row r="8725" spans="5:5">
      <c r="E8725"/>
    </row>
    <row r="8726" spans="5:5">
      <c r="E8726"/>
    </row>
    <row r="8727" spans="5:5">
      <c r="E8727"/>
    </row>
    <row r="8728" spans="5:5">
      <c r="E8728"/>
    </row>
    <row r="8729" spans="5:5">
      <c r="E8729"/>
    </row>
    <row r="8730" spans="5:5">
      <c r="E8730"/>
    </row>
    <row r="8731" spans="5:5">
      <c r="E8731"/>
    </row>
    <row r="8732" spans="5:5">
      <c r="E8732"/>
    </row>
    <row r="8733" spans="5:5">
      <c r="E8733"/>
    </row>
    <row r="8734" spans="5:5">
      <c r="E8734"/>
    </row>
    <row r="8735" spans="5:5">
      <c r="E8735"/>
    </row>
    <row r="8736" spans="5:5">
      <c r="E8736"/>
    </row>
    <row r="8737" spans="5:5">
      <c r="E8737"/>
    </row>
    <row r="8738" spans="5:5">
      <c r="E8738"/>
    </row>
    <row r="8739" spans="5:5">
      <c r="E8739"/>
    </row>
    <row r="8740" spans="5:5">
      <c r="E8740"/>
    </row>
    <row r="8741" spans="5:5">
      <c r="E8741"/>
    </row>
    <row r="8742" spans="5:5">
      <c r="E8742"/>
    </row>
    <row r="8743" spans="5:5">
      <c r="E8743"/>
    </row>
    <row r="8744" spans="5:5">
      <c r="E8744"/>
    </row>
    <row r="8745" spans="5:5">
      <c r="E8745"/>
    </row>
    <row r="8746" spans="5:5">
      <c r="E8746"/>
    </row>
    <row r="8747" spans="5:5">
      <c r="E8747"/>
    </row>
    <row r="8748" spans="5:5">
      <c r="E8748"/>
    </row>
    <row r="8749" spans="5:5">
      <c r="E8749"/>
    </row>
    <row r="8750" spans="5:5">
      <c r="E8750"/>
    </row>
    <row r="8751" spans="5:5">
      <c r="E8751"/>
    </row>
    <row r="8752" spans="5:5">
      <c r="E8752"/>
    </row>
    <row r="8753" spans="5:5">
      <c r="E8753"/>
    </row>
    <row r="8754" spans="5:5">
      <c r="E8754"/>
    </row>
    <row r="8755" spans="5:5">
      <c r="E8755"/>
    </row>
    <row r="8756" spans="5:5">
      <c r="E8756"/>
    </row>
    <row r="8757" spans="5:5">
      <c r="E8757"/>
    </row>
    <row r="8758" spans="5:5">
      <c r="E8758"/>
    </row>
    <row r="8759" spans="5:5">
      <c r="E8759"/>
    </row>
    <row r="8760" spans="5:5">
      <c r="E8760"/>
    </row>
    <row r="8761" spans="5:5">
      <c r="E8761"/>
    </row>
    <row r="8762" spans="5:5">
      <c r="E8762"/>
    </row>
    <row r="8763" spans="5:5">
      <c r="E8763"/>
    </row>
    <row r="8764" spans="5:5">
      <c r="E8764"/>
    </row>
    <row r="8765" spans="5:5">
      <c r="E8765"/>
    </row>
    <row r="8766" spans="5:5">
      <c r="E8766"/>
    </row>
    <row r="8767" spans="5:5">
      <c r="E8767"/>
    </row>
    <row r="8768" spans="5:5">
      <c r="E8768"/>
    </row>
    <row r="8769" spans="5:5">
      <c r="E8769"/>
    </row>
    <row r="8770" spans="5:5">
      <c r="E8770"/>
    </row>
    <row r="8771" spans="5:5">
      <c r="E8771"/>
    </row>
    <row r="8772" spans="5:5">
      <c r="E8772"/>
    </row>
    <row r="8773" spans="5:5">
      <c r="E8773"/>
    </row>
    <row r="8774" spans="5:5">
      <c r="E8774"/>
    </row>
    <row r="8775" spans="5:5">
      <c r="E8775"/>
    </row>
    <row r="8776" spans="5:5">
      <c r="E8776"/>
    </row>
    <row r="8777" spans="5:5">
      <c r="E8777"/>
    </row>
    <row r="8778" spans="5:5">
      <c r="E8778"/>
    </row>
    <row r="8779" spans="5:5">
      <c r="E8779"/>
    </row>
    <row r="8780" spans="5:5">
      <c r="E8780"/>
    </row>
    <row r="8781" spans="5:5">
      <c r="E8781"/>
    </row>
    <row r="8782" spans="5:5">
      <c r="E8782"/>
    </row>
    <row r="8783" spans="5:5">
      <c r="E8783"/>
    </row>
    <row r="8784" spans="5:5">
      <c r="E8784"/>
    </row>
    <row r="8785" spans="5:5">
      <c r="E8785"/>
    </row>
    <row r="8786" spans="5:5">
      <c r="E8786"/>
    </row>
    <row r="8787" spans="5:5">
      <c r="E8787"/>
    </row>
    <row r="8788" spans="5:5">
      <c r="E8788"/>
    </row>
    <row r="8789" spans="5:5">
      <c r="E8789"/>
    </row>
    <row r="8790" spans="5:5">
      <c r="E8790"/>
    </row>
    <row r="8791" spans="5:5">
      <c r="E8791"/>
    </row>
    <row r="8792" spans="5:5">
      <c r="E8792"/>
    </row>
    <row r="8793" spans="5:5">
      <c r="E8793"/>
    </row>
    <row r="8794" spans="5:5">
      <c r="E8794"/>
    </row>
    <row r="8795" spans="5:5">
      <c r="E8795"/>
    </row>
    <row r="8796" spans="5:5">
      <c r="E8796"/>
    </row>
    <row r="8797" spans="5:5">
      <c r="E8797"/>
    </row>
    <row r="8798" spans="5:5">
      <c r="E8798"/>
    </row>
    <row r="8799" spans="5:5">
      <c r="E8799"/>
    </row>
    <row r="8800" spans="5:5">
      <c r="E8800"/>
    </row>
    <row r="8801" spans="5:5">
      <c r="E8801"/>
    </row>
    <row r="8802" spans="5:5">
      <c r="E8802"/>
    </row>
    <row r="8803" spans="5:5">
      <c r="E8803"/>
    </row>
    <row r="8804" spans="5:5">
      <c r="E8804"/>
    </row>
    <row r="8805" spans="5:5">
      <c r="E8805"/>
    </row>
    <row r="8806" spans="5:5">
      <c r="E8806"/>
    </row>
    <row r="8807" spans="5:5">
      <c r="E8807"/>
    </row>
    <row r="8808" spans="5:5">
      <c r="E8808"/>
    </row>
    <row r="8809" spans="5:5">
      <c r="E8809"/>
    </row>
    <row r="8810" spans="5:5">
      <c r="E8810"/>
    </row>
    <row r="8811" spans="5:5">
      <c r="E8811"/>
    </row>
    <row r="8812" spans="5:5">
      <c r="E8812"/>
    </row>
    <row r="8813" spans="5:5">
      <c r="E8813"/>
    </row>
    <row r="8814" spans="5:5">
      <c r="E8814"/>
    </row>
    <row r="8815" spans="5:5">
      <c r="E8815"/>
    </row>
    <row r="8816" spans="5:5">
      <c r="E8816"/>
    </row>
    <row r="8817" spans="5:5">
      <c r="E8817"/>
    </row>
    <row r="8818" spans="5:5">
      <c r="E8818"/>
    </row>
    <row r="8819" spans="5:5">
      <c r="E8819"/>
    </row>
    <row r="8820" spans="5:5">
      <c r="E8820"/>
    </row>
    <row r="8821" spans="5:5">
      <c r="E8821"/>
    </row>
    <row r="8822" spans="5:5">
      <c r="E8822"/>
    </row>
    <row r="8823" spans="5:5">
      <c r="E8823"/>
    </row>
    <row r="8824" spans="5:5">
      <c r="E8824"/>
    </row>
    <row r="8825" spans="5:5">
      <c r="E8825"/>
    </row>
    <row r="8826" spans="5:5">
      <c r="E8826"/>
    </row>
    <row r="8827" spans="5:5">
      <c r="E8827"/>
    </row>
    <row r="8828" spans="5:5">
      <c r="E8828"/>
    </row>
    <row r="8829" spans="5:5">
      <c r="E8829"/>
    </row>
    <row r="8830" spans="5:5">
      <c r="E8830"/>
    </row>
    <row r="8831" spans="5:5">
      <c r="E8831"/>
    </row>
    <row r="8832" spans="5:5">
      <c r="E8832"/>
    </row>
    <row r="8833" spans="5:5">
      <c r="E8833"/>
    </row>
    <row r="8834" spans="5:5">
      <c r="E8834"/>
    </row>
    <row r="8835" spans="5:5">
      <c r="E8835"/>
    </row>
    <row r="8836" spans="5:5">
      <c r="E8836"/>
    </row>
    <row r="8837" spans="5:5">
      <c r="E8837"/>
    </row>
    <row r="8838" spans="5:5">
      <c r="E8838"/>
    </row>
    <row r="8839" spans="5:5">
      <c r="E8839"/>
    </row>
    <row r="8840" spans="5:5">
      <c r="E8840"/>
    </row>
    <row r="8841" spans="5:5">
      <c r="E8841"/>
    </row>
    <row r="8842" spans="5:5">
      <c r="E8842"/>
    </row>
    <row r="8843" spans="5:5">
      <c r="E8843"/>
    </row>
    <row r="8844" spans="5:5">
      <c r="E8844"/>
    </row>
    <row r="8845" spans="5:5">
      <c r="E8845"/>
    </row>
    <row r="8846" spans="5:5">
      <c r="E8846"/>
    </row>
    <row r="8847" spans="5:5">
      <c r="E8847"/>
    </row>
    <row r="8848" spans="5:5">
      <c r="E8848"/>
    </row>
    <row r="8849" spans="5:5">
      <c r="E8849"/>
    </row>
    <row r="8850" spans="5:5">
      <c r="E8850"/>
    </row>
    <row r="8851" spans="5:5">
      <c r="E8851"/>
    </row>
    <row r="8852" spans="5:5">
      <c r="E8852"/>
    </row>
    <row r="8853" spans="5:5">
      <c r="E8853"/>
    </row>
    <row r="8854" spans="5:5">
      <c r="E8854"/>
    </row>
    <row r="8855" spans="5:5">
      <c r="E8855"/>
    </row>
    <row r="8856" spans="5:5">
      <c r="E8856"/>
    </row>
    <row r="8857" spans="5:5">
      <c r="E8857"/>
    </row>
    <row r="8858" spans="5:5">
      <c r="E8858"/>
    </row>
    <row r="8859" spans="5:5">
      <c r="E8859"/>
    </row>
    <row r="8860" spans="5:5">
      <c r="E8860"/>
    </row>
    <row r="8861" spans="5:5">
      <c r="E8861"/>
    </row>
    <row r="8862" spans="5:5">
      <c r="E8862"/>
    </row>
    <row r="8863" spans="5:5">
      <c r="E8863"/>
    </row>
    <row r="8864" spans="5:5">
      <c r="E8864"/>
    </row>
    <row r="8865" spans="5:5">
      <c r="E8865"/>
    </row>
    <row r="8866" spans="5:5">
      <c r="E8866"/>
    </row>
    <row r="8867" spans="5:5">
      <c r="E8867"/>
    </row>
    <row r="8868" spans="5:5">
      <c r="E8868"/>
    </row>
    <row r="8869" spans="5:5">
      <c r="E8869"/>
    </row>
    <row r="8870" spans="5:5">
      <c r="E8870"/>
    </row>
    <row r="8871" spans="5:5">
      <c r="E8871"/>
    </row>
    <row r="8872" spans="5:5">
      <c r="E8872"/>
    </row>
    <row r="8873" spans="5:5">
      <c r="E8873"/>
    </row>
    <row r="8874" spans="5:5">
      <c r="E8874"/>
    </row>
    <row r="8875" spans="5:5">
      <c r="E8875"/>
    </row>
    <row r="8876" spans="5:5">
      <c r="E8876"/>
    </row>
    <row r="8877" spans="5:5">
      <c r="E8877"/>
    </row>
    <row r="8878" spans="5:5">
      <c r="E8878"/>
    </row>
    <row r="8879" spans="5:5">
      <c r="E8879"/>
    </row>
    <row r="8880" spans="5:5">
      <c r="E8880"/>
    </row>
    <row r="8881" spans="5:5">
      <c r="E8881"/>
    </row>
    <row r="8882" spans="5:5">
      <c r="E8882"/>
    </row>
    <row r="8883" spans="5:5">
      <c r="E8883"/>
    </row>
    <row r="8884" spans="5:5">
      <c r="E8884"/>
    </row>
    <row r="8885" spans="5:5">
      <c r="E8885"/>
    </row>
    <row r="8886" spans="5:5">
      <c r="E8886"/>
    </row>
    <row r="8887" spans="5:5">
      <c r="E8887"/>
    </row>
    <row r="8888" spans="5:5">
      <c r="E8888"/>
    </row>
    <row r="8889" spans="5:5">
      <c r="E8889"/>
    </row>
    <row r="8890" spans="5:5">
      <c r="E8890"/>
    </row>
    <row r="8891" spans="5:5">
      <c r="E8891"/>
    </row>
    <row r="8892" spans="5:5">
      <c r="E8892"/>
    </row>
    <row r="8893" spans="5:5">
      <c r="E8893"/>
    </row>
    <row r="8894" spans="5:5">
      <c r="E8894"/>
    </row>
    <row r="8895" spans="5:5">
      <c r="E8895"/>
    </row>
    <row r="8896" spans="5:5">
      <c r="E8896"/>
    </row>
    <row r="8897" spans="5:5">
      <c r="E8897"/>
    </row>
    <row r="8898" spans="5:5">
      <c r="E8898"/>
    </row>
    <row r="8899" spans="5:5">
      <c r="E8899"/>
    </row>
    <row r="8900" spans="5:5">
      <c r="E8900"/>
    </row>
    <row r="8901" spans="5:5">
      <c r="E8901"/>
    </row>
    <row r="8902" spans="5:5">
      <c r="E8902"/>
    </row>
    <row r="8903" spans="5:5">
      <c r="E8903"/>
    </row>
    <row r="8904" spans="5:5">
      <c r="E8904"/>
    </row>
    <row r="8905" spans="5:5">
      <c r="E8905"/>
    </row>
    <row r="8906" spans="5:5">
      <c r="E8906"/>
    </row>
    <row r="8907" spans="5:5">
      <c r="E8907"/>
    </row>
    <row r="8908" spans="5:5">
      <c r="E8908"/>
    </row>
    <row r="8909" spans="5:5">
      <c r="E8909"/>
    </row>
    <row r="8910" spans="5:5">
      <c r="E8910"/>
    </row>
    <row r="8911" spans="5:5">
      <c r="E8911"/>
    </row>
    <row r="8912" spans="5:5">
      <c r="E8912"/>
    </row>
    <row r="8913" spans="5:5">
      <c r="E8913"/>
    </row>
    <row r="8914" spans="5:5">
      <c r="E8914"/>
    </row>
    <row r="8915" spans="5:5">
      <c r="E8915"/>
    </row>
    <row r="8916" spans="5:5">
      <c r="E8916"/>
    </row>
    <row r="8917" spans="5:5">
      <c r="E8917"/>
    </row>
    <row r="8918" spans="5:5">
      <c r="E8918"/>
    </row>
    <row r="8919" spans="5:5">
      <c r="E8919"/>
    </row>
    <row r="8920" spans="5:5">
      <c r="E8920"/>
    </row>
    <row r="8921" spans="5:5">
      <c r="E8921"/>
    </row>
    <row r="8922" spans="5:5">
      <c r="E8922"/>
    </row>
    <row r="8923" spans="5:5">
      <c r="E8923"/>
    </row>
    <row r="8924" spans="5:5">
      <c r="E8924"/>
    </row>
    <row r="8925" spans="5:5">
      <c r="E8925"/>
    </row>
    <row r="8926" spans="5:5">
      <c r="E8926"/>
    </row>
    <row r="8927" spans="5:5">
      <c r="E8927"/>
    </row>
    <row r="8928" spans="5:5">
      <c r="E8928"/>
    </row>
    <row r="8929" spans="5:5">
      <c r="E8929"/>
    </row>
    <row r="8930" spans="5:5">
      <c r="E8930"/>
    </row>
    <row r="8931" spans="5:5">
      <c r="E8931"/>
    </row>
    <row r="8932" spans="5:5">
      <c r="E8932"/>
    </row>
    <row r="8933" spans="5:5">
      <c r="E8933"/>
    </row>
    <row r="8934" spans="5:5">
      <c r="E8934"/>
    </row>
    <row r="8935" spans="5:5">
      <c r="E8935"/>
    </row>
    <row r="8936" spans="5:5">
      <c r="E8936"/>
    </row>
    <row r="8937" spans="5:5">
      <c r="E8937"/>
    </row>
    <row r="8938" spans="5:5">
      <c r="E8938"/>
    </row>
    <row r="8939" spans="5:5">
      <c r="E8939"/>
    </row>
    <row r="8940" spans="5:5">
      <c r="E8940"/>
    </row>
    <row r="8941" spans="5:5">
      <c r="E8941"/>
    </row>
    <row r="8942" spans="5:5">
      <c r="E8942"/>
    </row>
    <row r="8943" spans="5:5">
      <c r="E8943"/>
    </row>
    <row r="8944" spans="5:5">
      <c r="E8944"/>
    </row>
    <row r="8945" spans="5:5">
      <c r="E8945"/>
    </row>
    <row r="8946" spans="5:5">
      <c r="E8946"/>
    </row>
    <row r="8947" spans="5:5">
      <c r="E8947"/>
    </row>
    <row r="8948" spans="5:5">
      <c r="E8948"/>
    </row>
    <row r="8949" spans="5:5">
      <c r="E8949"/>
    </row>
    <row r="8950" spans="5:5">
      <c r="E8950"/>
    </row>
    <row r="8951" spans="5:5">
      <c r="E8951"/>
    </row>
    <row r="8952" spans="5:5">
      <c r="E8952"/>
    </row>
    <row r="8953" spans="5:5">
      <c r="E8953"/>
    </row>
    <row r="8954" spans="5:5">
      <c r="E8954"/>
    </row>
    <row r="8955" spans="5:5">
      <c r="E8955"/>
    </row>
    <row r="8956" spans="5:5">
      <c r="E8956"/>
    </row>
    <row r="8957" spans="5:5">
      <c r="E8957"/>
    </row>
    <row r="8958" spans="5:5">
      <c r="E8958"/>
    </row>
    <row r="8959" spans="5:5">
      <c r="E8959"/>
    </row>
    <row r="8960" spans="5:5">
      <c r="E8960"/>
    </row>
    <row r="8961" spans="5:5">
      <c r="E8961"/>
    </row>
    <row r="8962" spans="5:5">
      <c r="E8962"/>
    </row>
    <row r="8963" spans="5:5">
      <c r="E8963"/>
    </row>
    <row r="8964" spans="5:5">
      <c r="E8964"/>
    </row>
    <row r="8965" spans="5:5">
      <c r="E8965"/>
    </row>
    <row r="8966" spans="5:5">
      <c r="E8966"/>
    </row>
    <row r="8967" spans="5:5">
      <c r="E8967"/>
    </row>
    <row r="8968" spans="5:5">
      <c r="E8968"/>
    </row>
    <row r="8969" spans="5:5">
      <c r="E8969"/>
    </row>
    <row r="8970" spans="5:5">
      <c r="E8970"/>
    </row>
    <row r="8971" spans="5:5">
      <c r="E8971"/>
    </row>
    <row r="8972" spans="5:5">
      <c r="E8972"/>
    </row>
    <row r="8973" spans="5:5">
      <c r="E8973"/>
    </row>
    <row r="8974" spans="5:5">
      <c r="E8974"/>
    </row>
    <row r="8975" spans="5:5">
      <c r="E8975"/>
    </row>
    <row r="8976" spans="5:5">
      <c r="E8976"/>
    </row>
    <row r="8977" spans="5:5">
      <c r="E8977"/>
    </row>
    <row r="8978" spans="5:5">
      <c r="E8978"/>
    </row>
    <row r="8979" spans="5:5">
      <c r="E8979"/>
    </row>
    <row r="8980" spans="5:5">
      <c r="E8980"/>
    </row>
    <row r="8981" spans="5:5">
      <c r="E8981"/>
    </row>
    <row r="8982" spans="5:5">
      <c r="E8982"/>
    </row>
    <row r="8983" spans="5:5">
      <c r="E8983"/>
    </row>
    <row r="8984" spans="5:5">
      <c r="E8984"/>
    </row>
    <row r="8985" spans="5:5">
      <c r="E8985"/>
    </row>
    <row r="8986" spans="5:5">
      <c r="E8986"/>
    </row>
    <row r="8987" spans="5:5">
      <c r="E8987"/>
    </row>
    <row r="8988" spans="5:5">
      <c r="E8988"/>
    </row>
    <row r="8989" spans="5:5">
      <c r="E8989"/>
    </row>
    <row r="8990" spans="5:5">
      <c r="E8990"/>
    </row>
    <row r="8991" spans="5:5">
      <c r="E8991"/>
    </row>
    <row r="8992" spans="5:5">
      <c r="E8992"/>
    </row>
    <row r="8993" spans="5:5">
      <c r="E8993"/>
    </row>
    <row r="8994" spans="5:5">
      <c r="E8994"/>
    </row>
    <row r="8995" spans="5:5">
      <c r="E8995"/>
    </row>
    <row r="8996" spans="5:5">
      <c r="E8996"/>
    </row>
    <row r="8997" spans="5:5">
      <c r="E8997"/>
    </row>
    <row r="8998" spans="5:5">
      <c r="E8998"/>
    </row>
    <row r="8999" spans="5:5">
      <c r="E8999"/>
    </row>
    <row r="9000" spans="5:5">
      <c r="E9000"/>
    </row>
    <row r="9001" spans="5:5">
      <c r="E9001"/>
    </row>
    <row r="9002" spans="5:5">
      <c r="E9002"/>
    </row>
    <row r="9003" spans="5:5">
      <c r="E9003"/>
    </row>
    <row r="9004" spans="5:5">
      <c r="E9004"/>
    </row>
    <row r="9005" spans="5:5">
      <c r="E9005"/>
    </row>
    <row r="9006" spans="5:5">
      <c r="E9006"/>
    </row>
    <row r="9007" spans="5:5">
      <c r="E9007"/>
    </row>
    <row r="9008" spans="5:5">
      <c r="E9008"/>
    </row>
    <row r="9009" spans="5:5">
      <c r="E9009"/>
    </row>
    <row r="9010" spans="5:5">
      <c r="E9010"/>
    </row>
    <row r="9011" spans="5:5">
      <c r="E9011"/>
    </row>
    <row r="9012" spans="5:5">
      <c r="E9012"/>
    </row>
    <row r="9013" spans="5:5">
      <c r="E9013"/>
    </row>
    <row r="9014" spans="5:5">
      <c r="E9014"/>
    </row>
    <row r="9015" spans="5:5">
      <c r="E9015"/>
    </row>
    <row r="9016" spans="5:5">
      <c r="E9016"/>
    </row>
    <row r="9017" spans="5:5">
      <c r="E9017"/>
    </row>
    <row r="9018" spans="5:5">
      <c r="E9018"/>
    </row>
    <row r="9019" spans="5:5">
      <c r="E9019"/>
    </row>
    <row r="9020" spans="5:5">
      <c r="E9020"/>
    </row>
    <row r="9021" spans="5:5">
      <c r="E9021"/>
    </row>
    <row r="9022" spans="5:5">
      <c r="E9022"/>
    </row>
    <row r="9023" spans="5:5">
      <c r="E9023"/>
    </row>
    <row r="9024" spans="5:5">
      <c r="E9024"/>
    </row>
    <row r="9025" spans="5:5">
      <c r="E9025"/>
    </row>
    <row r="9026" spans="5:5">
      <c r="E9026"/>
    </row>
    <row r="9027" spans="5:5">
      <c r="E9027"/>
    </row>
    <row r="9028" spans="5:5">
      <c r="E9028"/>
    </row>
    <row r="9029" spans="5:5">
      <c r="E9029"/>
    </row>
    <row r="9030" spans="5:5">
      <c r="E9030"/>
    </row>
    <row r="9031" spans="5:5">
      <c r="E9031"/>
    </row>
    <row r="9032" spans="5:5">
      <c r="E9032"/>
    </row>
    <row r="9033" spans="5:5">
      <c r="E9033"/>
    </row>
    <row r="9034" spans="5:5">
      <c r="E9034"/>
    </row>
    <row r="9035" spans="5:5">
      <c r="E9035"/>
    </row>
    <row r="9036" spans="5:5">
      <c r="E9036"/>
    </row>
    <row r="9037" spans="5:5">
      <c r="E9037"/>
    </row>
    <row r="9038" spans="5:5">
      <c r="E9038"/>
    </row>
    <row r="9039" spans="5:5">
      <c r="E9039"/>
    </row>
    <row r="9040" spans="5:5">
      <c r="E9040"/>
    </row>
    <row r="9041" spans="5:5">
      <c r="E9041"/>
    </row>
    <row r="9042" spans="5:5">
      <c r="E9042"/>
    </row>
    <row r="9043" spans="5:5">
      <c r="E9043"/>
    </row>
    <row r="9044" spans="5:5">
      <c r="E9044"/>
    </row>
    <row r="9045" spans="5:5">
      <c r="E9045"/>
    </row>
    <row r="9046" spans="5:5">
      <c r="E9046"/>
    </row>
    <row r="9047" spans="5:5">
      <c r="E9047"/>
    </row>
    <row r="9048" spans="5:5">
      <c r="E9048"/>
    </row>
    <row r="9049" spans="5:5">
      <c r="E9049"/>
    </row>
    <row r="9050" spans="5:5">
      <c r="E9050"/>
    </row>
    <row r="9051" spans="5:5">
      <c r="E9051"/>
    </row>
    <row r="9052" spans="5:5">
      <c r="E9052"/>
    </row>
    <row r="9053" spans="5:5">
      <c r="E9053"/>
    </row>
    <row r="9054" spans="5:5">
      <c r="E9054"/>
    </row>
    <row r="9055" spans="5:5">
      <c r="E9055"/>
    </row>
    <row r="9056" spans="5:5">
      <c r="E9056"/>
    </row>
    <row r="9057" spans="5:5">
      <c r="E9057"/>
    </row>
    <row r="9058" spans="5:5">
      <c r="E9058"/>
    </row>
    <row r="9059" spans="5:5">
      <c r="E9059"/>
    </row>
    <row r="9060" spans="5:5">
      <c r="E9060"/>
    </row>
    <row r="9061" spans="5:5">
      <c r="E9061"/>
    </row>
    <row r="9062" spans="5:5">
      <c r="E9062"/>
    </row>
    <row r="9063" spans="5:5">
      <c r="E9063"/>
    </row>
    <row r="9064" spans="5:5">
      <c r="E9064"/>
    </row>
    <row r="9065" spans="5:5">
      <c r="E9065"/>
    </row>
    <row r="9066" spans="5:5">
      <c r="E9066"/>
    </row>
    <row r="9067" spans="5:5">
      <c r="E9067"/>
    </row>
    <row r="9068" spans="5:5">
      <c r="E9068"/>
    </row>
    <row r="9069" spans="5:5">
      <c r="E9069"/>
    </row>
    <row r="9070" spans="5:5">
      <c r="E9070"/>
    </row>
    <row r="9071" spans="5:5">
      <c r="E9071"/>
    </row>
    <row r="9072" spans="5:5">
      <c r="E9072"/>
    </row>
    <row r="9073" spans="5:5">
      <c r="E9073"/>
    </row>
    <row r="9074" spans="5:5">
      <c r="E9074"/>
    </row>
    <row r="9075" spans="5:5">
      <c r="E9075"/>
    </row>
    <row r="9076" spans="5:5">
      <c r="E9076"/>
    </row>
    <row r="9077" spans="5:5">
      <c r="E9077"/>
    </row>
    <row r="9078" spans="5:5">
      <c r="E9078"/>
    </row>
    <row r="9079" spans="5:5">
      <c r="E9079"/>
    </row>
    <row r="9080" spans="5:5">
      <c r="E9080"/>
    </row>
    <row r="9081" spans="5:5">
      <c r="E9081"/>
    </row>
    <row r="9082" spans="5:5">
      <c r="E9082"/>
    </row>
    <row r="9083" spans="5:5">
      <c r="E9083"/>
    </row>
    <row r="9084" spans="5:5">
      <c r="E9084"/>
    </row>
    <row r="9085" spans="5:5">
      <c r="E9085"/>
    </row>
    <row r="9086" spans="5:5">
      <c r="E9086"/>
    </row>
    <row r="9087" spans="5:5">
      <c r="E9087"/>
    </row>
    <row r="9088" spans="5:5">
      <c r="E9088"/>
    </row>
    <row r="9089" spans="5:5">
      <c r="E9089"/>
    </row>
    <row r="9090" spans="5:5">
      <c r="E9090"/>
    </row>
    <row r="9091" spans="5:5">
      <c r="E9091"/>
    </row>
    <row r="9092" spans="5:5">
      <c r="E9092"/>
    </row>
    <row r="9093" spans="5:5">
      <c r="E9093"/>
    </row>
    <row r="9094" spans="5:5">
      <c r="E9094"/>
    </row>
    <row r="9095" spans="5:5">
      <c r="E9095"/>
    </row>
    <row r="9096" spans="5:5">
      <c r="E9096"/>
    </row>
    <row r="9097" spans="5:5">
      <c r="E9097"/>
    </row>
    <row r="9098" spans="5:5">
      <c r="E9098"/>
    </row>
    <row r="9099" spans="5:5">
      <c r="E9099"/>
    </row>
    <row r="9100" spans="5:5">
      <c r="E9100"/>
    </row>
    <row r="9101" spans="5:5">
      <c r="E9101"/>
    </row>
    <row r="9102" spans="5:5">
      <c r="E9102"/>
    </row>
    <row r="9103" spans="5:5">
      <c r="E9103"/>
    </row>
    <row r="9104" spans="5:5">
      <c r="E9104"/>
    </row>
    <row r="9105" spans="5:5">
      <c r="E9105"/>
    </row>
    <row r="9106" spans="5:5">
      <c r="E9106"/>
    </row>
    <row r="9107" spans="5:5">
      <c r="E9107"/>
    </row>
    <row r="9108" spans="5:5">
      <c r="E9108"/>
    </row>
    <row r="9109" spans="5:5">
      <c r="E9109"/>
    </row>
    <row r="9110" spans="5:5">
      <c r="E9110"/>
    </row>
    <row r="9111" spans="5:5">
      <c r="E9111"/>
    </row>
    <row r="9112" spans="5:5">
      <c r="E9112"/>
    </row>
    <row r="9113" spans="5:5">
      <c r="E9113"/>
    </row>
    <row r="9114" spans="5:5">
      <c r="E9114"/>
    </row>
    <row r="9115" spans="5:5">
      <c r="E9115"/>
    </row>
    <row r="9116" spans="5:5">
      <c r="E9116"/>
    </row>
    <row r="9117" spans="5:5">
      <c r="E9117"/>
    </row>
    <row r="9118" spans="5:5">
      <c r="E9118"/>
    </row>
    <row r="9119" spans="5:5">
      <c r="E9119"/>
    </row>
    <row r="9120" spans="5:5">
      <c r="E9120"/>
    </row>
    <row r="9121" spans="5:5">
      <c r="E9121"/>
    </row>
    <row r="9122" spans="5:5">
      <c r="E9122"/>
    </row>
    <row r="9123" spans="5:5">
      <c r="E9123"/>
    </row>
    <row r="9124" spans="5:5">
      <c r="E9124"/>
    </row>
    <row r="9125" spans="5:5">
      <c r="E9125"/>
    </row>
    <row r="9126" spans="5:5">
      <c r="E9126"/>
    </row>
    <row r="9127" spans="5:5">
      <c r="E9127"/>
    </row>
    <row r="9128" spans="5:5">
      <c r="E9128"/>
    </row>
    <row r="9129" spans="5:5">
      <c r="E9129"/>
    </row>
    <row r="9130" spans="5:5">
      <c r="E9130"/>
    </row>
    <row r="9131" spans="5:5">
      <c r="E9131"/>
    </row>
    <row r="9132" spans="5:5">
      <c r="E9132"/>
    </row>
    <row r="9133" spans="5:5">
      <c r="E9133"/>
    </row>
    <row r="9134" spans="5:5">
      <c r="E9134"/>
    </row>
    <row r="9135" spans="5:5">
      <c r="E9135"/>
    </row>
    <row r="9136" spans="5:5">
      <c r="E9136"/>
    </row>
    <row r="9137" spans="5:5">
      <c r="E9137"/>
    </row>
    <row r="9138" spans="5:5">
      <c r="E9138"/>
    </row>
    <row r="9139" spans="5:5">
      <c r="E9139"/>
    </row>
    <row r="9140" spans="5:5">
      <c r="E9140"/>
    </row>
    <row r="9141" spans="5:5">
      <c r="E9141"/>
    </row>
    <row r="9142" spans="5:5">
      <c r="E9142"/>
    </row>
    <row r="9143" spans="5:5">
      <c r="E9143"/>
    </row>
    <row r="9144" spans="5:5">
      <c r="E9144"/>
    </row>
    <row r="9145" spans="5:5">
      <c r="E9145"/>
    </row>
    <row r="9146" spans="5:5">
      <c r="E9146"/>
    </row>
    <row r="9147" spans="5:5">
      <c r="E9147"/>
    </row>
    <row r="9148" spans="5:5">
      <c r="E9148"/>
    </row>
    <row r="9149" spans="5:5">
      <c r="E9149"/>
    </row>
    <row r="9150" spans="5:5">
      <c r="E9150"/>
    </row>
    <row r="9151" spans="5:5">
      <c r="E9151"/>
    </row>
    <row r="9152" spans="5:5">
      <c r="E9152"/>
    </row>
    <row r="9153" spans="5:5">
      <c r="E9153"/>
    </row>
    <row r="9154" spans="5:5">
      <c r="E9154"/>
    </row>
    <row r="9155" spans="5:5">
      <c r="E9155"/>
    </row>
    <row r="9156" spans="5:5">
      <c r="E9156"/>
    </row>
    <row r="9157" spans="5:5">
      <c r="E9157"/>
    </row>
    <row r="9158" spans="5:5">
      <c r="E9158"/>
    </row>
    <row r="9159" spans="5:5">
      <c r="E9159"/>
    </row>
    <row r="9160" spans="5:5">
      <c r="E9160"/>
    </row>
    <row r="9161" spans="5:5">
      <c r="E9161"/>
    </row>
    <row r="9162" spans="5:5">
      <c r="E9162"/>
    </row>
    <row r="9163" spans="5:5">
      <c r="E9163"/>
    </row>
    <row r="9164" spans="5:5">
      <c r="E9164"/>
    </row>
    <row r="9165" spans="5:5">
      <c r="E9165"/>
    </row>
    <row r="9166" spans="5:5">
      <c r="E9166"/>
    </row>
    <row r="9167" spans="5:5">
      <c r="E9167"/>
    </row>
    <row r="9168" spans="5:5">
      <c r="E9168"/>
    </row>
    <row r="9169" spans="5:5">
      <c r="E9169"/>
    </row>
    <row r="9170" spans="5:5">
      <c r="E9170"/>
    </row>
    <row r="9171" spans="5:5">
      <c r="E9171"/>
    </row>
    <row r="9172" spans="5:5">
      <c r="E9172"/>
    </row>
    <row r="9173" spans="5:5">
      <c r="E9173"/>
    </row>
    <row r="9174" spans="5:5">
      <c r="E9174"/>
    </row>
    <row r="9175" spans="5:5">
      <c r="E9175"/>
    </row>
    <row r="9176" spans="5:5">
      <c r="E9176"/>
    </row>
    <row r="9177" spans="5:5">
      <c r="E9177"/>
    </row>
    <row r="9178" spans="5:5">
      <c r="E9178"/>
    </row>
    <row r="9179" spans="5:5">
      <c r="E9179"/>
    </row>
    <row r="9180" spans="5:5">
      <c r="E9180"/>
    </row>
    <row r="9181" spans="5:5">
      <c r="E9181"/>
    </row>
    <row r="9182" spans="5:5">
      <c r="E9182"/>
    </row>
    <row r="9183" spans="5:5">
      <c r="E9183"/>
    </row>
    <row r="9184" spans="5:5">
      <c r="E9184"/>
    </row>
    <row r="9185" spans="5:5">
      <c r="E9185"/>
    </row>
    <row r="9186" spans="5:5">
      <c r="E9186"/>
    </row>
    <row r="9187" spans="5:5">
      <c r="E9187"/>
    </row>
    <row r="9188" spans="5:5">
      <c r="E9188"/>
    </row>
    <row r="9189" spans="5:5">
      <c r="E9189"/>
    </row>
    <row r="9190" spans="5:5">
      <c r="E9190"/>
    </row>
    <row r="9191" spans="5:5">
      <c r="E9191"/>
    </row>
    <row r="9192" spans="5:5">
      <c r="E9192"/>
    </row>
    <row r="9193" spans="5:5">
      <c r="E9193"/>
    </row>
    <row r="9194" spans="5:5">
      <c r="E9194"/>
    </row>
    <row r="9195" spans="5:5">
      <c r="E9195"/>
    </row>
    <row r="9196" spans="5:5">
      <c r="E9196"/>
    </row>
    <row r="9197" spans="5:5">
      <c r="E9197"/>
    </row>
    <row r="9198" spans="5:5">
      <c r="E9198"/>
    </row>
    <row r="9199" spans="5:5">
      <c r="E9199"/>
    </row>
    <row r="9200" spans="5:5">
      <c r="E9200"/>
    </row>
    <row r="9201" spans="5:5">
      <c r="E9201"/>
    </row>
    <row r="9202" spans="5:5">
      <c r="E9202"/>
    </row>
    <row r="9203" spans="5:5">
      <c r="E9203"/>
    </row>
    <row r="9204" spans="5:5">
      <c r="E9204"/>
    </row>
    <row r="9205" spans="5:5">
      <c r="E9205"/>
    </row>
    <row r="9206" spans="5:5">
      <c r="E9206"/>
    </row>
    <row r="9207" spans="5:5">
      <c r="E9207"/>
    </row>
    <row r="9208" spans="5:5">
      <c r="E9208"/>
    </row>
    <row r="9209" spans="5:5">
      <c r="E9209"/>
    </row>
    <row r="9210" spans="5:5">
      <c r="E9210"/>
    </row>
    <row r="9211" spans="5:5">
      <c r="E9211"/>
    </row>
    <row r="9212" spans="5:5">
      <c r="E9212"/>
    </row>
    <row r="9213" spans="5:5">
      <c r="E9213"/>
    </row>
    <row r="9214" spans="5:5">
      <c r="E9214"/>
    </row>
    <row r="9215" spans="5:5">
      <c r="E9215"/>
    </row>
    <row r="9216" spans="5:5">
      <c r="E9216"/>
    </row>
    <row r="9217" spans="5:5">
      <c r="E9217"/>
    </row>
    <row r="9218" spans="5:5">
      <c r="E9218"/>
    </row>
    <row r="9219" spans="5:5">
      <c r="E9219"/>
    </row>
    <row r="9220" spans="5:5">
      <c r="E9220"/>
    </row>
    <row r="9221" spans="5:5">
      <c r="E9221"/>
    </row>
    <row r="9222" spans="5:5">
      <c r="E9222"/>
    </row>
    <row r="9223" spans="5:5">
      <c r="E9223"/>
    </row>
    <row r="9224" spans="5:5">
      <c r="E9224"/>
    </row>
    <row r="9225" spans="5:5">
      <c r="E9225"/>
    </row>
    <row r="9226" spans="5:5">
      <c r="E9226"/>
    </row>
    <row r="9227" spans="5:5">
      <c r="E9227"/>
    </row>
    <row r="9228" spans="5:5">
      <c r="E9228"/>
    </row>
    <row r="9229" spans="5:5">
      <c r="E9229"/>
    </row>
    <row r="9230" spans="5:5">
      <c r="E9230"/>
    </row>
    <row r="9231" spans="5:5">
      <c r="E9231"/>
    </row>
    <row r="9232" spans="5:5">
      <c r="E9232"/>
    </row>
    <row r="9233" spans="5:5">
      <c r="E9233"/>
    </row>
    <row r="9234" spans="5:5">
      <c r="E9234"/>
    </row>
    <row r="9235" spans="5:5">
      <c r="E9235"/>
    </row>
    <row r="9236" spans="5:5">
      <c r="E9236"/>
    </row>
    <row r="9237" spans="5:5">
      <c r="E9237"/>
    </row>
    <row r="9238" spans="5:5">
      <c r="E9238"/>
    </row>
    <row r="9239" spans="5:5">
      <c r="E9239"/>
    </row>
    <row r="9240" spans="5:5">
      <c r="E9240"/>
    </row>
    <row r="9241" spans="5:5">
      <c r="E9241"/>
    </row>
    <row r="9242" spans="5:5">
      <c r="E9242"/>
    </row>
    <row r="9243" spans="5:5">
      <c r="E9243"/>
    </row>
    <row r="9244" spans="5:5">
      <c r="E9244"/>
    </row>
    <row r="9245" spans="5:5">
      <c r="E9245"/>
    </row>
    <row r="9246" spans="5:5">
      <c r="E9246"/>
    </row>
    <row r="9247" spans="5:5">
      <c r="E9247"/>
    </row>
    <row r="9248" spans="5:5">
      <c r="E9248"/>
    </row>
    <row r="9249" spans="5:5">
      <c r="E9249"/>
    </row>
    <row r="9250" spans="5:5">
      <c r="E9250"/>
    </row>
    <row r="9251" spans="5:5">
      <c r="E9251"/>
    </row>
    <row r="9252" spans="5:5">
      <c r="E9252"/>
    </row>
    <row r="9253" spans="5:5">
      <c r="E9253"/>
    </row>
    <row r="9254" spans="5:5">
      <c r="E9254"/>
    </row>
    <row r="9255" spans="5:5">
      <c r="E9255"/>
    </row>
    <row r="9256" spans="5:5">
      <c r="E9256"/>
    </row>
    <row r="9257" spans="5:5">
      <c r="E9257"/>
    </row>
    <row r="9258" spans="5:5">
      <c r="E9258"/>
    </row>
    <row r="9259" spans="5:5">
      <c r="E9259"/>
    </row>
    <row r="9260" spans="5:5">
      <c r="E9260"/>
    </row>
    <row r="9261" spans="5:5">
      <c r="E9261"/>
    </row>
    <row r="9262" spans="5:5">
      <c r="E9262"/>
    </row>
    <row r="9263" spans="5:5">
      <c r="E9263"/>
    </row>
    <row r="9264" spans="5:5">
      <c r="E9264"/>
    </row>
    <row r="9265" spans="5:5">
      <c r="E9265"/>
    </row>
    <row r="9266" spans="5:5">
      <c r="E9266"/>
    </row>
    <row r="9267" spans="5:5">
      <c r="E9267"/>
    </row>
    <row r="9268" spans="5:5">
      <c r="E9268"/>
    </row>
    <row r="9269" spans="5:5">
      <c r="E9269"/>
    </row>
    <row r="9270" spans="5:5">
      <c r="E9270"/>
    </row>
    <row r="9271" spans="5:5">
      <c r="E9271"/>
    </row>
    <row r="9272" spans="5:5">
      <c r="E9272"/>
    </row>
    <row r="9273" spans="5:5">
      <c r="E9273"/>
    </row>
    <row r="9274" spans="5:5">
      <c r="E9274"/>
    </row>
    <row r="9275" spans="5:5">
      <c r="E9275"/>
    </row>
    <row r="9276" spans="5:5">
      <c r="E9276"/>
    </row>
    <row r="9277" spans="5:5">
      <c r="E9277"/>
    </row>
    <row r="9278" spans="5:5">
      <c r="E9278"/>
    </row>
    <row r="9279" spans="5:5">
      <c r="E9279"/>
    </row>
    <row r="9280" spans="5:5">
      <c r="E9280"/>
    </row>
    <row r="9281" spans="5:5">
      <c r="E9281"/>
    </row>
    <row r="9282" spans="5:5">
      <c r="E9282"/>
    </row>
    <row r="9283" spans="5:5">
      <c r="E9283"/>
    </row>
    <row r="9284" spans="5:5">
      <c r="E9284"/>
    </row>
    <row r="9285" spans="5:5">
      <c r="E9285"/>
    </row>
    <row r="9286" spans="5:5">
      <c r="E9286"/>
    </row>
    <row r="9287" spans="5:5">
      <c r="E9287"/>
    </row>
    <row r="9288" spans="5:5">
      <c r="E9288"/>
    </row>
    <row r="9289" spans="5:5">
      <c r="E9289"/>
    </row>
    <row r="9290" spans="5:5">
      <c r="E9290"/>
    </row>
    <row r="9291" spans="5:5">
      <c r="E9291"/>
    </row>
    <row r="9292" spans="5:5">
      <c r="E9292"/>
    </row>
    <row r="9293" spans="5:5">
      <c r="E9293"/>
    </row>
    <row r="9294" spans="5:5">
      <c r="E9294"/>
    </row>
    <row r="9295" spans="5:5">
      <c r="E9295"/>
    </row>
    <row r="9296" spans="5:5">
      <c r="E9296"/>
    </row>
    <row r="9297" spans="5:5">
      <c r="E9297"/>
    </row>
    <row r="9298" spans="5:5">
      <c r="E9298"/>
    </row>
    <row r="9299" spans="5:5">
      <c r="E9299"/>
    </row>
    <row r="9300" spans="5:5">
      <c r="E9300"/>
    </row>
    <row r="9301" spans="5:5">
      <c r="E9301"/>
    </row>
    <row r="9302" spans="5:5">
      <c r="E9302"/>
    </row>
    <row r="9303" spans="5:5">
      <c r="E9303"/>
    </row>
    <row r="9304" spans="5:5">
      <c r="E9304"/>
    </row>
    <row r="9305" spans="5:5">
      <c r="E9305"/>
    </row>
    <row r="9306" spans="5:5">
      <c r="E9306"/>
    </row>
    <row r="9307" spans="5:5">
      <c r="E9307"/>
    </row>
    <row r="9308" spans="5:5">
      <c r="E9308"/>
    </row>
    <row r="9309" spans="5:5">
      <c r="E9309"/>
    </row>
    <row r="9310" spans="5:5">
      <c r="E9310"/>
    </row>
    <row r="9311" spans="5:5">
      <c r="E9311"/>
    </row>
    <row r="9312" spans="5:5">
      <c r="E9312"/>
    </row>
    <row r="9313" spans="5:5">
      <c r="E9313"/>
    </row>
    <row r="9314" spans="5:5">
      <c r="E9314"/>
    </row>
    <row r="9315" spans="5:5">
      <c r="E9315"/>
    </row>
    <row r="9316" spans="5:5">
      <c r="E9316"/>
    </row>
    <row r="9317" spans="5:5">
      <c r="E9317"/>
    </row>
    <row r="9318" spans="5:5">
      <c r="E9318"/>
    </row>
    <row r="9319" spans="5:5">
      <c r="E9319"/>
    </row>
    <row r="9320" spans="5:5">
      <c r="E9320"/>
    </row>
    <row r="9321" spans="5:5">
      <c r="E9321"/>
    </row>
    <row r="9322" spans="5:5">
      <c r="E9322"/>
    </row>
    <row r="9323" spans="5:5">
      <c r="E9323"/>
    </row>
    <row r="9324" spans="5:5">
      <c r="E9324"/>
    </row>
    <row r="9325" spans="5:5">
      <c r="E9325"/>
    </row>
    <row r="9326" spans="5:5">
      <c r="E9326"/>
    </row>
    <row r="9327" spans="5:5">
      <c r="E9327"/>
    </row>
    <row r="9328" spans="5:5">
      <c r="E9328"/>
    </row>
    <row r="9329" spans="5:5">
      <c r="E9329"/>
    </row>
    <row r="9330" spans="5:5">
      <c r="E9330"/>
    </row>
    <row r="9331" spans="5:5">
      <c r="E9331"/>
    </row>
    <row r="9332" spans="5:5">
      <c r="E9332"/>
    </row>
    <row r="9333" spans="5:5">
      <c r="E9333"/>
    </row>
    <row r="9334" spans="5:5">
      <c r="E9334"/>
    </row>
    <row r="9335" spans="5:5">
      <c r="E9335"/>
    </row>
    <row r="9336" spans="5:5">
      <c r="E9336"/>
    </row>
    <row r="9337" spans="5:5">
      <c r="E9337"/>
    </row>
    <row r="9338" spans="5:5">
      <c r="E9338"/>
    </row>
    <row r="9339" spans="5:5">
      <c r="E9339"/>
    </row>
    <row r="9340" spans="5:5">
      <c r="E9340"/>
    </row>
    <row r="9341" spans="5:5">
      <c r="E9341"/>
    </row>
    <row r="9342" spans="5:5">
      <c r="E9342"/>
    </row>
    <row r="9343" spans="5:5">
      <c r="E9343"/>
    </row>
    <row r="9344" spans="5:5">
      <c r="E9344"/>
    </row>
    <row r="9345" spans="5:5">
      <c r="E9345"/>
    </row>
    <row r="9346" spans="5:5">
      <c r="E9346"/>
    </row>
    <row r="9347" spans="5:5">
      <c r="E9347"/>
    </row>
    <row r="9348" spans="5:5">
      <c r="E9348"/>
    </row>
    <row r="9349" spans="5:5">
      <c r="E9349"/>
    </row>
    <row r="9350" spans="5:5">
      <c r="E9350"/>
    </row>
    <row r="9351" spans="5:5">
      <c r="E9351"/>
    </row>
    <row r="9352" spans="5:5">
      <c r="E9352"/>
    </row>
    <row r="9353" spans="5:5">
      <c r="E9353"/>
    </row>
    <row r="9354" spans="5:5">
      <c r="E9354"/>
    </row>
    <row r="9355" spans="5:5">
      <c r="E9355"/>
    </row>
    <row r="9356" spans="5:5">
      <c r="E9356"/>
    </row>
    <row r="9357" spans="5:5">
      <c r="E9357"/>
    </row>
    <row r="9358" spans="5:5">
      <c r="E9358"/>
    </row>
    <row r="9359" spans="5:5">
      <c r="E9359"/>
    </row>
    <row r="9360" spans="5:5">
      <c r="E9360"/>
    </row>
    <row r="9361" spans="5:5">
      <c r="E9361"/>
    </row>
    <row r="9362" spans="5:5">
      <c r="E9362"/>
    </row>
    <row r="9363" spans="5:5">
      <c r="E9363"/>
    </row>
    <row r="9364" spans="5:5">
      <c r="E9364"/>
    </row>
    <row r="9365" spans="5:5">
      <c r="E9365"/>
    </row>
    <row r="9366" spans="5:5">
      <c r="E9366"/>
    </row>
    <row r="9367" spans="5:5">
      <c r="E9367"/>
    </row>
    <row r="9368" spans="5:5">
      <c r="E9368"/>
    </row>
    <row r="9369" spans="5:5">
      <c r="E9369"/>
    </row>
    <row r="9370" spans="5:5">
      <c r="E9370"/>
    </row>
    <row r="9371" spans="5:5">
      <c r="E9371"/>
    </row>
    <row r="9372" spans="5:5">
      <c r="E9372"/>
    </row>
    <row r="9373" spans="5:5">
      <c r="E9373"/>
    </row>
    <row r="9374" spans="5:5">
      <c r="E9374"/>
    </row>
    <row r="9375" spans="5:5">
      <c r="E9375"/>
    </row>
    <row r="9376" spans="5:5">
      <c r="E9376"/>
    </row>
    <row r="9377" spans="5:5">
      <c r="E9377"/>
    </row>
    <row r="9378" spans="5:5">
      <c r="E9378"/>
    </row>
    <row r="9379" spans="5:5">
      <c r="E9379"/>
    </row>
    <row r="9380" spans="5:5">
      <c r="E9380"/>
    </row>
    <row r="9381" spans="5:5">
      <c r="E9381"/>
    </row>
    <row r="9382" spans="5:5">
      <c r="E9382"/>
    </row>
    <row r="9383" spans="5:5">
      <c r="E9383"/>
    </row>
    <row r="9384" spans="5:5">
      <c r="E9384"/>
    </row>
    <row r="9385" spans="5:5">
      <c r="E9385"/>
    </row>
    <row r="9386" spans="5:5">
      <c r="E9386"/>
    </row>
    <row r="9387" spans="5:5">
      <c r="E9387"/>
    </row>
    <row r="9388" spans="5:5">
      <c r="E9388"/>
    </row>
    <row r="9389" spans="5:5">
      <c r="E9389"/>
    </row>
    <row r="9390" spans="5:5">
      <c r="E9390"/>
    </row>
    <row r="9391" spans="5:5">
      <c r="E9391"/>
    </row>
    <row r="9392" spans="5:5">
      <c r="E9392"/>
    </row>
    <row r="9393" spans="5:5">
      <c r="E9393"/>
    </row>
    <row r="9394" spans="5:5">
      <c r="E9394"/>
    </row>
    <row r="9395" spans="5:5">
      <c r="E9395"/>
    </row>
    <row r="9396" spans="5:5">
      <c r="E9396"/>
    </row>
    <row r="9397" spans="5:5">
      <c r="E9397"/>
    </row>
    <row r="9398" spans="5:5">
      <c r="E9398"/>
    </row>
    <row r="9399" spans="5:5">
      <c r="E9399"/>
    </row>
    <row r="9400" spans="5:5">
      <c r="E9400"/>
    </row>
    <row r="9401" spans="5:5">
      <c r="E9401"/>
    </row>
    <row r="9402" spans="5:5">
      <c r="E9402"/>
    </row>
    <row r="9403" spans="5:5">
      <c r="E9403"/>
    </row>
    <row r="9404" spans="5:5">
      <c r="E9404"/>
    </row>
    <row r="9405" spans="5:5">
      <c r="E9405"/>
    </row>
    <row r="9406" spans="5:5">
      <c r="E9406"/>
    </row>
    <row r="9407" spans="5:5">
      <c r="E9407"/>
    </row>
    <row r="9408" spans="5:5">
      <c r="E9408"/>
    </row>
    <row r="9409" spans="5:5">
      <c r="E9409"/>
    </row>
    <row r="9410" spans="5:5">
      <c r="E9410"/>
    </row>
    <row r="9411" spans="5:5">
      <c r="E9411"/>
    </row>
    <row r="9412" spans="5:5">
      <c r="E9412"/>
    </row>
    <row r="9413" spans="5:5">
      <c r="E9413"/>
    </row>
    <row r="9414" spans="5:5">
      <c r="E9414"/>
    </row>
    <row r="9415" spans="5:5">
      <c r="E9415"/>
    </row>
    <row r="9416" spans="5:5">
      <c r="E9416"/>
    </row>
    <row r="9417" spans="5:5">
      <c r="E9417"/>
    </row>
    <row r="9418" spans="5:5">
      <c r="E9418"/>
    </row>
    <row r="9419" spans="5:5">
      <c r="E9419"/>
    </row>
    <row r="9420" spans="5:5">
      <c r="E9420"/>
    </row>
    <row r="9421" spans="5:5">
      <c r="E9421"/>
    </row>
    <row r="9422" spans="5:5">
      <c r="E9422"/>
    </row>
    <row r="9423" spans="5:5">
      <c r="E9423"/>
    </row>
    <row r="9424" spans="5:5">
      <c r="E9424"/>
    </row>
    <row r="9425" spans="5:5">
      <c r="E9425"/>
    </row>
    <row r="9426" spans="5:5">
      <c r="E9426"/>
    </row>
    <row r="9427" spans="5:5">
      <c r="E9427"/>
    </row>
    <row r="9428" spans="5:5">
      <c r="E9428"/>
    </row>
    <row r="9429" spans="5:5">
      <c r="E9429"/>
    </row>
    <row r="9430" spans="5:5">
      <c r="E9430"/>
    </row>
    <row r="9431" spans="5:5">
      <c r="E9431"/>
    </row>
    <row r="9432" spans="5:5">
      <c r="E9432"/>
    </row>
    <row r="9433" spans="5:5">
      <c r="E9433"/>
    </row>
    <row r="9434" spans="5:5">
      <c r="E9434"/>
    </row>
    <row r="9435" spans="5:5">
      <c r="E9435"/>
    </row>
    <row r="9436" spans="5:5">
      <c r="E9436"/>
    </row>
    <row r="9437" spans="5:5">
      <c r="E9437"/>
    </row>
    <row r="9438" spans="5:5">
      <c r="E9438"/>
    </row>
    <row r="9439" spans="5:5">
      <c r="E9439"/>
    </row>
    <row r="9440" spans="5:5">
      <c r="E9440"/>
    </row>
    <row r="9441" spans="5:5">
      <c r="E9441"/>
    </row>
    <row r="9442" spans="5:5">
      <c r="E9442"/>
    </row>
    <row r="9443" spans="5:5">
      <c r="E9443"/>
    </row>
    <row r="9444" spans="5:5">
      <c r="E9444"/>
    </row>
    <row r="9445" spans="5:5">
      <c r="E9445"/>
    </row>
    <row r="9446" spans="5:5">
      <c r="E9446"/>
    </row>
    <row r="9447" spans="5:5">
      <c r="E9447"/>
    </row>
    <row r="9448" spans="5:5">
      <c r="E9448"/>
    </row>
    <row r="9449" spans="5:5">
      <c r="E9449"/>
    </row>
    <row r="9450" spans="5:5">
      <c r="E9450"/>
    </row>
    <row r="9451" spans="5:5">
      <c r="E9451"/>
    </row>
    <row r="9452" spans="5:5">
      <c r="E9452"/>
    </row>
    <row r="9453" spans="5:5">
      <c r="E9453"/>
    </row>
    <row r="9454" spans="5:5">
      <c r="E9454"/>
    </row>
    <row r="9455" spans="5:5">
      <c r="E9455"/>
    </row>
    <row r="9456" spans="5:5">
      <c r="E9456"/>
    </row>
    <row r="9457" spans="5:5">
      <c r="E9457"/>
    </row>
    <row r="9458" spans="5:5">
      <c r="E9458"/>
    </row>
    <row r="9459" spans="5:5">
      <c r="E9459"/>
    </row>
    <row r="9460" spans="5:5">
      <c r="E9460"/>
    </row>
    <row r="9461" spans="5:5">
      <c r="E9461"/>
    </row>
    <row r="9462" spans="5:5">
      <c r="E9462"/>
    </row>
    <row r="9463" spans="5:5">
      <c r="E9463"/>
    </row>
    <row r="9464" spans="5:5">
      <c r="E9464"/>
    </row>
    <row r="9465" spans="5:5">
      <c r="E9465"/>
    </row>
    <row r="9466" spans="5:5">
      <c r="E9466"/>
    </row>
    <row r="9467" spans="5:5">
      <c r="E9467"/>
    </row>
    <row r="9468" spans="5:5">
      <c r="E9468"/>
    </row>
    <row r="9469" spans="5:5">
      <c r="E9469"/>
    </row>
    <row r="9470" spans="5:5">
      <c r="E9470"/>
    </row>
    <row r="9471" spans="5:5">
      <c r="E9471"/>
    </row>
    <row r="9472" spans="5:5">
      <c r="E9472"/>
    </row>
    <row r="9473" spans="5:5">
      <c r="E9473"/>
    </row>
    <row r="9474" spans="5:5">
      <c r="E9474"/>
    </row>
    <row r="9475" spans="5:5">
      <c r="E9475"/>
    </row>
    <row r="9476" spans="5:5">
      <c r="E9476"/>
    </row>
    <row r="9477" spans="5:5">
      <c r="E9477"/>
    </row>
    <row r="9478" spans="5:5">
      <c r="E9478"/>
    </row>
    <row r="9479" spans="5:5">
      <c r="E9479"/>
    </row>
    <row r="9480" spans="5:5">
      <c r="E9480"/>
    </row>
    <row r="9481" spans="5:5">
      <c r="E9481"/>
    </row>
    <row r="9482" spans="5:5">
      <c r="E9482"/>
    </row>
    <row r="9483" spans="5:5">
      <c r="E9483"/>
    </row>
    <row r="9484" spans="5:5">
      <c r="E9484"/>
    </row>
    <row r="9485" spans="5:5">
      <c r="E9485"/>
    </row>
    <row r="9486" spans="5:5">
      <c r="E9486"/>
    </row>
    <row r="9487" spans="5:5">
      <c r="E9487"/>
    </row>
    <row r="9488" spans="5:5">
      <c r="E9488"/>
    </row>
    <row r="9489" spans="5:5">
      <c r="E9489"/>
    </row>
    <row r="9490" spans="5:5">
      <c r="E9490"/>
    </row>
    <row r="9491" spans="5:5">
      <c r="E9491"/>
    </row>
    <row r="9492" spans="5:5">
      <c r="E9492"/>
    </row>
    <row r="9493" spans="5:5">
      <c r="E9493"/>
    </row>
    <row r="9494" spans="5:5">
      <c r="E9494"/>
    </row>
    <row r="9495" spans="5:5">
      <c r="E9495"/>
    </row>
    <row r="9496" spans="5:5">
      <c r="E9496"/>
    </row>
    <row r="9497" spans="5:5">
      <c r="E9497"/>
    </row>
    <row r="9498" spans="5:5">
      <c r="E9498"/>
    </row>
    <row r="9499" spans="5:5">
      <c r="E9499"/>
    </row>
    <row r="9500" spans="5:5">
      <c r="E9500"/>
    </row>
    <row r="9501" spans="5:5">
      <c r="E9501"/>
    </row>
    <row r="9502" spans="5:5">
      <c r="E9502"/>
    </row>
    <row r="9503" spans="5:5">
      <c r="E9503"/>
    </row>
    <row r="9504" spans="5:5">
      <c r="E9504"/>
    </row>
    <row r="9505" spans="5:5">
      <c r="E9505"/>
    </row>
    <row r="9506" spans="5:5">
      <c r="E9506"/>
    </row>
    <row r="9507" spans="5:5">
      <c r="E9507"/>
    </row>
    <row r="9508" spans="5:5">
      <c r="E9508"/>
    </row>
    <row r="9509" spans="5:5">
      <c r="E9509"/>
    </row>
    <row r="9510" spans="5:5">
      <c r="E9510"/>
    </row>
    <row r="9511" spans="5:5">
      <c r="E9511"/>
    </row>
    <row r="9512" spans="5:5">
      <c r="E9512"/>
    </row>
    <row r="9513" spans="5:5">
      <c r="E9513"/>
    </row>
    <row r="9514" spans="5:5">
      <c r="E9514"/>
    </row>
    <row r="9515" spans="5:5">
      <c r="E9515"/>
    </row>
    <row r="9516" spans="5:5">
      <c r="E9516"/>
    </row>
    <row r="9517" spans="5:5">
      <c r="E9517"/>
    </row>
    <row r="9518" spans="5:5">
      <c r="E9518"/>
    </row>
    <row r="9519" spans="5:5">
      <c r="E9519"/>
    </row>
    <row r="9520" spans="5:5">
      <c r="E9520"/>
    </row>
    <row r="9521" spans="5:5">
      <c r="E9521"/>
    </row>
    <row r="9522" spans="5:5">
      <c r="E9522"/>
    </row>
    <row r="9523" spans="5:5">
      <c r="E9523"/>
    </row>
    <row r="9524" spans="5:5">
      <c r="E9524"/>
    </row>
    <row r="9525" spans="5:5">
      <c r="E9525"/>
    </row>
    <row r="9526" spans="5:5">
      <c r="E9526"/>
    </row>
    <row r="9527" spans="5:5">
      <c r="E9527"/>
    </row>
    <row r="9528" spans="5:5">
      <c r="E9528"/>
    </row>
    <row r="9529" spans="5:5">
      <c r="E9529"/>
    </row>
    <row r="9530" spans="5:5">
      <c r="E9530"/>
    </row>
    <row r="9531" spans="5:5">
      <c r="E9531"/>
    </row>
    <row r="9532" spans="5:5">
      <c r="E9532"/>
    </row>
    <row r="9533" spans="5:5">
      <c r="E9533"/>
    </row>
    <row r="9534" spans="5:5">
      <c r="E9534"/>
    </row>
    <row r="9535" spans="5:5">
      <c r="E9535"/>
    </row>
    <row r="9536" spans="5:5">
      <c r="E9536"/>
    </row>
    <row r="9537" spans="5:5">
      <c r="E9537"/>
    </row>
    <row r="9538" spans="5:5">
      <c r="E9538"/>
    </row>
    <row r="9539" spans="5:5">
      <c r="E9539"/>
    </row>
    <row r="9540" spans="5:5">
      <c r="E9540"/>
    </row>
    <row r="9541" spans="5:5">
      <c r="E9541"/>
    </row>
    <row r="9542" spans="5:5">
      <c r="E9542"/>
    </row>
    <row r="9543" spans="5:5">
      <c r="E9543"/>
    </row>
    <row r="9544" spans="5:5">
      <c r="E9544"/>
    </row>
    <row r="9545" spans="5:5">
      <c r="E9545"/>
    </row>
    <row r="9546" spans="5:5">
      <c r="E9546"/>
    </row>
    <row r="9547" spans="5:5">
      <c r="E9547"/>
    </row>
    <row r="9548" spans="5:5">
      <c r="E9548"/>
    </row>
    <row r="9549" spans="5:5">
      <c r="E9549"/>
    </row>
    <row r="9550" spans="5:5">
      <c r="E9550"/>
    </row>
    <row r="9551" spans="5:5">
      <c r="E9551"/>
    </row>
    <row r="9552" spans="5:5">
      <c r="E9552"/>
    </row>
    <row r="9553" spans="5:5">
      <c r="E9553"/>
    </row>
    <row r="9554" spans="5:5">
      <c r="E9554"/>
    </row>
    <row r="9555" spans="5:5">
      <c r="E9555"/>
    </row>
    <row r="9556" spans="5:5">
      <c r="E9556"/>
    </row>
    <row r="9557" spans="5:5">
      <c r="E9557"/>
    </row>
    <row r="9558" spans="5:5">
      <c r="E9558"/>
    </row>
    <row r="9559" spans="5:5">
      <c r="E9559"/>
    </row>
    <row r="9560" spans="5:5">
      <c r="E9560"/>
    </row>
    <row r="9561" spans="5:5">
      <c r="E9561"/>
    </row>
    <row r="9562" spans="5:5">
      <c r="E9562"/>
    </row>
    <row r="9563" spans="5:5">
      <c r="E9563"/>
    </row>
    <row r="9564" spans="5:5">
      <c r="E9564"/>
    </row>
    <row r="9565" spans="5:5">
      <c r="E9565"/>
    </row>
    <row r="9566" spans="5:5">
      <c r="E9566"/>
    </row>
    <row r="9567" spans="5:5">
      <c r="E9567"/>
    </row>
    <row r="9568" spans="5:5">
      <c r="E9568"/>
    </row>
    <row r="9569" spans="5:5">
      <c r="E9569"/>
    </row>
    <row r="9570" spans="5:5">
      <c r="E9570"/>
    </row>
    <row r="9571" spans="5:5">
      <c r="E9571"/>
    </row>
    <row r="9572" spans="5:5">
      <c r="E9572"/>
    </row>
    <row r="9573" spans="5:5">
      <c r="E9573"/>
    </row>
    <row r="9574" spans="5:5">
      <c r="E9574"/>
    </row>
    <row r="9575" spans="5:5">
      <c r="E9575"/>
    </row>
    <row r="9576" spans="5:5">
      <c r="E9576"/>
    </row>
    <row r="9577" spans="5:5">
      <c r="E9577"/>
    </row>
    <row r="9578" spans="5:5">
      <c r="E9578"/>
    </row>
    <row r="9579" spans="5:5">
      <c r="E9579"/>
    </row>
    <row r="9580" spans="5:5">
      <c r="E9580"/>
    </row>
    <row r="9581" spans="5:5">
      <c r="E9581"/>
    </row>
    <row r="9582" spans="5:5">
      <c r="E9582"/>
    </row>
    <row r="9583" spans="5:5">
      <c r="E9583"/>
    </row>
    <row r="9584" spans="5:5">
      <c r="E9584"/>
    </row>
    <row r="9585" spans="5:5">
      <c r="E9585"/>
    </row>
    <row r="9586" spans="5:5">
      <c r="E9586"/>
    </row>
    <row r="9587" spans="5:5">
      <c r="E9587"/>
    </row>
    <row r="9588" spans="5:5">
      <c r="E9588"/>
    </row>
    <row r="9589" spans="5:5">
      <c r="E9589"/>
    </row>
    <row r="9590" spans="5:5">
      <c r="E9590"/>
    </row>
    <row r="9591" spans="5:5">
      <c r="E9591"/>
    </row>
    <row r="9592" spans="5:5">
      <c r="E9592"/>
    </row>
    <row r="9593" spans="5:5">
      <c r="E9593"/>
    </row>
    <row r="9594" spans="5:5">
      <c r="E9594"/>
    </row>
    <row r="9595" spans="5:5">
      <c r="E9595"/>
    </row>
    <row r="9596" spans="5:5">
      <c r="E9596"/>
    </row>
    <row r="9597" spans="5:5">
      <c r="E9597"/>
    </row>
    <row r="9598" spans="5:5">
      <c r="E9598"/>
    </row>
    <row r="9599" spans="5:5">
      <c r="E9599"/>
    </row>
    <row r="9600" spans="5:5">
      <c r="E9600"/>
    </row>
    <row r="9601" spans="5:5">
      <c r="E9601"/>
    </row>
    <row r="9602" spans="5:5">
      <c r="E9602"/>
    </row>
    <row r="9603" spans="5:5">
      <c r="E9603"/>
    </row>
    <row r="9604" spans="5:5">
      <c r="E9604"/>
    </row>
    <row r="9605" spans="5:5">
      <c r="E9605"/>
    </row>
    <row r="9606" spans="5:5">
      <c r="E9606"/>
    </row>
    <row r="9607" spans="5:5">
      <c r="E9607"/>
    </row>
    <row r="9608" spans="5:5">
      <c r="E9608"/>
    </row>
    <row r="9609" spans="5:5">
      <c r="E9609"/>
    </row>
    <row r="9610" spans="5:5">
      <c r="E9610"/>
    </row>
    <row r="9611" spans="5:5">
      <c r="E9611"/>
    </row>
    <row r="9612" spans="5:5">
      <c r="E9612"/>
    </row>
    <row r="9613" spans="5:5">
      <c r="E9613"/>
    </row>
    <row r="9614" spans="5:5">
      <c r="E9614"/>
    </row>
    <row r="9615" spans="5:5">
      <c r="E9615"/>
    </row>
    <row r="9616" spans="5:5">
      <c r="E9616"/>
    </row>
    <row r="9617" spans="5:5">
      <c r="E9617"/>
    </row>
    <row r="9618" spans="5:5">
      <c r="E9618"/>
    </row>
    <row r="9619" spans="5:5">
      <c r="E9619"/>
    </row>
    <row r="9620" spans="5:5">
      <c r="E9620"/>
    </row>
    <row r="9621" spans="5:5">
      <c r="E9621"/>
    </row>
    <row r="9622" spans="5:5">
      <c r="E9622"/>
    </row>
    <row r="9623" spans="5:5">
      <c r="E9623"/>
    </row>
    <row r="9624" spans="5:5">
      <c r="E9624"/>
    </row>
    <row r="9625" spans="5:5">
      <c r="E9625"/>
    </row>
    <row r="9626" spans="5:5">
      <c r="E9626"/>
    </row>
    <row r="9627" spans="5:5">
      <c r="E9627"/>
    </row>
    <row r="9628" spans="5:5">
      <c r="E9628"/>
    </row>
    <row r="9629" spans="5:5">
      <c r="E9629"/>
    </row>
    <row r="9630" spans="5:5">
      <c r="E9630"/>
    </row>
    <row r="9631" spans="5:5">
      <c r="E9631"/>
    </row>
    <row r="9632" spans="5:5">
      <c r="E9632"/>
    </row>
    <row r="9633" spans="5:5">
      <c r="E9633"/>
    </row>
    <row r="9634" spans="5:5">
      <c r="E9634"/>
    </row>
    <row r="9635" spans="5:5">
      <c r="E9635"/>
    </row>
    <row r="9636" spans="5:5">
      <c r="E9636"/>
    </row>
    <row r="9637" spans="5:5">
      <c r="E9637"/>
    </row>
    <row r="9638" spans="5:5">
      <c r="E9638"/>
    </row>
    <row r="9639" spans="5:5">
      <c r="E9639"/>
    </row>
    <row r="9640" spans="5:5">
      <c r="E9640"/>
    </row>
    <row r="9641" spans="5:5">
      <c r="E9641"/>
    </row>
    <row r="9642" spans="5:5">
      <c r="E9642"/>
    </row>
    <row r="9643" spans="5:5">
      <c r="E9643"/>
    </row>
    <row r="9644" spans="5:5">
      <c r="E9644"/>
    </row>
    <row r="9645" spans="5:5">
      <c r="E9645"/>
    </row>
    <row r="9646" spans="5:5">
      <c r="E9646"/>
    </row>
    <row r="9647" spans="5:5">
      <c r="E9647"/>
    </row>
    <row r="9648" spans="5:5">
      <c r="E9648"/>
    </row>
    <row r="9649" spans="5:5">
      <c r="E9649"/>
    </row>
    <row r="9650" spans="5:5">
      <c r="E9650"/>
    </row>
    <row r="9651" spans="5:5">
      <c r="E9651"/>
    </row>
    <row r="9652" spans="5:5">
      <c r="E9652"/>
    </row>
    <row r="9653" spans="5:5">
      <c r="E9653"/>
    </row>
    <row r="9654" spans="5:5">
      <c r="E9654"/>
    </row>
    <row r="9655" spans="5:5">
      <c r="E9655"/>
    </row>
    <row r="9656" spans="5:5">
      <c r="E9656"/>
    </row>
    <row r="9657" spans="5:5">
      <c r="E9657"/>
    </row>
    <row r="9658" spans="5:5">
      <c r="E9658"/>
    </row>
    <row r="9659" spans="5:5">
      <c r="E9659"/>
    </row>
    <row r="9660" spans="5:5">
      <c r="E9660"/>
    </row>
    <row r="9661" spans="5:5">
      <c r="E9661"/>
    </row>
    <row r="9662" spans="5:5">
      <c r="E9662"/>
    </row>
    <row r="9663" spans="5:5">
      <c r="E9663"/>
    </row>
    <row r="9664" spans="5:5">
      <c r="E9664"/>
    </row>
    <row r="9665" spans="5:5">
      <c r="E9665"/>
    </row>
    <row r="9666" spans="5:5">
      <c r="E9666"/>
    </row>
    <row r="9667" spans="5:5">
      <c r="E9667"/>
    </row>
    <row r="9668" spans="5:5">
      <c r="E9668"/>
    </row>
    <row r="9669" spans="5:5">
      <c r="E9669"/>
    </row>
    <row r="9670" spans="5:5">
      <c r="E9670"/>
    </row>
    <row r="9671" spans="5:5">
      <c r="E9671"/>
    </row>
    <row r="9672" spans="5:5">
      <c r="E9672"/>
    </row>
    <row r="9673" spans="5:5">
      <c r="E9673"/>
    </row>
    <row r="9674" spans="5:5">
      <c r="E9674"/>
    </row>
    <row r="9675" spans="5:5">
      <c r="E9675"/>
    </row>
    <row r="9676" spans="5:5">
      <c r="E9676"/>
    </row>
    <row r="9677" spans="5:5">
      <c r="E9677"/>
    </row>
    <row r="9678" spans="5:5">
      <c r="E9678"/>
    </row>
    <row r="9679" spans="5:5">
      <c r="E9679"/>
    </row>
    <row r="9680" spans="5:5">
      <c r="E9680"/>
    </row>
    <row r="9681" spans="5:5">
      <c r="E9681"/>
    </row>
    <row r="9682" spans="5:5">
      <c r="E9682"/>
    </row>
    <row r="9683" spans="5:5">
      <c r="E9683"/>
    </row>
    <row r="9684" spans="5:5">
      <c r="E9684"/>
    </row>
    <row r="9685" spans="5:5">
      <c r="E9685"/>
    </row>
    <row r="9686" spans="5:5">
      <c r="E9686"/>
    </row>
    <row r="9687" spans="5:5">
      <c r="E9687"/>
    </row>
    <row r="9688" spans="5:5">
      <c r="E9688"/>
    </row>
    <row r="9689" spans="5:5">
      <c r="E9689"/>
    </row>
    <row r="9690" spans="5:5">
      <c r="E9690"/>
    </row>
    <row r="9691" spans="5:5">
      <c r="E9691"/>
    </row>
    <row r="9692" spans="5:5">
      <c r="E9692"/>
    </row>
    <row r="9693" spans="5:5">
      <c r="E9693"/>
    </row>
    <row r="9694" spans="5:5">
      <c r="E9694"/>
    </row>
    <row r="9695" spans="5:5">
      <c r="E9695"/>
    </row>
    <row r="9696" spans="5:5">
      <c r="E9696"/>
    </row>
    <row r="9697" spans="5:5">
      <c r="E9697"/>
    </row>
    <row r="9698" spans="5:5">
      <c r="E9698"/>
    </row>
    <row r="9699" spans="5:5">
      <c r="E9699"/>
    </row>
    <row r="9700" spans="5:5">
      <c r="E9700"/>
    </row>
    <row r="9701" spans="5:5">
      <c r="E9701"/>
    </row>
    <row r="9702" spans="5:5">
      <c r="E9702"/>
    </row>
    <row r="9703" spans="5:5">
      <c r="E9703"/>
    </row>
    <row r="9704" spans="5:5">
      <c r="E9704"/>
    </row>
    <row r="9705" spans="5:5">
      <c r="E9705"/>
    </row>
    <row r="9706" spans="5:5">
      <c r="E9706"/>
    </row>
    <row r="9707" spans="5:5">
      <c r="E9707"/>
    </row>
    <row r="9708" spans="5:5">
      <c r="E9708"/>
    </row>
    <row r="9709" spans="5:5">
      <c r="E9709"/>
    </row>
    <row r="9710" spans="5:5">
      <c r="E9710"/>
    </row>
    <row r="9711" spans="5:5">
      <c r="E9711"/>
    </row>
    <row r="9712" spans="5:5">
      <c r="E9712"/>
    </row>
    <row r="9713" spans="5:5">
      <c r="E9713"/>
    </row>
    <row r="9714" spans="5:5">
      <c r="E9714"/>
    </row>
    <row r="9715" spans="5:5">
      <c r="E9715"/>
    </row>
    <row r="9716" spans="5:5">
      <c r="E9716"/>
    </row>
    <row r="9717" spans="5:5">
      <c r="E9717"/>
    </row>
    <row r="9718" spans="5:5">
      <c r="E9718"/>
    </row>
    <row r="9719" spans="5:5">
      <c r="E9719"/>
    </row>
    <row r="9720" spans="5:5">
      <c r="E9720"/>
    </row>
    <row r="9721" spans="5:5">
      <c r="E9721"/>
    </row>
    <row r="9722" spans="5:5">
      <c r="E9722"/>
    </row>
    <row r="9723" spans="5:5">
      <c r="E9723"/>
    </row>
    <row r="9724" spans="5:5">
      <c r="E9724"/>
    </row>
    <row r="9725" spans="5:5">
      <c r="E9725"/>
    </row>
    <row r="9726" spans="5:5">
      <c r="E9726"/>
    </row>
    <row r="9727" spans="5:5">
      <c r="E9727"/>
    </row>
    <row r="9728" spans="5:5">
      <c r="E9728"/>
    </row>
    <row r="9729" spans="5:5">
      <c r="E9729"/>
    </row>
    <row r="9730" spans="5:5">
      <c r="E9730"/>
    </row>
    <row r="9731" spans="5:5">
      <c r="E9731"/>
    </row>
    <row r="9732" spans="5:5">
      <c r="E9732"/>
    </row>
    <row r="9733" spans="5:5">
      <c r="E9733"/>
    </row>
    <row r="9734" spans="5:5">
      <c r="E9734"/>
    </row>
    <row r="9735" spans="5:5">
      <c r="E9735"/>
    </row>
    <row r="9736" spans="5:5">
      <c r="E9736"/>
    </row>
    <row r="9737" spans="5:5">
      <c r="E9737"/>
    </row>
    <row r="9738" spans="5:5">
      <c r="E9738"/>
    </row>
    <row r="9739" spans="5:5">
      <c r="E9739"/>
    </row>
    <row r="9740" spans="5:5">
      <c r="E9740"/>
    </row>
    <row r="9741" spans="5:5">
      <c r="E9741"/>
    </row>
    <row r="9742" spans="5:5">
      <c r="E9742"/>
    </row>
    <row r="9743" spans="5:5">
      <c r="E9743"/>
    </row>
    <row r="9744" spans="5:5">
      <c r="E9744"/>
    </row>
    <row r="9745" spans="5:5">
      <c r="E9745"/>
    </row>
    <row r="9746" spans="5:5">
      <c r="E9746"/>
    </row>
    <row r="9747" spans="5:5">
      <c r="E9747"/>
    </row>
    <row r="9748" spans="5:5">
      <c r="E9748"/>
    </row>
    <row r="9749" spans="5:5">
      <c r="E9749"/>
    </row>
    <row r="9750" spans="5:5">
      <c r="E9750"/>
    </row>
    <row r="9751" spans="5:5">
      <c r="E9751"/>
    </row>
    <row r="9752" spans="5:5">
      <c r="E9752"/>
    </row>
    <row r="9753" spans="5:5">
      <c r="E9753"/>
    </row>
    <row r="9754" spans="5:5">
      <c r="E9754"/>
    </row>
    <row r="9755" spans="5:5">
      <c r="E9755"/>
    </row>
    <row r="9756" spans="5:5">
      <c r="E9756"/>
    </row>
    <row r="9757" spans="5:5">
      <c r="E9757"/>
    </row>
    <row r="9758" spans="5:5">
      <c r="E9758"/>
    </row>
    <row r="9759" spans="5:5">
      <c r="E9759"/>
    </row>
    <row r="9760" spans="5:5">
      <c r="E9760"/>
    </row>
    <row r="9761" spans="5:5">
      <c r="E9761"/>
    </row>
    <row r="9762" spans="5:5">
      <c r="E9762"/>
    </row>
    <row r="9763" spans="5:5">
      <c r="E9763"/>
    </row>
    <row r="9764" spans="5:5">
      <c r="E9764"/>
    </row>
    <row r="9765" spans="5:5">
      <c r="E9765"/>
    </row>
    <row r="9766" spans="5:5">
      <c r="E9766"/>
    </row>
    <row r="9767" spans="5:5">
      <c r="E9767"/>
    </row>
    <row r="9768" spans="5:5">
      <c r="E9768"/>
    </row>
    <row r="9769" spans="5:5">
      <c r="E9769"/>
    </row>
    <row r="9770" spans="5:5">
      <c r="E9770"/>
    </row>
    <row r="9771" spans="5:5">
      <c r="E9771"/>
    </row>
    <row r="9772" spans="5:5">
      <c r="E9772"/>
    </row>
    <row r="9773" spans="5:5">
      <c r="E9773"/>
    </row>
    <row r="9774" spans="5:5">
      <c r="E9774"/>
    </row>
    <row r="9775" spans="5:5">
      <c r="E9775"/>
    </row>
    <row r="9776" spans="5:5">
      <c r="E9776"/>
    </row>
    <row r="9777" spans="5:5">
      <c r="E9777"/>
    </row>
    <row r="9778" spans="5:5">
      <c r="E9778"/>
    </row>
    <row r="9779" spans="5:5">
      <c r="E9779"/>
    </row>
    <row r="9780" spans="5:5">
      <c r="E9780"/>
    </row>
    <row r="9781" spans="5:5">
      <c r="E9781"/>
    </row>
    <row r="9782" spans="5:5">
      <c r="E9782"/>
    </row>
    <row r="9783" spans="5:5">
      <c r="E9783"/>
    </row>
    <row r="9784" spans="5:5">
      <c r="E9784"/>
    </row>
    <row r="9785" spans="5:5">
      <c r="E9785"/>
    </row>
    <row r="9786" spans="5:5">
      <c r="E9786"/>
    </row>
    <row r="9787" spans="5:5">
      <c r="E9787"/>
    </row>
    <row r="9788" spans="5:5">
      <c r="E9788"/>
    </row>
    <row r="9789" spans="5:5">
      <c r="E9789"/>
    </row>
    <row r="9790" spans="5:5">
      <c r="E9790"/>
    </row>
    <row r="9791" spans="5:5">
      <c r="E9791"/>
    </row>
    <row r="9792" spans="5:5">
      <c r="E9792"/>
    </row>
    <row r="9793" spans="5:5">
      <c r="E9793"/>
    </row>
    <row r="9794" spans="5:5">
      <c r="E9794"/>
    </row>
    <row r="9795" spans="5:5">
      <c r="E9795"/>
    </row>
    <row r="9796" spans="5:5">
      <c r="E9796"/>
    </row>
    <row r="9797" spans="5:5">
      <c r="E9797"/>
    </row>
    <row r="9798" spans="5:5">
      <c r="E9798"/>
    </row>
    <row r="9799" spans="5:5">
      <c r="E9799"/>
    </row>
    <row r="9800" spans="5:5">
      <c r="E9800"/>
    </row>
    <row r="9801" spans="5:5">
      <c r="E9801"/>
    </row>
    <row r="9802" spans="5:5">
      <c r="E9802"/>
    </row>
    <row r="9803" spans="5:5">
      <c r="E9803"/>
    </row>
    <row r="9804" spans="5:5">
      <c r="E9804"/>
    </row>
    <row r="9805" spans="5:5">
      <c r="E9805"/>
    </row>
    <row r="9806" spans="5:5">
      <c r="E9806"/>
    </row>
    <row r="9807" spans="5:5">
      <c r="E9807"/>
    </row>
    <row r="9808" spans="5:5">
      <c r="E9808"/>
    </row>
    <row r="9809" spans="5:5">
      <c r="E9809"/>
    </row>
    <row r="9810" spans="5:5">
      <c r="E9810"/>
    </row>
    <row r="9811" spans="5:5">
      <c r="E9811"/>
    </row>
    <row r="9812" spans="5:5">
      <c r="E9812"/>
    </row>
    <row r="9813" spans="5:5">
      <c r="E9813"/>
    </row>
    <row r="9814" spans="5:5">
      <c r="E9814"/>
    </row>
    <row r="9815" spans="5:5">
      <c r="E9815"/>
    </row>
    <row r="9816" spans="5:5">
      <c r="E9816"/>
    </row>
    <row r="9817" spans="5:5">
      <c r="E9817"/>
    </row>
    <row r="9818" spans="5:5">
      <c r="E9818"/>
    </row>
    <row r="9819" spans="5:5">
      <c r="E9819"/>
    </row>
    <row r="9820" spans="5:5">
      <c r="E9820"/>
    </row>
    <row r="9821" spans="5:5">
      <c r="E9821"/>
    </row>
    <row r="9822" spans="5:5">
      <c r="E9822"/>
    </row>
    <row r="9823" spans="5:5">
      <c r="E9823"/>
    </row>
    <row r="9824" spans="5:5">
      <c r="E9824"/>
    </row>
    <row r="9825" spans="5:5">
      <c r="E9825"/>
    </row>
    <row r="9826" spans="5:5">
      <c r="E9826"/>
    </row>
    <row r="9827" spans="5:5">
      <c r="E9827"/>
    </row>
    <row r="9828" spans="5:5">
      <c r="E9828"/>
    </row>
    <row r="9829" spans="5:5">
      <c r="E9829"/>
    </row>
    <row r="9830" spans="5:5">
      <c r="E9830"/>
    </row>
    <row r="9831" spans="5:5">
      <c r="E9831"/>
    </row>
    <row r="9832" spans="5:5">
      <c r="E9832"/>
    </row>
    <row r="9833" spans="5:5">
      <c r="E9833"/>
    </row>
    <row r="9834" spans="5:5">
      <c r="E9834"/>
    </row>
    <row r="9835" spans="5:5">
      <c r="E9835"/>
    </row>
    <row r="9836" spans="5:5">
      <c r="E9836"/>
    </row>
    <row r="9837" spans="5:5">
      <c r="E9837"/>
    </row>
    <row r="9838" spans="5:5">
      <c r="E9838"/>
    </row>
    <row r="9839" spans="5:5">
      <c r="E9839"/>
    </row>
    <row r="9840" spans="5:5">
      <c r="E9840"/>
    </row>
    <row r="9841" spans="5:5">
      <c r="E9841"/>
    </row>
    <row r="9842" spans="5:5">
      <c r="E9842"/>
    </row>
    <row r="9843" spans="5:5">
      <c r="E9843"/>
    </row>
    <row r="9844" spans="5:5">
      <c r="E9844"/>
    </row>
    <row r="9845" spans="5:5">
      <c r="E9845"/>
    </row>
    <row r="9846" spans="5:5">
      <c r="E9846"/>
    </row>
    <row r="9847" spans="5:5">
      <c r="E9847"/>
    </row>
    <row r="9848" spans="5:5">
      <c r="E9848"/>
    </row>
    <row r="9849" spans="5:5">
      <c r="E9849"/>
    </row>
    <row r="9850" spans="5:5">
      <c r="E9850"/>
    </row>
    <row r="9851" spans="5:5">
      <c r="E9851"/>
    </row>
    <row r="9852" spans="5:5">
      <c r="E9852"/>
    </row>
    <row r="9853" spans="5:5">
      <c r="E9853"/>
    </row>
    <row r="9854" spans="5:5">
      <c r="E9854"/>
    </row>
    <row r="9855" spans="5:5">
      <c r="E9855"/>
    </row>
    <row r="9856" spans="5:5">
      <c r="E9856"/>
    </row>
    <row r="9857" spans="5:5">
      <c r="E9857"/>
    </row>
    <row r="9858" spans="5:5">
      <c r="E9858"/>
    </row>
    <row r="9859" spans="5:5">
      <c r="E9859"/>
    </row>
    <row r="9860" spans="5:5">
      <c r="E9860"/>
    </row>
    <row r="9861" spans="5:5">
      <c r="E9861"/>
    </row>
    <row r="9862" spans="5:5">
      <c r="E9862"/>
    </row>
    <row r="9863" spans="5:5">
      <c r="E9863"/>
    </row>
    <row r="9864" spans="5:5">
      <c r="E9864"/>
    </row>
    <row r="9865" spans="5:5">
      <c r="E9865"/>
    </row>
    <row r="9866" spans="5:5">
      <c r="E9866"/>
    </row>
    <row r="9867" spans="5:5">
      <c r="E9867"/>
    </row>
    <row r="9868" spans="5:5">
      <c r="E9868"/>
    </row>
    <row r="9869" spans="5:5">
      <c r="E9869"/>
    </row>
    <row r="9870" spans="5:5">
      <c r="E9870"/>
    </row>
    <row r="9871" spans="5:5">
      <c r="E9871"/>
    </row>
    <row r="9872" spans="5:5">
      <c r="E9872"/>
    </row>
    <row r="9873" spans="5:5">
      <c r="E9873"/>
    </row>
    <row r="9874" spans="5:5">
      <c r="E9874"/>
    </row>
    <row r="9875" spans="5:5">
      <c r="E9875"/>
    </row>
    <row r="9876" spans="5:5">
      <c r="E9876"/>
    </row>
    <row r="9877" spans="5:5">
      <c r="E9877"/>
    </row>
    <row r="9878" spans="5:5">
      <c r="E9878"/>
    </row>
    <row r="9879" spans="5:5">
      <c r="E9879"/>
    </row>
    <row r="9880" spans="5:5">
      <c r="E9880"/>
    </row>
    <row r="9881" spans="5:5">
      <c r="E9881"/>
    </row>
    <row r="9882" spans="5:5">
      <c r="E9882"/>
    </row>
    <row r="9883" spans="5:5">
      <c r="E9883"/>
    </row>
    <row r="9884" spans="5:5">
      <c r="E9884"/>
    </row>
    <row r="9885" spans="5:5">
      <c r="E9885"/>
    </row>
    <row r="9886" spans="5:5">
      <c r="E9886"/>
    </row>
    <row r="9887" spans="5:5">
      <c r="E9887"/>
    </row>
    <row r="9888" spans="5:5">
      <c r="E9888"/>
    </row>
    <row r="9889" spans="5:5">
      <c r="E9889"/>
    </row>
    <row r="9890" spans="5:5">
      <c r="E9890"/>
    </row>
    <row r="9891" spans="5:5">
      <c r="E9891"/>
    </row>
    <row r="9892" spans="5:5">
      <c r="E9892"/>
    </row>
    <row r="9893" spans="5:5">
      <c r="E9893"/>
    </row>
    <row r="9894" spans="5:5">
      <c r="E9894"/>
    </row>
    <row r="9895" spans="5:5">
      <c r="E9895"/>
    </row>
    <row r="9896" spans="5:5">
      <c r="E9896"/>
    </row>
    <row r="9897" spans="5:5">
      <c r="E9897"/>
    </row>
    <row r="9898" spans="5:5">
      <c r="E9898"/>
    </row>
    <row r="9899" spans="5:5">
      <c r="E9899"/>
    </row>
    <row r="9900" spans="5:5">
      <c r="E9900"/>
    </row>
    <row r="9901" spans="5:5">
      <c r="E9901"/>
    </row>
    <row r="9902" spans="5:5">
      <c r="E9902"/>
    </row>
    <row r="9903" spans="5:5">
      <c r="E9903"/>
    </row>
    <row r="9904" spans="5:5">
      <c r="E9904"/>
    </row>
    <row r="9905" spans="5:5">
      <c r="E9905"/>
    </row>
    <row r="9906" spans="5:5">
      <c r="E9906"/>
    </row>
    <row r="9907" spans="5:5">
      <c r="E9907"/>
    </row>
    <row r="9908" spans="5:5">
      <c r="E9908"/>
    </row>
    <row r="9909" spans="5:5">
      <c r="E9909"/>
    </row>
    <row r="9910" spans="5:5">
      <c r="E9910"/>
    </row>
    <row r="9911" spans="5:5">
      <c r="E9911"/>
    </row>
    <row r="9912" spans="5:5">
      <c r="E9912"/>
    </row>
    <row r="9913" spans="5:5">
      <c r="E9913"/>
    </row>
    <row r="9914" spans="5:5">
      <c r="E9914"/>
    </row>
    <row r="9915" spans="5:5">
      <c r="E9915"/>
    </row>
    <row r="9916" spans="5:5">
      <c r="E9916"/>
    </row>
    <row r="9917" spans="5:5">
      <c r="E9917"/>
    </row>
    <row r="9918" spans="5:5">
      <c r="E9918"/>
    </row>
    <row r="9919" spans="5:5">
      <c r="E9919"/>
    </row>
    <row r="9920" spans="5:5">
      <c r="E9920"/>
    </row>
    <row r="9921" spans="5:5">
      <c r="E9921"/>
    </row>
    <row r="9922" spans="5:5">
      <c r="E9922"/>
    </row>
    <row r="9923" spans="5:5">
      <c r="E9923"/>
    </row>
    <row r="9924" spans="5:5">
      <c r="E9924"/>
    </row>
    <row r="9925" spans="5:5">
      <c r="E9925"/>
    </row>
    <row r="9926" spans="5:5">
      <c r="E9926"/>
    </row>
    <row r="9927" spans="5:5">
      <c r="E9927"/>
    </row>
    <row r="9928" spans="5:5">
      <c r="E9928"/>
    </row>
    <row r="9929" spans="5:5">
      <c r="E9929"/>
    </row>
    <row r="9930" spans="5:5">
      <c r="E9930"/>
    </row>
    <row r="9931" spans="5:5">
      <c r="E9931"/>
    </row>
    <row r="9932" spans="5:5">
      <c r="E9932"/>
    </row>
    <row r="9933" spans="5:5">
      <c r="E9933"/>
    </row>
    <row r="9934" spans="5:5">
      <c r="E9934"/>
    </row>
    <row r="9935" spans="5:5">
      <c r="E9935"/>
    </row>
    <row r="9936" spans="5:5">
      <c r="E9936"/>
    </row>
    <row r="9937" spans="5:5">
      <c r="E9937"/>
    </row>
    <row r="9938" spans="5:5">
      <c r="E9938"/>
    </row>
    <row r="9939" spans="5:5">
      <c r="E9939"/>
    </row>
    <row r="9940" spans="5:5">
      <c r="E9940"/>
    </row>
    <row r="9941" spans="5:5">
      <c r="E9941"/>
    </row>
    <row r="9942" spans="5:5">
      <c r="E9942"/>
    </row>
    <row r="9943" spans="5:5">
      <c r="E9943"/>
    </row>
    <row r="9944" spans="5:5">
      <c r="E9944"/>
    </row>
    <row r="9945" spans="5:5">
      <c r="E9945"/>
    </row>
    <row r="9946" spans="5:5">
      <c r="E9946"/>
    </row>
    <row r="9947" spans="5:5">
      <c r="E9947"/>
    </row>
    <row r="9948" spans="5:5">
      <c r="E9948"/>
    </row>
    <row r="9949" spans="5:5">
      <c r="E9949"/>
    </row>
    <row r="9950" spans="5:5">
      <c r="E9950"/>
    </row>
    <row r="9951" spans="5:5">
      <c r="E9951"/>
    </row>
    <row r="9952" spans="5:5">
      <c r="E9952"/>
    </row>
    <row r="9953" spans="5:5">
      <c r="E9953"/>
    </row>
    <row r="9954" spans="5:5">
      <c r="E9954"/>
    </row>
    <row r="9955" spans="5:5">
      <c r="E9955"/>
    </row>
    <row r="9956" spans="5:5">
      <c r="E9956"/>
    </row>
    <row r="9957" spans="5:5">
      <c r="E9957"/>
    </row>
    <row r="9958" spans="5:5">
      <c r="E9958"/>
    </row>
    <row r="9959" spans="5:5">
      <c r="E9959"/>
    </row>
    <row r="9960" spans="5:5">
      <c r="E9960"/>
    </row>
    <row r="9961" spans="5:5">
      <c r="E9961"/>
    </row>
    <row r="9962" spans="5:5">
      <c r="E9962"/>
    </row>
    <row r="9963" spans="5:5">
      <c r="E9963"/>
    </row>
    <row r="9964" spans="5:5">
      <c r="E9964"/>
    </row>
    <row r="9965" spans="5:5">
      <c r="E9965"/>
    </row>
    <row r="9966" spans="5:5">
      <c r="E9966"/>
    </row>
    <row r="9967" spans="5:5">
      <c r="E9967"/>
    </row>
    <row r="9968" spans="5:5">
      <c r="E9968"/>
    </row>
    <row r="9969" spans="5:5">
      <c r="E9969"/>
    </row>
    <row r="9970" spans="5:5">
      <c r="E9970"/>
    </row>
    <row r="9971" spans="5:5">
      <c r="E9971"/>
    </row>
    <row r="9972" spans="5:5">
      <c r="E9972"/>
    </row>
    <row r="9973" spans="5:5">
      <c r="E9973"/>
    </row>
    <row r="9974" spans="5:5">
      <c r="E9974"/>
    </row>
    <row r="9975" spans="5:5">
      <c r="E9975"/>
    </row>
    <row r="9976" spans="5:5">
      <c r="E9976"/>
    </row>
    <row r="9977" spans="5:5">
      <c r="E9977"/>
    </row>
    <row r="9978" spans="5:5">
      <c r="E9978"/>
    </row>
    <row r="9979" spans="5:5">
      <c r="E9979"/>
    </row>
    <row r="9980" spans="5:5">
      <c r="E9980"/>
    </row>
    <row r="9981" spans="5:5">
      <c r="E9981"/>
    </row>
    <row r="9982" spans="5:5">
      <c r="E9982"/>
    </row>
    <row r="9983" spans="5:5">
      <c r="E9983"/>
    </row>
    <row r="9984" spans="5:5">
      <c r="E9984"/>
    </row>
    <row r="9985" spans="5:5">
      <c r="E9985"/>
    </row>
    <row r="9986" spans="5:5">
      <c r="E9986"/>
    </row>
    <row r="9987" spans="5:5">
      <c r="E9987"/>
    </row>
    <row r="9988" spans="5:5">
      <c r="E9988"/>
    </row>
    <row r="9989" spans="5:5">
      <c r="E9989"/>
    </row>
    <row r="9990" spans="5:5">
      <c r="E9990"/>
    </row>
    <row r="9991" spans="5:5">
      <c r="E9991"/>
    </row>
    <row r="9992" spans="5:5">
      <c r="E9992"/>
    </row>
    <row r="9993" spans="5:5">
      <c r="E9993"/>
    </row>
    <row r="9994" spans="5:5">
      <c r="E9994"/>
    </row>
    <row r="9995" spans="5:5">
      <c r="E9995"/>
    </row>
    <row r="9996" spans="5:5">
      <c r="E9996"/>
    </row>
    <row r="9997" spans="5:5">
      <c r="E9997"/>
    </row>
    <row r="9998" spans="5:5">
      <c r="E9998"/>
    </row>
    <row r="9999" spans="5:5">
      <c r="E9999"/>
    </row>
    <row r="10000" spans="5:5">
      <c r="E10000"/>
    </row>
    <row r="10001" spans="5:5">
      <c r="E10001"/>
    </row>
    <row r="10002" spans="5:5">
      <c r="E10002"/>
    </row>
    <row r="10003" spans="5:5">
      <c r="E10003"/>
    </row>
    <row r="10004" spans="5:5">
      <c r="E10004"/>
    </row>
    <row r="10005" spans="5:5">
      <c r="E10005"/>
    </row>
    <row r="10006" spans="5:5">
      <c r="E10006"/>
    </row>
    <row r="10007" spans="5:5">
      <c r="E10007"/>
    </row>
    <row r="10008" spans="5:5">
      <c r="E10008"/>
    </row>
    <row r="10009" spans="5:5">
      <c r="E10009"/>
    </row>
    <row r="10010" spans="5:5">
      <c r="E10010"/>
    </row>
    <row r="10011" spans="5:5">
      <c r="E10011"/>
    </row>
    <row r="10012" spans="5:5">
      <c r="E10012"/>
    </row>
    <row r="10013" spans="5:5">
      <c r="E10013"/>
    </row>
    <row r="10014" spans="5:5">
      <c r="E10014"/>
    </row>
    <row r="10015" spans="5:5">
      <c r="E10015"/>
    </row>
    <row r="10016" spans="5:5">
      <c r="E10016"/>
    </row>
    <row r="10017" spans="5:5">
      <c r="E10017"/>
    </row>
    <row r="10018" spans="5:5">
      <c r="E10018"/>
    </row>
    <row r="10019" spans="5:5">
      <c r="E10019"/>
    </row>
    <row r="10020" spans="5:5">
      <c r="E10020"/>
    </row>
    <row r="10021" spans="5:5">
      <c r="E10021"/>
    </row>
    <row r="10022" spans="5:5">
      <c r="E10022"/>
    </row>
    <row r="10023" spans="5:5">
      <c r="E10023"/>
    </row>
    <row r="10024" spans="5:5">
      <c r="E10024"/>
    </row>
    <row r="10025" spans="5:5">
      <c r="E10025"/>
    </row>
    <row r="10026" spans="5:5">
      <c r="E10026"/>
    </row>
    <row r="10027" spans="5:5">
      <c r="E10027"/>
    </row>
    <row r="10028" spans="5:5">
      <c r="E10028"/>
    </row>
    <row r="10029" spans="5:5">
      <c r="E10029"/>
    </row>
    <row r="10030" spans="5:5">
      <c r="E10030"/>
    </row>
    <row r="10031" spans="5:5">
      <c r="E10031"/>
    </row>
    <row r="10032" spans="5:5">
      <c r="E10032"/>
    </row>
    <row r="10033" spans="5:5">
      <c r="E10033"/>
    </row>
    <row r="10034" spans="5:5">
      <c r="E10034"/>
    </row>
    <row r="10035" spans="5:5">
      <c r="E10035"/>
    </row>
    <row r="10036" spans="5:5">
      <c r="E10036"/>
    </row>
    <row r="10037" spans="5:5">
      <c r="E10037"/>
    </row>
    <row r="10038" spans="5:5">
      <c r="E10038"/>
    </row>
    <row r="10039" spans="5:5">
      <c r="E10039"/>
    </row>
    <row r="10040" spans="5:5">
      <c r="E10040"/>
    </row>
    <row r="10041" spans="5:5">
      <c r="E10041"/>
    </row>
    <row r="10042" spans="5:5">
      <c r="E10042"/>
    </row>
    <row r="10043" spans="5:5">
      <c r="E10043"/>
    </row>
    <row r="10044" spans="5:5">
      <c r="E10044"/>
    </row>
    <row r="10045" spans="5:5">
      <c r="E10045"/>
    </row>
    <row r="10046" spans="5:5">
      <c r="E10046"/>
    </row>
    <row r="10047" spans="5:5">
      <c r="E10047"/>
    </row>
    <row r="10048" spans="5:5">
      <c r="E10048"/>
    </row>
    <row r="10049" spans="5:5">
      <c r="E10049"/>
    </row>
    <row r="10050" spans="5:5">
      <c r="E10050"/>
    </row>
    <row r="10051" spans="5:5">
      <c r="E10051"/>
    </row>
    <row r="10052" spans="5:5">
      <c r="E10052"/>
    </row>
    <row r="10053" spans="5:5">
      <c r="E10053"/>
    </row>
    <row r="10054" spans="5:5">
      <c r="E10054"/>
    </row>
    <row r="10055" spans="5:5">
      <c r="E10055"/>
    </row>
    <row r="10056" spans="5:5">
      <c r="E10056"/>
    </row>
    <row r="10057" spans="5:5">
      <c r="E10057"/>
    </row>
    <row r="10058" spans="5:5">
      <c r="E10058"/>
    </row>
    <row r="10059" spans="5:5">
      <c r="E10059"/>
    </row>
    <row r="10060" spans="5:5">
      <c r="E10060"/>
    </row>
    <row r="10061" spans="5:5">
      <c r="E10061"/>
    </row>
    <row r="10062" spans="5:5">
      <c r="E10062"/>
    </row>
    <row r="10063" spans="5:5">
      <c r="E10063"/>
    </row>
    <row r="10064" spans="5:5">
      <c r="E10064"/>
    </row>
    <row r="10065" spans="5:5">
      <c r="E10065"/>
    </row>
    <row r="10066" spans="5:5">
      <c r="E10066"/>
    </row>
    <row r="10067" spans="5:5">
      <c r="E10067"/>
    </row>
    <row r="10068" spans="5:5">
      <c r="E10068"/>
    </row>
    <row r="10069" spans="5:5">
      <c r="E10069"/>
    </row>
    <row r="10070" spans="5:5">
      <c r="E10070"/>
    </row>
    <row r="10071" spans="5:5">
      <c r="E10071"/>
    </row>
    <row r="10072" spans="5:5">
      <c r="E10072"/>
    </row>
    <row r="10073" spans="5:5">
      <c r="E10073"/>
    </row>
    <row r="10074" spans="5:5">
      <c r="E10074"/>
    </row>
    <row r="10075" spans="5:5">
      <c r="E10075"/>
    </row>
    <row r="10076" spans="5:5">
      <c r="E10076"/>
    </row>
    <row r="10077" spans="5:5">
      <c r="E10077"/>
    </row>
    <row r="10078" spans="5:5">
      <c r="E10078"/>
    </row>
    <row r="10079" spans="5:5">
      <c r="E10079"/>
    </row>
    <row r="10080" spans="5:5">
      <c r="E10080"/>
    </row>
    <row r="10081" spans="5:5">
      <c r="E10081"/>
    </row>
    <row r="10082" spans="5:5">
      <c r="E10082"/>
    </row>
    <row r="10083" spans="5:5">
      <c r="E10083"/>
    </row>
    <row r="10084" spans="5:5">
      <c r="E10084"/>
    </row>
    <row r="10085" spans="5:5">
      <c r="E10085"/>
    </row>
    <row r="10086" spans="5:5">
      <c r="E10086"/>
    </row>
    <row r="10087" spans="5:5">
      <c r="E10087"/>
    </row>
    <row r="10088" spans="5:5">
      <c r="E10088"/>
    </row>
    <row r="10089" spans="5:5">
      <c r="E10089"/>
    </row>
    <row r="10090" spans="5:5">
      <c r="E10090"/>
    </row>
    <row r="10091" spans="5:5">
      <c r="E10091"/>
    </row>
    <row r="10092" spans="5:5">
      <c r="E10092"/>
    </row>
    <row r="10093" spans="5:5">
      <c r="E10093"/>
    </row>
    <row r="10094" spans="5:5">
      <c r="E10094"/>
    </row>
    <row r="10095" spans="5:5">
      <c r="E10095"/>
    </row>
    <row r="10096" spans="5:5">
      <c r="E10096"/>
    </row>
    <row r="10097" spans="5:5">
      <c r="E10097"/>
    </row>
    <row r="10098" spans="5:5">
      <c r="E10098"/>
    </row>
    <row r="10099" spans="5:5">
      <c r="E10099"/>
    </row>
    <row r="10100" spans="5:5">
      <c r="E10100"/>
    </row>
    <row r="10101" spans="5:5">
      <c r="E10101"/>
    </row>
    <row r="10102" spans="5:5">
      <c r="E10102"/>
    </row>
    <row r="10103" spans="5:5">
      <c r="E10103"/>
    </row>
    <row r="10104" spans="5:5">
      <c r="E10104"/>
    </row>
    <row r="10105" spans="5:5">
      <c r="E10105"/>
    </row>
    <row r="10106" spans="5:5">
      <c r="E10106"/>
    </row>
    <row r="10107" spans="5:5">
      <c r="E10107"/>
    </row>
    <row r="10108" spans="5:5">
      <c r="E10108"/>
    </row>
    <row r="10109" spans="5:5">
      <c r="E10109"/>
    </row>
    <row r="10110" spans="5:5">
      <c r="E10110"/>
    </row>
    <row r="10111" spans="5:5">
      <c r="E10111"/>
    </row>
    <row r="10112" spans="5:5">
      <c r="E10112"/>
    </row>
    <row r="10113" spans="5:5">
      <c r="E10113"/>
    </row>
    <row r="10114" spans="5:5">
      <c r="E10114"/>
    </row>
    <row r="10115" spans="5:5">
      <c r="E10115"/>
    </row>
    <row r="10116" spans="5:5">
      <c r="E10116"/>
    </row>
    <row r="10117" spans="5:5">
      <c r="E10117"/>
    </row>
    <row r="10118" spans="5:5">
      <c r="E10118"/>
    </row>
    <row r="10119" spans="5:5">
      <c r="E10119"/>
    </row>
    <row r="10120" spans="5:5">
      <c r="E10120"/>
    </row>
    <row r="10121" spans="5:5">
      <c r="E10121"/>
    </row>
    <row r="10122" spans="5:5">
      <c r="E10122"/>
    </row>
    <row r="10123" spans="5:5">
      <c r="E10123"/>
    </row>
    <row r="10124" spans="5:5">
      <c r="E10124"/>
    </row>
    <row r="10125" spans="5:5">
      <c r="E10125"/>
    </row>
    <row r="10126" spans="5:5">
      <c r="E10126"/>
    </row>
    <row r="10127" spans="5:5">
      <c r="E10127"/>
    </row>
    <row r="10128" spans="5:5">
      <c r="E10128"/>
    </row>
    <row r="10129" spans="5:5">
      <c r="E10129"/>
    </row>
    <row r="10130" spans="5:5">
      <c r="E10130"/>
    </row>
    <row r="10131" spans="5:5">
      <c r="E10131"/>
    </row>
    <row r="10132" spans="5:5">
      <c r="E10132"/>
    </row>
    <row r="10133" spans="5:5">
      <c r="E10133"/>
    </row>
    <row r="10134" spans="5:5">
      <c r="E10134"/>
    </row>
    <row r="10135" spans="5:5">
      <c r="E10135"/>
    </row>
    <row r="10136" spans="5:5">
      <c r="E10136"/>
    </row>
    <row r="10137" spans="5:5">
      <c r="E10137"/>
    </row>
    <row r="10138" spans="5:5">
      <c r="E10138"/>
    </row>
    <row r="10139" spans="5:5">
      <c r="E10139"/>
    </row>
    <row r="10140" spans="5:5">
      <c r="E10140"/>
    </row>
    <row r="10141" spans="5:5">
      <c r="E10141"/>
    </row>
    <row r="10142" spans="5:5">
      <c r="E10142"/>
    </row>
    <row r="10143" spans="5:5">
      <c r="E10143"/>
    </row>
    <row r="10144" spans="5:5">
      <c r="E10144"/>
    </row>
    <row r="10145" spans="5:5">
      <c r="E10145"/>
    </row>
    <row r="10146" spans="5:5">
      <c r="E10146"/>
    </row>
    <row r="10147" spans="5:5">
      <c r="E10147"/>
    </row>
    <row r="10148" spans="5:5">
      <c r="E10148"/>
    </row>
    <row r="10149" spans="5:5">
      <c r="E10149"/>
    </row>
    <row r="10150" spans="5:5">
      <c r="E10150"/>
    </row>
    <row r="10151" spans="5:5">
      <c r="E10151"/>
    </row>
    <row r="10152" spans="5:5">
      <c r="E10152"/>
    </row>
    <row r="10153" spans="5:5">
      <c r="E10153"/>
    </row>
    <row r="10154" spans="5:5">
      <c r="E10154"/>
    </row>
    <row r="10155" spans="5:5">
      <c r="E10155"/>
    </row>
    <row r="10156" spans="5:5">
      <c r="E10156"/>
    </row>
    <row r="10157" spans="5:5">
      <c r="E10157"/>
    </row>
    <row r="10158" spans="5:5">
      <c r="E10158"/>
    </row>
    <row r="10159" spans="5:5">
      <c r="E10159"/>
    </row>
    <row r="10160" spans="5:5">
      <c r="E10160"/>
    </row>
    <row r="10161" spans="5:5">
      <c r="E10161"/>
    </row>
    <row r="10162" spans="5:5">
      <c r="E10162"/>
    </row>
    <row r="10163" spans="5:5">
      <c r="E10163"/>
    </row>
    <row r="10164" spans="5:5">
      <c r="E10164"/>
    </row>
    <row r="10165" spans="5:5">
      <c r="E10165"/>
    </row>
    <row r="10166" spans="5:5">
      <c r="E10166"/>
    </row>
    <row r="10167" spans="5:5">
      <c r="E10167"/>
    </row>
    <row r="10168" spans="5:5">
      <c r="E10168"/>
    </row>
    <row r="10169" spans="5:5">
      <c r="E10169"/>
    </row>
    <row r="10170" spans="5:5">
      <c r="E10170"/>
    </row>
    <row r="10171" spans="5:5">
      <c r="E10171"/>
    </row>
    <row r="10172" spans="5:5">
      <c r="E10172"/>
    </row>
    <row r="10173" spans="5:5">
      <c r="E10173"/>
    </row>
    <row r="10174" spans="5:5">
      <c r="E10174"/>
    </row>
    <row r="10175" spans="5:5">
      <c r="E10175"/>
    </row>
    <row r="10176" spans="5:5">
      <c r="E10176"/>
    </row>
    <row r="10177" spans="5:5">
      <c r="E10177"/>
    </row>
    <row r="10178" spans="5:5">
      <c r="E10178"/>
    </row>
    <row r="10179" spans="5:5">
      <c r="E10179"/>
    </row>
    <row r="10180" spans="5:5">
      <c r="E10180"/>
    </row>
    <row r="10181" spans="5:5">
      <c r="E10181"/>
    </row>
    <row r="10182" spans="5:5">
      <c r="E10182"/>
    </row>
    <row r="10183" spans="5:5">
      <c r="E10183"/>
    </row>
    <row r="10184" spans="5:5">
      <c r="E10184"/>
    </row>
    <row r="10185" spans="5:5">
      <c r="E10185"/>
    </row>
    <row r="10186" spans="5:5">
      <c r="E10186"/>
    </row>
    <row r="10187" spans="5:5">
      <c r="E10187"/>
    </row>
    <row r="10188" spans="5:5">
      <c r="E10188"/>
    </row>
    <row r="10189" spans="5:5">
      <c r="E10189"/>
    </row>
    <row r="10190" spans="5:5">
      <c r="E10190"/>
    </row>
    <row r="10191" spans="5:5">
      <c r="E10191"/>
    </row>
    <row r="10192" spans="5:5">
      <c r="E10192"/>
    </row>
    <row r="10193" spans="5:5">
      <c r="E10193"/>
    </row>
    <row r="10194" spans="5:5">
      <c r="E10194"/>
    </row>
    <row r="10195" spans="5:5">
      <c r="E10195"/>
    </row>
    <row r="10196" spans="5:5">
      <c r="E10196"/>
    </row>
    <row r="10197" spans="5:5">
      <c r="E10197"/>
    </row>
    <row r="10198" spans="5:5">
      <c r="E10198"/>
    </row>
    <row r="10199" spans="5:5">
      <c r="E10199"/>
    </row>
    <row r="10200" spans="5:5">
      <c r="E10200"/>
    </row>
    <row r="10201" spans="5:5">
      <c r="E10201"/>
    </row>
    <row r="10202" spans="5:5">
      <c r="E10202"/>
    </row>
    <row r="10203" spans="5:5">
      <c r="E10203"/>
    </row>
    <row r="10204" spans="5:5">
      <c r="E10204"/>
    </row>
    <row r="10205" spans="5:5">
      <c r="E10205"/>
    </row>
    <row r="10206" spans="5:5">
      <c r="E10206"/>
    </row>
    <row r="10207" spans="5:5">
      <c r="E10207"/>
    </row>
    <row r="10208" spans="5:5">
      <c r="E10208"/>
    </row>
    <row r="10209" spans="5:5">
      <c r="E10209"/>
    </row>
    <row r="10210" spans="5:5">
      <c r="E10210"/>
    </row>
    <row r="10211" spans="5:5">
      <c r="E10211"/>
    </row>
    <row r="10212" spans="5:5">
      <c r="E10212"/>
    </row>
    <row r="10213" spans="5:5">
      <c r="E10213"/>
    </row>
    <row r="10214" spans="5:5">
      <c r="E10214"/>
    </row>
    <row r="10215" spans="5:5">
      <c r="E10215"/>
    </row>
    <row r="10216" spans="5:5">
      <c r="E10216"/>
    </row>
    <row r="10217" spans="5:5">
      <c r="E10217"/>
    </row>
    <row r="10218" spans="5:5">
      <c r="E10218"/>
    </row>
    <row r="10219" spans="5:5">
      <c r="E10219"/>
    </row>
    <row r="10220" spans="5:5">
      <c r="E10220"/>
    </row>
    <row r="10221" spans="5:5">
      <c r="E10221"/>
    </row>
    <row r="10222" spans="5:5">
      <c r="E10222"/>
    </row>
    <row r="10223" spans="5:5">
      <c r="E10223"/>
    </row>
    <row r="10224" spans="5:5">
      <c r="E10224"/>
    </row>
    <row r="10225" spans="5:5">
      <c r="E10225"/>
    </row>
    <row r="10226" spans="5:5">
      <c r="E10226"/>
    </row>
    <row r="10227" spans="5:5">
      <c r="E10227"/>
    </row>
    <row r="10228" spans="5:5">
      <c r="E10228"/>
    </row>
    <row r="10229" spans="5:5">
      <c r="E10229"/>
    </row>
    <row r="10230" spans="5:5">
      <c r="E10230"/>
    </row>
    <row r="10231" spans="5:5">
      <c r="E10231"/>
    </row>
    <row r="10232" spans="5:5">
      <c r="E10232"/>
    </row>
    <row r="10233" spans="5:5">
      <c r="E10233"/>
    </row>
    <row r="10234" spans="5:5">
      <c r="E10234"/>
    </row>
    <row r="10235" spans="5:5">
      <c r="E10235"/>
    </row>
    <row r="10236" spans="5:5">
      <c r="E10236"/>
    </row>
    <row r="10237" spans="5:5">
      <c r="E10237"/>
    </row>
    <row r="10238" spans="5:5">
      <c r="E10238"/>
    </row>
    <row r="10239" spans="5:5">
      <c r="E10239"/>
    </row>
    <row r="10240" spans="5:5">
      <c r="E10240"/>
    </row>
    <row r="10241" spans="5:5">
      <c r="E10241"/>
    </row>
    <row r="10242" spans="5:5">
      <c r="E10242"/>
    </row>
    <row r="10243" spans="5:5">
      <c r="E10243"/>
    </row>
    <row r="10244" spans="5:5">
      <c r="E10244"/>
    </row>
    <row r="10245" spans="5:5">
      <c r="E10245"/>
    </row>
    <row r="10246" spans="5:5">
      <c r="E10246"/>
    </row>
    <row r="10247" spans="5:5">
      <c r="E10247"/>
    </row>
    <row r="10248" spans="5:5">
      <c r="E10248"/>
    </row>
    <row r="10249" spans="5:5">
      <c r="E10249"/>
    </row>
    <row r="10250" spans="5:5">
      <c r="E10250"/>
    </row>
    <row r="10251" spans="5:5">
      <c r="E10251"/>
    </row>
    <row r="10252" spans="5:5">
      <c r="E10252"/>
    </row>
    <row r="10253" spans="5:5">
      <c r="E10253"/>
    </row>
    <row r="10254" spans="5:5">
      <c r="E10254"/>
    </row>
    <row r="10255" spans="5:5">
      <c r="E10255"/>
    </row>
    <row r="10256" spans="5:5">
      <c r="E10256"/>
    </row>
    <row r="10257" spans="5:5">
      <c r="E10257"/>
    </row>
    <row r="10258" spans="5:5">
      <c r="E10258"/>
    </row>
    <row r="10259" spans="5:5">
      <c r="E10259"/>
    </row>
    <row r="10260" spans="5:5">
      <c r="E10260"/>
    </row>
    <row r="10261" spans="5:5">
      <c r="E10261"/>
    </row>
    <row r="10262" spans="5:5">
      <c r="E10262"/>
    </row>
    <row r="10263" spans="5:5">
      <c r="E10263"/>
    </row>
    <row r="10264" spans="5:5">
      <c r="E10264"/>
    </row>
    <row r="10265" spans="5:5">
      <c r="E10265"/>
    </row>
    <row r="10266" spans="5:5">
      <c r="E10266"/>
    </row>
    <row r="10267" spans="5:5">
      <c r="E10267"/>
    </row>
    <row r="10268" spans="5:5">
      <c r="E10268"/>
    </row>
    <row r="10269" spans="5:5">
      <c r="E10269"/>
    </row>
    <row r="10270" spans="5:5">
      <c r="E10270"/>
    </row>
    <row r="10271" spans="5:5">
      <c r="E10271"/>
    </row>
    <row r="10272" spans="5:5">
      <c r="E10272"/>
    </row>
    <row r="10273" spans="5:5">
      <c r="E10273"/>
    </row>
    <row r="10274" spans="5:5">
      <c r="E10274"/>
    </row>
    <row r="10275" spans="5:5">
      <c r="E10275"/>
    </row>
    <row r="10276" spans="5:5">
      <c r="E10276"/>
    </row>
    <row r="10277" spans="5:5">
      <c r="E10277"/>
    </row>
    <row r="10278" spans="5:5">
      <c r="E10278"/>
    </row>
    <row r="10279" spans="5:5">
      <c r="E10279"/>
    </row>
    <row r="10280" spans="5:5">
      <c r="E10280"/>
    </row>
    <row r="10281" spans="5:5">
      <c r="E10281"/>
    </row>
    <row r="10282" spans="5:5">
      <c r="E10282"/>
    </row>
    <row r="10283" spans="5:5">
      <c r="E10283"/>
    </row>
    <row r="10284" spans="5:5">
      <c r="E10284"/>
    </row>
    <row r="10285" spans="5:5">
      <c r="E10285"/>
    </row>
    <row r="10286" spans="5:5">
      <c r="E10286"/>
    </row>
    <row r="10287" spans="5:5">
      <c r="E10287"/>
    </row>
    <row r="10288" spans="5:5">
      <c r="E10288"/>
    </row>
    <row r="10289" spans="5:5">
      <c r="E10289"/>
    </row>
    <row r="10290" spans="5:5">
      <c r="E10290"/>
    </row>
    <row r="10291" spans="5:5">
      <c r="E10291"/>
    </row>
    <row r="10292" spans="5:5">
      <c r="E10292"/>
    </row>
    <row r="10293" spans="5:5">
      <c r="E10293"/>
    </row>
    <row r="10294" spans="5:5">
      <c r="E10294"/>
    </row>
    <row r="10295" spans="5:5">
      <c r="E10295"/>
    </row>
    <row r="10296" spans="5:5">
      <c r="E10296"/>
    </row>
    <row r="10297" spans="5:5">
      <c r="E10297"/>
    </row>
    <row r="10298" spans="5:5">
      <c r="E10298"/>
    </row>
    <row r="10299" spans="5:5">
      <c r="E10299"/>
    </row>
    <row r="10300" spans="5:5">
      <c r="E10300"/>
    </row>
    <row r="10301" spans="5:5">
      <c r="E10301"/>
    </row>
    <row r="10302" spans="5:5">
      <c r="E10302"/>
    </row>
    <row r="10303" spans="5:5">
      <c r="E10303"/>
    </row>
    <row r="10304" spans="5:5">
      <c r="E10304"/>
    </row>
    <row r="10305" spans="5:5">
      <c r="E10305"/>
    </row>
    <row r="10306" spans="5:5">
      <c r="E10306"/>
    </row>
    <row r="10307" spans="5:5">
      <c r="E10307"/>
    </row>
    <row r="10308" spans="5:5">
      <c r="E10308"/>
    </row>
    <row r="10309" spans="5:5">
      <c r="E10309"/>
    </row>
    <row r="10310" spans="5:5">
      <c r="E10310"/>
    </row>
    <row r="10311" spans="5:5">
      <c r="E10311"/>
    </row>
    <row r="10312" spans="5:5">
      <c r="E10312"/>
    </row>
    <row r="10313" spans="5:5">
      <c r="E10313"/>
    </row>
    <row r="10314" spans="5:5">
      <c r="E10314"/>
    </row>
    <row r="10315" spans="5:5">
      <c r="E10315"/>
    </row>
    <row r="10316" spans="5:5">
      <c r="E10316"/>
    </row>
    <row r="10317" spans="5:5">
      <c r="E10317"/>
    </row>
    <row r="10318" spans="5:5">
      <c r="E10318"/>
    </row>
    <row r="10319" spans="5:5">
      <c r="E10319"/>
    </row>
    <row r="10320" spans="5:5">
      <c r="E10320"/>
    </row>
    <row r="10321" spans="5:5">
      <c r="E10321"/>
    </row>
    <row r="10322" spans="5:5">
      <c r="E10322"/>
    </row>
    <row r="10323" spans="5:5">
      <c r="E10323"/>
    </row>
    <row r="10324" spans="5:5">
      <c r="E10324"/>
    </row>
    <row r="10325" spans="5:5">
      <c r="E10325"/>
    </row>
    <row r="10326" spans="5:5">
      <c r="E10326"/>
    </row>
    <row r="10327" spans="5:5">
      <c r="E10327"/>
    </row>
    <row r="10328" spans="5:5">
      <c r="E10328"/>
    </row>
    <row r="10329" spans="5:5">
      <c r="E10329"/>
    </row>
    <row r="10330" spans="5:5">
      <c r="E10330"/>
    </row>
    <row r="10331" spans="5:5">
      <c r="E10331"/>
    </row>
    <row r="10332" spans="5:5">
      <c r="E10332"/>
    </row>
    <row r="10333" spans="5:5">
      <c r="E10333"/>
    </row>
    <row r="10334" spans="5:5">
      <c r="E10334"/>
    </row>
    <row r="10335" spans="5:5">
      <c r="E10335"/>
    </row>
    <row r="10336" spans="5:5">
      <c r="E10336"/>
    </row>
    <row r="10337" spans="5:5">
      <c r="E10337"/>
    </row>
    <row r="10338" spans="5:5">
      <c r="E10338"/>
    </row>
    <row r="10339" spans="5:5">
      <c r="E10339"/>
    </row>
    <row r="10340" spans="5:5">
      <c r="E10340"/>
    </row>
    <row r="10341" spans="5:5">
      <c r="E10341"/>
    </row>
    <row r="10342" spans="5:5">
      <c r="E10342"/>
    </row>
    <row r="10343" spans="5:5">
      <c r="E10343"/>
    </row>
    <row r="10344" spans="5:5">
      <c r="E10344"/>
    </row>
    <row r="10345" spans="5:5">
      <c r="E10345"/>
    </row>
    <row r="10346" spans="5:5">
      <c r="E10346"/>
    </row>
    <row r="10347" spans="5:5">
      <c r="E10347"/>
    </row>
    <row r="10348" spans="5:5">
      <c r="E10348"/>
    </row>
    <row r="10349" spans="5:5">
      <c r="E10349"/>
    </row>
    <row r="10350" spans="5:5">
      <c r="E10350"/>
    </row>
    <row r="10351" spans="5:5">
      <c r="E10351"/>
    </row>
    <row r="10352" spans="5:5">
      <c r="E10352"/>
    </row>
    <row r="10353" spans="5:5">
      <c r="E10353"/>
    </row>
    <row r="10354" spans="5:5">
      <c r="E10354"/>
    </row>
    <row r="10355" spans="5:5">
      <c r="E10355"/>
    </row>
    <row r="10356" spans="5:5">
      <c r="E10356"/>
    </row>
    <row r="10357" spans="5:5">
      <c r="E10357"/>
    </row>
    <row r="10358" spans="5:5">
      <c r="E10358"/>
    </row>
    <row r="10359" spans="5:5">
      <c r="E10359"/>
    </row>
    <row r="10360" spans="5:5">
      <c r="E10360"/>
    </row>
    <row r="10361" spans="5:5">
      <c r="E10361"/>
    </row>
    <row r="10362" spans="5:5">
      <c r="E10362"/>
    </row>
    <row r="10363" spans="5:5">
      <c r="E10363"/>
    </row>
    <row r="10364" spans="5:5">
      <c r="E10364"/>
    </row>
    <row r="10365" spans="5:5">
      <c r="E10365"/>
    </row>
    <row r="10366" spans="5:5">
      <c r="E10366"/>
    </row>
    <row r="10367" spans="5:5">
      <c r="E10367"/>
    </row>
    <row r="10368" spans="5:5">
      <c r="E10368"/>
    </row>
    <row r="10369" spans="5:5">
      <c r="E10369"/>
    </row>
    <row r="10370" spans="5:5">
      <c r="E10370"/>
    </row>
    <row r="10371" spans="5:5">
      <c r="E10371"/>
    </row>
    <row r="10372" spans="5:5">
      <c r="E10372"/>
    </row>
    <row r="10373" spans="5:5">
      <c r="E10373"/>
    </row>
    <row r="10374" spans="5:5">
      <c r="E10374"/>
    </row>
    <row r="10375" spans="5:5">
      <c r="E10375"/>
    </row>
    <row r="10376" spans="5:5">
      <c r="E10376"/>
    </row>
    <row r="10377" spans="5:5">
      <c r="E10377"/>
    </row>
    <row r="10378" spans="5:5">
      <c r="E10378"/>
    </row>
    <row r="10379" spans="5:5">
      <c r="E10379"/>
    </row>
    <row r="10380" spans="5:5">
      <c r="E10380"/>
    </row>
    <row r="10381" spans="5:5">
      <c r="E10381"/>
    </row>
    <row r="10382" spans="5:5">
      <c r="E10382"/>
    </row>
    <row r="10383" spans="5:5">
      <c r="E10383"/>
    </row>
    <row r="10384" spans="5:5">
      <c r="E10384"/>
    </row>
    <row r="10385" spans="5:5">
      <c r="E10385"/>
    </row>
    <row r="10386" spans="5:5">
      <c r="E10386"/>
    </row>
    <row r="10387" spans="5:5">
      <c r="E10387"/>
    </row>
    <row r="10388" spans="5:5">
      <c r="E10388"/>
    </row>
    <row r="10389" spans="5:5">
      <c r="E10389"/>
    </row>
    <row r="10390" spans="5:5">
      <c r="E10390"/>
    </row>
    <row r="10391" spans="5:5">
      <c r="E10391"/>
    </row>
    <row r="10392" spans="5:5">
      <c r="E10392"/>
    </row>
    <row r="10393" spans="5:5">
      <c r="E10393"/>
    </row>
    <row r="10394" spans="5:5">
      <c r="E10394"/>
    </row>
    <row r="10395" spans="5:5">
      <c r="E10395"/>
    </row>
    <row r="10396" spans="5:5">
      <c r="E10396"/>
    </row>
    <row r="10397" spans="5:5">
      <c r="E10397"/>
    </row>
    <row r="10398" spans="5:5">
      <c r="E10398"/>
    </row>
    <row r="10399" spans="5:5">
      <c r="E10399"/>
    </row>
    <row r="10400" spans="5:5">
      <c r="E10400"/>
    </row>
    <row r="10401" spans="5:5">
      <c r="E10401"/>
    </row>
    <row r="10402" spans="5:5">
      <c r="E10402"/>
    </row>
    <row r="10403" spans="5:5">
      <c r="E10403"/>
    </row>
    <row r="10404" spans="5:5">
      <c r="E10404"/>
    </row>
    <row r="10405" spans="5:5">
      <c r="E10405"/>
    </row>
    <row r="10406" spans="5:5">
      <c r="E10406"/>
    </row>
    <row r="10407" spans="5:5">
      <c r="E10407"/>
    </row>
    <row r="10408" spans="5:5">
      <c r="E10408"/>
    </row>
    <row r="10409" spans="5:5">
      <c r="E10409"/>
    </row>
    <row r="10410" spans="5:5">
      <c r="E10410"/>
    </row>
    <row r="10411" spans="5:5">
      <c r="E10411"/>
    </row>
    <row r="10412" spans="5:5">
      <c r="E10412"/>
    </row>
    <row r="10413" spans="5:5">
      <c r="E10413"/>
    </row>
    <row r="10414" spans="5:5">
      <c r="E10414"/>
    </row>
    <row r="10415" spans="5:5">
      <c r="E10415"/>
    </row>
    <row r="10416" spans="5:5">
      <c r="E10416"/>
    </row>
    <row r="10417" spans="5:5">
      <c r="E10417"/>
    </row>
    <row r="10418" spans="5:5">
      <c r="E10418"/>
    </row>
    <row r="10419" spans="5:5">
      <c r="E10419"/>
    </row>
    <row r="10420" spans="5:5">
      <c r="E10420"/>
    </row>
    <row r="10421" spans="5:5">
      <c r="E10421"/>
    </row>
    <row r="10422" spans="5:5">
      <c r="E10422"/>
    </row>
    <row r="10423" spans="5:5">
      <c r="E10423"/>
    </row>
    <row r="10424" spans="5:5">
      <c r="E10424"/>
    </row>
    <row r="10425" spans="5:5">
      <c r="E10425"/>
    </row>
    <row r="10426" spans="5:5">
      <c r="E10426"/>
    </row>
    <row r="10427" spans="5:5">
      <c r="E10427"/>
    </row>
    <row r="10428" spans="5:5">
      <c r="E10428"/>
    </row>
    <row r="10429" spans="5:5">
      <c r="E10429"/>
    </row>
    <row r="10430" spans="5:5">
      <c r="E10430"/>
    </row>
    <row r="10431" spans="5:5">
      <c r="E10431"/>
    </row>
    <row r="10432" spans="5:5">
      <c r="E10432"/>
    </row>
    <row r="10433" spans="5:5">
      <c r="E10433"/>
    </row>
    <row r="10434" spans="5:5">
      <c r="E10434"/>
    </row>
    <row r="10435" spans="5:5">
      <c r="E10435"/>
    </row>
    <row r="10436" spans="5:5">
      <c r="E10436"/>
    </row>
    <row r="10437" spans="5:5">
      <c r="E10437"/>
    </row>
    <row r="10438" spans="5:5">
      <c r="E10438"/>
    </row>
    <row r="10439" spans="5:5">
      <c r="E10439"/>
    </row>
    <row r="10440" spans="5:5">
      <c r="E10440"/>
    </row>
    <row r="10441" spans="5:5">
      <c r="E10441"/>
    </row>
    <row r="10442" spans="5:5">
      <c r="E10442"/>
    </row>
    <row r="10443" spans="5:5">
      <c r="E10443"/>
    </row>
    <row r="10444" spans="5:5">
      <c r="E10444"/>
    </row>
    <row r="10445" spans="5:5">
      <c r="E10445"/>
    </row>
    <row r="10446" spans="5:5">
      <c r="E10446"/>
    </row>
    <row r="10447" spans="5:5">
      <c r="E10447"/>
    </row>
    <row r="10448" spans="5:5">
      <c r="E10448"/>
    </row>
    <row r="10449" spans="5:5">
      <c r="E10449"/>
    </row>
    <row r="10450" spans="5:5">
      <c r="E10450"/>
    </row>
    <row r="10451" spans="5:5">
      <c r="E10451"/>
    </row>
    <row r="10452" spans="5:5">
      <c r="E10452"/>
    </row>
    <row r="10453" spans="5:5">
      <c r="E10453"/>
    </row>
    <row r="10454" spans="5:5">
      <c r="E10454"/>
    </row>
    <row r="10455" spans="5:5">
      <c r="E10455"/>
    </row>
    <row r="10456" spans="5:5">
      <c r="E10456"/>
    </row>
    <row r="10457" spans="5:5">
      <c r="E10457"/>
    </row>
    <row r="10458" spans="5:5">
      <c r="E10458"/>
    </row>
    <row r="10459" spans="5:5">
      <c r="E10459"/>
    </row>
    <row r="10460" spans="5:5">
      <c r="E10460"/>
    </row>
    <row r="10461" spans="5:5">
      <c r="E10461"/>
    </row>
    <row r="10462" spans="5:5">
      <c r="E10462"/>
    </row>
    <row r="10463" spans="5:5">
      <c r="E10463"/>
    </row>
    <row r="10464" spans="5:5">
      <c r="E10464"/>
    </row>
    <row r="10465" spans="5:5">
      <c r="E10465"/>
    </row>
    <row r="10466" spans="5:5">
      <c r="E10466"/>
    </row>
    <row r="10467" spans="5:5">
      <c r="E10467"/>
    </row>
    <row r="10468" spans="5:5">
      <c r="E10468"/>
    </row>
    <row r="10469" spans="5:5">
      <c r="E10469"/>
    </row>
    <row r="10470" spans="5:5">
      <c r="E10470"/>
    </row>
    <row r="10471" spans="5:5">
      <c r="E10471"/>
    </row>
    <row r="10472" spans="5:5">
      <c r="E10472"/>
    </row>
    <row r="10473" spans="5:5">
      <c r="E10473"/>
    </row>
    <row r="10474" spans="5:5">
      <c r="E10474"/>
    </row>
    <row r="10475" spans="5:5">
      <c r="E10475"/>
    </row>
    <row r="10476" spans="5:5">
      <c r="E10476"/>
    </row>
    <row r="10477" spans="5:5">
      <c r="E10477"/>
    </row>
    <row r="10478" spans="5:5">
      <c r="E10478"/>
    </row>
    <row r="10479" spans="5:5">
      <c r="E10479"/>
    </row>
    <row r="10480" spans="5:5">
      <c r="E10480"/>
    </row>
    <row r="10481" spans="5:5">
      <c r="E10481"/>
    </row>
    <row r="10482" spans="5:5">
      <c r="E10482"/>
    </row>
    <row r="10483" spans="5:5">
      <c r="E10483"/>
    </row>
    <row r="10484" spans="5:5">
      <c r="E10484"/>
    </row>
    <row r="10485" spans="5:5">
      <c r="E10485"/>
    </row>
    <row r="10486" spans="5:5">
      <c r="E10486"/>
    </row>
    <row r="10487" spans="5:5">
      <c r="E10487"/>
    </row>
    <row r="10488" spans="5:5">
      <c r="E10488"/>
    </row>
    <row r="10489" spans="5:5">
      <c r="E10489"/>
    </row>
    <row r="10490" spans="5:5">
      <c r="E10490"/>
    </row>
    <row r="10491" spans="5:5">
      <c r="E10491"/>
    </row>
    <row r="10492" spans="5:5">
      <c r="E10492"/>
    </row>
    <row r="10493" spans="5:5">
      <c r="E10493"/>
    </row>
    <row r="10494" spans="5:5">
      <c r="E10494"/>
    </row>
    <row r="10495" spans="5:5">
      <c r="E10495"/>
    </row>
    <row r="10496" spans="5:5">
      <c r="E10496"/>
    </row>
    <row r="10497" spans="5:5">
      <c r="E10497"/>
    </row>
    <row r="10498" spans="5:5">
      <c r="E10498"/>
    </row>
    <row r="10499" spans="5:5">
      <c r="E10499"/>
    </row>
    <row r="10500" spans="5:5">
      <c r="E10500"/>
    </row>
    <row r="10501" spans="5:5">
      <c r="E10501"/>
    </row>
    <row r="10502" spans="5:5">
      <c r="E10502"/>
    </row>
    <row r="10503" spans="5:5">
      <c r="E10503"/>
    </row>
    <row r="10504" spans="5:5">
      <c r="E10504"/>
    </row>
    <row r="10505" spans="5:5">
      <c r="E10505"/>
    </row>
    <row r="10506" spans="5:5">
      <c r="E10506"/>
    </row>
    <row r="10507" spans="5:5">
      <c r="E10507"/>
    </row>
    <row r="10508" spans="5:5">
      <c r="E10508"/>
    </row>
    <row r="10509" spans="5:5">
      <c r="E10509"/>
    </row>
    <row r="10510" spans="5:5">
      <c r="E10510"/>
    </row>
    <row r="10511" spans="5:5">
      <c r="E10511"/>
    </row>
    <row r="10512" spans="5:5">
      <c r="E10512"/>
    </row>
    <row r="10513" spans="5:5">
      <c r="E10513"/>
    </row>
    <row r="10514" spans="5:5">
      <c r="E10514"/>
    </row>
    <row r="10515" spans="5:5">
      <c r="E10515"/>
    </row>
    <row r="10516" spans="5:5">
      <c r="E10516"/>
    </row>
    <row r="10517" spans="5:5">
      <c r="E10517"/>
    </row>
    <row r="10518" spans="5:5">
      <c r="E10518"/>
    </row>
    <row r="10519" spans="5:5">
      <c r="E10519"/>
    </row>
    <row r="10520" spans="5:5">
      <c r="E10520"/>
    </row>
    <row r="10521" spans="5:5">
      <c r="E10521"/>
    </row>
    <row r="10522" spans="5:5">
      <c r="E10522"/>
    </row>
    <row r="10523" spans="5:5">
      <c r="E10523"/>
    </row>
    <row r="10524" spans="5:5">
      <c r="E10524"/>
    </row>
    <row r="10525" spans="5:5">
      <c r="E10525"/>
    </row>
    <row r="10526" spans="5:5">
      <c r="E10526"/>
    </row>
    <row r="10527" spans="5:5">
      <c r="E10527"/>
    </row>
    <row r="10528" spans="5:5">
      <c r="E10528"/>
    </row>
    <row r="10529" spans="5:5">
      <c r="E10529"/>
    </row>
    <row r="10530" spans="5:5">
      <c r="E10530"/>
    </row>
    <row r="10531" spans="5:5">
      <c r="E10531"/>
    </row>
    <row r="10532" spans="5:5">
      <c r="E10532"/>
    </row>
    <row r="10533" spans="5:5">
      <c r="E10533"/>
    </row>
    <row r="10534" spans="5:5">
      <c r="E10534"/>
    </row>
    <row r="10535" spans="5:5">
      <c r="E10535"/>
    </row>
    <row r="10536" spans="5:5">
      <c r="E10536"/>
    </row>
    <row r="10537" spans="5:5">
      <c r="E10537"/>
    </row>
    <row r="10538" spans="5:5">
      <c r="E10538"/>
    </row>
    <row r="10539" spans="5:5">
      <c r="E10539"/>
    </row>
    <row r="10540" spans="5:5">
      <c r="E10540"/>
    </row>
    <row r="10541" spans="5:5">
      <c r="E10541"/>
    </row>
    <row r="10542" spans="5:5">
      <c r="E10542"/>
    </row>
    <row r="10543" spans="5:5">
      <c r="E10543"/>
    </row>
    <row r="10544" spans="5:5">
      <c r="E10544"/>
    </row>
    <row r="10545" spans="5:5">
      <c r="E10545"/>
    </row>
    <row r="10546" spans="5:5">
      <c r="E10546"/>
    </row>
    <row r="10547" spans="5:5">
      <c r="E10547"/>
    </row>
    <row r="10548" spans="5:5">
      <c r="E10548"/>
    </row>
    <row r="10549" spans="5:5">
      <c r="E10549"/>
    </row>
    <row r="10550" spans="5:5">
      <c r="E10550"/>
    </row>
    <row r="10551" spans="5:5">
      <c r="E10551"/>
    </row>
    <row r="10552" spans="5:5">
      <c r="E10552"/>
    </row>
    <row r="10553" spans="5:5">
      <c r="E10553"/>
    </row>
    <row r="10554" spans="5:5">
      <c r="E10554"/>
    </row>
    <row r="10555" spans="5:5">
      <c r="E10555"/>
    </row>
    <row r="10556" spans="5:5">
      <c r="E10556"/>
    </row>
    <row r="10557" spans="5:5">
      <c r="E10557"/>
    </row>
    <row r="10558" spans="5:5">
      <c r="E10558"/>
    </row>
    <row r="10559" spans="5:5">
      <c r="E10559"/>
    </row>
    <row r="10560" spans="5:5">
      <c r="E10560"/>
    </row>
    <row r="10561" spans="5:5">
      <c r="E10561"/>
    </row>
    <row r="10562" spans="5:5">
      <c r="E10562"/>
    </row>
    <row r="10563" spans="5:5">
      <c r="E10563"/>
    </row>
    <row r="10564" spans="5:5">
      <c r="E10564"/>
    </row>
    <row r="10565" spans="5:5">
      <c r="E10565"/>
    </row>
    <row r="10566" spans="5:5">
      <c r="E10566"/>
    </row>
    <row r="10567" spans="5:5">
      <c r="E10567"/>
    </row>
    <row r="10568" spans="5:5">
      <c r="E10568"/>
    </row>
    <row r="10569" spans="5:5">
      <c r="E10569"/>
    </row>
    <row r="10570" spans="5:5">
      <c r="E10570"/>
    </row>
    <row r="10571" spans="5:5">
      <c r="E10571"/>
    </row>
    <row r="10572" spans="5:5">
      <c r="E10572"/>
    </row>
    <row r="10573" spans="5:5">
      <c r="E10573"/>
    </row>
    <row r="10574" spans="5:5">
      <c r="E10574"/>
    </row>
    <row r="10575" spans="5:5">
      <c r="E10575"/>
    </row>
    <row r="10576" spans="5:5">
      <c r="E10576"/>
    </row>
    <row r="10577" spans="5:5">
      <c r="E10577"/>
    </row>
    <row r="10578" spans="5:5">
      <c r="E10578"/>
    </row>
    <row r="10579" spans="5:5">
      <c r="E10579"/>
    </row>
    <row r="10580" spans="5:5">
      <c r="E10580"/>
    </row>
    <row r="10581" spans="5:5">
      <c r="E10581"/>
    </row>
    <row r="10582" spans="5:5">
      <c r="E10582"/>
    </row>
    <row r="10583" spans="5:5">
      <c r="E10583"/>
    </row>
    <row r="10584" spans="5:5">
      <c r="E10584"/>
    </row>
    <row r="10585" spans="5:5">
      <c r="E10585"/>
    </row>
    <row r="10586" spans="5:5">
      <c r="E10586"/>
    </row>
    <row r="10587" spans="5:5">
      <c r="E10587"/>
    </row>
    <row r="10588" spans="5:5">
      <c r="E10588"/>
    </row>
    <row r="10589" spans="5:5">
      <c r="E10589"/>
    </row>
    <row r="10590" spans="5:5">
      <c r="E10590"/>
    </row>
    <row r="10591" spans="5:5">
      <c r="E10591"/>
    </row>
    <row r="10592" spans="5:5">
      <c r="E10592"/>
    </row>
    <row r="10593" spans="5:5">
      <c r="E10593"/>
    </row>
    <row r="10594" spans="5:5">
      <c r="E10594"/>
    </row>
    <row r="10595" spans="5:5">
      <c r="E10595"/>
    </row>
    <row r="10596" spans="5:5">
      <c r="E10596"/>
    </row>
    <row r="10597" spans="5:5">
      <c r="E10597"/>
    </row>
    <row r="10598" spans="5:5">
      <c r="E10598"/>
    </row>
    <row r="10599" spans="5:5">
      <c r="E10599"/>
    </row>
    <row r="10600" spans="5:5">
      <c r="E10600"/>
    </row>
    <row r="10601" spans="5:5">
      <c r="E10601"/>
    </row>
    <row r="10602" spans="5:5">
      <c r="E10602"/>
    </row>
    <row r="10603" spans="5:5">
      <c r="E10603"/>
    </row>
    <row r="10604" spans="5:5">
      <c r="E10604"/>
    </row>
    <row r="10605" spans="5:5">
      <c r="E10605"/>
    </row>
    <row r="10606" spans="5:5">
      <c r="E10606"/>
    </row>
    <row r="10607" spans="5:5">
      <c r="E10607"/>
    </row>
    <row r="10608" spans="5:5">
      <c r="E10608"/>
    </row>
    <row r="10609" spans="5:5">
      <c r="E10609"/>
    </row>
    <row r="10610" spans="5:5">
      <c r="E10610"/>
    </row>
    <row r="10611" spans="5:5">
      <c r="E10611"/>
    </row>
    <row r="10612" spans="5:5">
      <c r="E10612"/>
    </row>
    <row r="10613" spans="5:5">
      <c r="E10613"/>
    </row>
    <row r="10614" spans="5:5">
      <c r="E10614"/>
    </row>
    <row r="10615" spans="5:5">
      <c r="E10615"/>
    </row>
    <row r="10616" spans="5:5">
      <c r="E10616"/>
    </row>
    <row r="10617" spans="5:5">
      <c r="E10617"/>
    </row>
    <row r="10618" spans="5:5">
      <c r="E10618"/>
    </row>
    <row r="10619" spans="5:5">
      <c r="E10619"/>
    </row>
    <row r="10620" spans="5:5">
      <c r="E10620"/>
    </row>
    <row r="10621" spans="5:5">
      <c r="E10621"/>
    </row>
    <row r="10622" spans="5:5">
      <c r="E10622"/>
    </row>
    <row r="10623" spans="5:5">
      <c r="E10623"/>
    </row>
    <row r="10624" spans="5:5">
      <c r="E10624"/>
    </row>
    <row r="10625" spans="5:5">
      <c r="E10625"/>
    </row>
    <row r="10626" spans="5:5">
      <c r="E10626"/>
    </row>
    <row r="10627" spans="5:5">
      <c r="E10627"/>
    </row>
    <row r="10628" spans="5:5">
      <c r="E10628"/>
    </row>
    <row r="10629" spans="5:5">
      <c r="E10629"/>
    </row>
    <row r="10630" spans="5:5">
      <c r="E10630"/>
    </row>
    <row r="10631" spans="5:5">
      <c r="E10631"/>
    </row>
    <row r="10632" spans="5:5">
      <c r="E10632"/>
    </row>
    <row r="10633" spans="5:5">
      <c r="E10633"/>
    </row>
    <row r="10634" spans="5:5">
      <c r="E10634"/>
    </row>
    <row r="10635" spans="5:5">
      <c r="E10635"/>
    </row>
    <row r="10636" spans="5:5">
      <c r="E10636"/>
    </row>
    <row r="10637" spans="5:5">
      <c r="E10637"/>
    </row>
    <row r="10638" spans="5:5">
      <c r="E10638"/>
    </row>
    <row r="10639" spans="5:5">
      <c r="E10639"/>
    </row>
    <row r="10640" spans="5:5">
      <c r="E10640"/>
    </row>
    <row r="10641" spans="5:5">
      <c r="E10641"/>
    </row>
    <row r="10642" spans="5:5">
      <c r="E10642"/>
    </row>
    <row r="10643" spans="5:5">
      <c r="E10643"/>
    </row>
    <row r="10644" spans="5:5">
      <c r="E10644"/>
    </row>
    <row r="10645" spans="5:5">
      <c r="E10645"/>
    </row>
    <row r="10646" spans="5:5">
      <c r="E10646"/>
    </row>
    <row r="10647" spans="5:5">
      <c r="E10647"/>
    </row>
    <row r="10648" spans="5:5">
      <c r="E10648"/>
    </row>
    <row r="10649" spans="5:5">
      <c r="E10649"/>
    </row>
    <row r="10650" spans="5:5">
      <c r="E10650"/>
    </row>
    <row r="10651" spans="5:5">
      <c r="E10651"/>
    </row>
    <row r="10652" spans="5:5">
      <c r="E10652"/>
    </row>
    <row r="10653" spans="5:5">
      <c r="E10653"/>
    </row>
    <row r="10654" spans="5:5">
      <c r="E10654"/>
    </row>
    <row r="10655" spans="5:5">
      <c r="E10655"/>
    </row>
    <row r="10656" spans="5:5">
      <c r="E10656"/>
    </row>
    <row r="10657" spans="5:5">
      <c r="E10657"/>
    </row>
    <row r="10658" spans="5:5">
      <c r="E10658"/>
    </row>
    <row r="10659" spans="5:5">
      <c r="E10659"/>
    </row>
    <row r="10660" spans="5:5">
      <c r="E10660"/>
    </row>
    <row r="10661" spans="5:5">
      <c r="E10661"/>
    </row>
    <row r="10662" spans="5:5">
      <c r="E10662"/>
    </row>
    <row r="10663" spans="5:5">
      <c r="E10663"/>
    </row>
    <row r="10664" spans="5:5">
      <c r="E10664"/>
    </row>
    <row r="10665" spans="5:5">
      <c r="E10665"/>
    </row>
    <row r="10666" spans="5:5">
      <c r="E10666"/>
    </row>
    <row r="10667" spans="5:5">
      <c r="E10667"/>
    </row>
    <row r="10668" spans="5:5">
      <c r="E10668"/>
    </row>
    <row r="10669" spans="5:5">
      <c r="E10669"/>
    </row>
    <row r="10670" spans="5:5">
      <c r="E10670"/>
    </row>
    <row r="10671" spans="5:5">
      <c r="E10671"/>
    </row>
    <row r="10672" spans="5:5">
      <c r="E10672"/>
    </row>
    <row r="10673" spans="5:5">
      <c r="E10673"/>
    </row>
    <row r="10674" spans="5:5">
      <c r="E10674"/>
    </row>
    <row r="10675" spans="5:5">
      <c r="E10675"/>
    </row>
    <row r="10676" spans="5:5">
      <c r="E10676"/>
    </row>
    <row r="10677" spans="5:5">
      <c r="E10677"/>
    </row>
    <row r="10678" spans="5:5">
      <c r="E10678"/>
    </row>
    <row r="10679" spans="5:5">
      <c r="E10679"/>
    </row>
    <row r="10680" spans="5:5">
      <c r="E10680"/>
    </row>
    <row r="10681" spans="5:5">
      <c r="E10681"/>
    </row>
    <row r="10682" spans="5:5">
      <c r="E10682"/>
    </row>
    <row r="10683" spans="5:5">
      <c r="E10683"/>
    </row>
    <row r="10684" spans="5:5">
      <c r="E10684"/>
    </row>
    <row r="10685" spans="5:5">
      <c r="E10685"/>
    </row>
    <row r="10686" spans="5:5">
      <c r="E10686"/>
    </row>
    <row r="10687" spans="5:5">
      <c r="E10687"/>
    </row>
    <row r="10688" spans="5:5">
      <c r="E10688"/>
    </row>
    <row r="10689" spans="5:5">
      <c r="E10689"/>
    </row>
    <row r="10690" spans="5:5">
      <c r="E10690"/>
    </row>
    <row r="10691" spans="5:5">
      <c r="E10691"/>
    </row>
    <row r="10692" spans="5:5">
      <c r="E10692"/>
    </row>
    <row r="10693" spans="5:5">
      <c r="E10693"/>
    </row>
    <row r="10694" spans="5:5">
      <c r="E10694"/>
    </row>
    <row r="10695" spans="5:5">
      <c r="E10695"/>
    </row>
    <row r="10696" spans="5:5">
      <c r="E10696"/>
    </row>
    <row r="10697" spans="5:5">
      <c r="E10697"/>
    </row>
    <row r="10698" spans="5:5">
      <c r="E10698"/>
    </row>
    <row r="10699" spans="5:5">
      <c r="E10699"/>
    </row>
    <row r="10700" spans="5:5">
      <c r="E10700"/>
    </row>
    <row r="10701" spans="5:5">
      <c r="E10701"/>
    </row>
    <row r="10702" spans="5:5">
      <c r="E10702"/>
    </row>
    <row r="10703" spans="5:5">
      <c r="E10703"/>
    </row>
    <row r="10704" spans="5:5">
      <c r="E10704"/>
    </row>
    <row r="10705" spans="5:5">
      <c r="E10705"/>
    </row>
    <row r="10706" spans="5:5">
      <c r="E10706"/>
    </row>
    <row r="10707" spans="5:5">
      <c r="E10707"/>
    </row>
    <row r="10708" spans="5:5">
      <c r="E10708"/>
    </row>
    <row r="10709" spans="5:5">
      <c r="E10709"/>
    </row>
    <row r="10710" spans="5:5">
      <c r="E10710"/>
    </row>
    <row r="10711" spans="5:5">
      <c r="E10711"/>
    </row>
    <row r="10712" spans="5:5">
      <c r="E10712"/>
    </row>
    <row r="10713" spans="5:5">
      <c r="E10713"/>
    </row>
    <row r="10714" spans="5:5">
      <c r="E10714"/>
    </row>
    <row r="10715" spans="5:5">
      <c r="E10715"/>
    </row>
    <row r="10716" spans="5:5">
      <c r="E10716"/>
    </row>
    <row r="10717" spans="5:5">
      <c r="E10717"/>
    </row>
    <row r="10718" spans="5:5">
      <c r="E10718"/>
    </row>
    <row r="10719" spans="5:5">
      <c r="E10719"/>
    </row>
    <row r="10720" spans="5:5">
      <c r="E10720"/>
    </row>
    <row r="10721" spans="5:5">
      <c r="E10721"/>
    </row>
    <row r="10722" spans="5:5">
      <c r="E10722"/>
    </row>
    <row r="10723" spans="5:5">
      <c r="E10723"/>
    </row>
    <row r="10724" spans="5:5">
      <c r="E10724"/>
    </row>
    <row r="10725" spans="5:5">
      <c r="E10725"/>
    </row>
    <row r="10726" spans="5:5">
      <c r="E10726"/>
    </row>
    <row r="10727" spans="5:5">
      <c r="E10727"/>
    </row>
    <row r="10728" spans="5:5">
      <c r="E10728"/>
    </row>
    <row r="10729" spans="5:5">
      <c r="E10729"/>
    </row>
    <row r="10730" spans="5:5">
      <c r="E10730"/>
    </row>
    <row r="10731" spans="5:5">
      <c r="E10731"/>
    </row>
    <row r="10732" spans="5:5">
      <c r="E10732"/>
    </row>
    <row r="10733" spans="5:5">
      <c r="E10733"/>
    </row>
    <row r="10734" spans="5:5">
      <c r="E10734"/>
    </row>
    <row r="10735" spans="5:5">
      <c r="E10735"/>
    </row>
    <row r="10736" spans="5:5">
      <c r="E10736"/>
    </row>
    <row r="10737" spans="5:5">
      <c r="E10737"/>
    </row>
    <row r="10738" spans="5:5">
      <c r="E10738"/>
    </row>
    <row r="10739" spans="5:5">
      <c r="E10739"/>
    </row>
    <row r="10740" spans="5:5">
      <c r="E10740"/>
    </row>
    <row r="10741" spans="5:5">
      <c r="E10741"/>
    </row>
    <row r="10742" spans="5:5">
      <c r="E10742"/>
    </row>
    <row r="10743" spans="5:5">
      <c r="E10743"/>
    </row>
    <row r="10744" spans="5:5">
      <c r="E10744"/>
    </row>
    <row r="10745" spans="5:5">
      <c r="E10745"/>
    </row>
    <row r="10746" spans="5:5">
      <c r="E10746"/>
    </row>
    <row r="10747" spans="5:5">
      <c r="E10747"/>
    </row>
    <row r="10748" spans="5:5">
      <c r="E10748"/>
    </row>
    <row r="10749" spans="5:5">
      <c r="E10749"/>
    </row>
    <row r="10750" spans="5:5">
      <c r="E10750"/>
    </row>
    <row r="10751" spans="5:5">
      <c r="E10751"/>
    </row>
    <row r="10752" spans="5:5">
      <c r="E10752"/>
    </row>
    <row r="10753" spans="5:5">
      <c r="E10753"/>
    </row>
    <row r="10754" spans="5:5">
      <c r="E10754"/>
    </row>
    <row r="10755" spans="5:5">
      <c r="E10755"/>
    </row>
    <row r="10756" spans="5:5">
      <c r="E10756"/>
    </row>
    <row r="10757" spans="5:5">
      <c r="E10757"/>
    </row>
    <row r="10758" spans="5:5">
      <c r="E10758"/>
    </row>
    <row r="10759" spans="5:5">
      <c r="E10759"/>
    </row>
    <row r="10760" spans="5:5">
      <c r="E10760"/>
    </row>
    <row r="10761" spans="5:5">
      <c r="E10761"/>
    </row>
    <row r="10762" spans="5:5">
      <c r="E10762"/>
    </row>
    <row r="10763" spans="5:5">
      <c r="E10763"/>
    </row>
    <row r="10764" spans="5:5">
      <c r="E10764"/>
    </row>
    <row r="10765" spans="5:5">
      <c r="E10765"/>
    </row>
    <row r="10766" spans="5:5">
      <c r="E10766"/>
    </row>
    <row r="10767" spans="5:5">
      <c r="E10767"/>
    </row>
    <row r="10768" spans="5:5">
      <c r="E10768"/>
    </row>
    <row r="10769" spans="5:5">
      <c r="E10769"/>
    </row>
    <row r="10770" spans="5:5">
      <c r="E10770"/>
    </row>
    <row r="10771" spans="5:5">
      <c r="E10771"/>
    </row>
    <row r="10772" spans="5:5">
      <c r="E10772"/>
    </row>
    <row r="10773" spans="5:5">
      <c r="E10773"/>
    </row>
    <row r="10774" spans="5:5">
      <c r="E10774"/>
    </row>
    <row r="10775" spans="5:5">
      <c r="E10775"/>
    </row>
    <row r="10776" spans="5:5">
      <c r="E10776"/>
    </row>
    <row r="10777" spans="5:5">
      <c r="E10777"/>
    </row>
    <row r="10778" spans="5:5">
      <c r="E10778"/>
    </row>
    <row r="10779" spans="5:5">
      <c r="E10779"/>
    </row>
    <row r="10780" spans="5:5">
      <c r="E10780"/>
    </row>
    <row r="10781" spans="5:5">
      <c r="E10781"/>
    </row>
    <row r="10782" spans="5:5">
      <c r="E10782"/>
    </row>
    <row r="10783" spans="5:5">
      <c r="E10783"/>
    </row>
    <row r="10784" spans="5:5">
      <c r="E10784"/>
    </row>
    <row r="10785" spans="5:5">
      <c r="E10785"/>
    </row>
    <row r="10786" spans="5:5">
      <c r="E10786"/>
    </row>
    <row r="10787" spans="5:5">
      <c r="E10787"/>
    </row>
    <row r="10788" spans="5:5">
      <c r="E10788"/>
    </row>
    <row r="10789" spans="5:5">
      <c r="E10789"/>
    </row>
    <row r="10790" spans="5:5">
      <c r="E10790"/>
    </row>
    <row r="10791" spans="5:5">
      <c r="E10791"/>
    </row>
    <row r="10792" spans="5:5">
      <c r="E10792"/>
    </row>
    <row r="10793" spans="5:5">
      <c r="E10793"/>
    </row>
    <row r="10794" spans="5:5">
      <c r="E10794"/>
    </row>
    <row r="10795" spans="5:5">
      <c r="E10795"/>
    </row>
    <row r="10796" spans="5:5">
      <c r="E10796"/>
    </row>
    <row r="10797" spans="5:5">
      <c r="E10797"/>
    </row>
    <row r="10798" spans="5:5">
      <c r="E10798"/>
    </row>
    <row r="10799" spans="5:5">
      <c r="E10799"/>
    </row>
    <row r="10800" spans="5:5">
      <c r="E10800"/>
    </row>
    <row r="10801" spans="5:5">
      <c r="E10801"/>
    </row>
    <row r="10802" spans="5:5">
      <c r="E10802"/>
    </row>
    <row r="10803" spans="5:5">
      <c r="E10803"/>
    </row>
    <row r="10804" spans="5:5">
      <c r="E10804"/>
    </row>
    <row r="10805" spans="5:5">
      <c r="E10805"/>
    </row>
    <row r="10806" spans="5:5">
      <c r="E10806"/>
    </row>
    <row r="10807" spans="5:5">
      <c r="E10807"/>
    </row>
    <row r="10808" spans="5:5">
      <c r="E10808"/>
    </row>
    <row r="10809" spans="5:5">
      <c r="E10809"/>
    </row>
    <row r="10810" spans="5:5">
      <c r="E10810"/>
    </row>
    <row r="10811" spans="5:5">
      <c r="E10811"/>
    </row>
    <row r="10812" spans="5:5">
      <c r="E10812"/>
    </row>
    <row r="10813" spans="5:5">
      <c r="E10813"/>
    </row>
    <row r="10814" spans="5:5">
      <c r="E10814"/>
    </row>
    <row r="10815" spans="5:5">
      <c r="E10815"/>
    </row>
    <row r="10816" spans="5:5">
      <c r="E10816"/>
    </row>
    <row r="10817" spans="5:5">
      <c r="E10817"/>
    </row>
    <row r="10818" spans="5:5">
      <c r="E10818"/>
    </row>
    <row r="10819" spans="5:5">
      <c r="E10819"/>
    </row>
    <row r="10820" spans="5:5">
      <c r="E10820"/>
    </row>
    <row r="10821" spans="5:5">
      <c r="E10821"/>
    </row>
    <row r="10822" spans="5:5">
      <c r="E10822"/>
    </row>
    <row r="10823" spans="5:5">
      <c r="E10823"/>
    </row>
    <row r="10824" spans="5:5">
      <c r="E10824"/>
    </row>
    <row r="10825" spans="5:5">
      <c r="E10825"/>
    </row>
    <row r="10826" spans="5:5">
      <c r="E10826"/>
    </row>
    <row r="10827" spans="5:5">
      <c r="E10827"/>
    </row>
    <row r="10828" spans="5:5">
      <c r="E10828"/>
    </row>
    <row r="10829" spans="5:5">
      <c r="E10829"/>
    </row>
    <row r="10830" spans="5:5">
      <c r="E10830"/>
    </row>
    <row r="10831" spans="5:5">
      <c r="E10831"/>
    </row>
    <row r="10832" spans="5:5">
      <c r="E10832"/>
    </row>
    <row r="10833" spans="5:5">
      <c r="E10833"/>
    </row>
    <row r="10834" spans="5:5">
      <c r="E10834"/>
    </row>
    <row r="10835" spans="5:5">
      <c r="E10835"/>
    </row>
    <row r="10836" spans="5:5">
      <c r="E10836"/>
    </row>
    <row r="10837" spans="5:5">
      <c r="E10837"/>
    </row>
    <row r="10838" spans="5:5">
      <c r="E10838"/>
    </row>
    <row r="10839" spans="5:5">
      <c r="E10839"/>
    </row>
    <row r="10840" spans="5:5">
      <c r="E10840"/>
    </row>
    <row r="10841" spans="5:5">
      <c r="E10841"/>
    </row>
    <row r="10842" spans="5:5">
      <c r="E10842"/>
    </row>
    <row r="10843" spans="5:5">
      <c r="E10843"/>
    </row>
    <row r="10844" spans="5:5">
      <c r="E10844"/>
    </row>
    <row r="10845" spans="5:5">
      <c r="E10845"/>
    </row>
    <row r="10846" spans="5:5">
      <c r="E10846"/>
    </row>
    <row r="10847" spans="5:5">
      <c r="E10847"/>
    </row>
    <row r="10848" spans="5:5">
      <c r="E10848"/>
    </row>
    <row r="10849" spans="5:5">
      <c r="E10849"/>
    </row>
    <row r="10850" spans="5:5">
      <c r="E10850"/>
    </row>
    <row r="10851" spans="5:5">
      <c r="E10851"/>
    </row>
    <row r="10852" spans="5:5">
      <c r="E10852"/>
    </row>
    <row r="10853" spans="5:5">
      <c r="E10853"/>
    </row>
    <row r="10854" spans="5:5">
      <c r="E10854"/>
    </row>
    <row r="10855" spans="5:5">
      <c r="E10855"/>
    </row>
    <row r="10856" spans="5:5">
      <c r="E10856"/>
    </row>
    <row r="10857" spans="5:5">
      <c r="E10857"/>
    </row>
    <row r="10858" spans="5:5">
      <c r="E10858"/>
    </row>
    <row r="10859" spans="5:5">
      <c r="E10859"/>
    </row>
    <row r="10860" spans="5:5">
      <c r="E10860"/>
    </row>
    <row r="10861" spans="5:5">
      <c r="E10861"/>
    </row>
    <row r="10862" spans="5:5">
      <c r="E10862"/>
    </row>
    <row r="10863" spans="5:5">
      <c r="E10863"/>
    </row>
    <row r="10864" spans="5:5">
      <c r="E10864"/>
    </row>
    <row r="10865" spans="5:5">
      <c r="E10865"/>
    </row>
    <row r="10866" spans="5:5">
      <c r="E10866"/>
    </row>
    <row r="10867" spans="5:5">
      <c r="E10867"/>
    </row>
    <row r="10868" spans="5:5">
      <c r="E10868"/>
    </row>
    <row r="10869" spans="5:5">
      <c r="E10869"/>
    </row>
    <row r="10870" spans="5:5">
      <c r="E10870"/>
    </row>
    <row r="10871" spans="5:5">
      <c r="E10871"/>
    </row>
    <row r="10872" spans="5:5">
      <c r="E10872"/>
    </row>
    <row r="10873" spans="5:5">
      <c r="E10873"/>
    </row>
    <row r="10874" spans="5:5">
      <c r="E10874"/>
    </row>
    <row r="10875" spans="5:5">
      <c r="E10875"/>
    </row>
    <row r="10876" spans="5:5">
      <c r="E10876"/>
    </row>
    <row r="10877" spans="5:5">
      <c r="E10877"/>
    </row>
    <row r="10878" spans="5:5">
      <c r="E10878"/>
    </row>
    <row r="10879" spans="5:5">
      <c r="E10879"/>
    </row>
    <row r="10880" spans="5:5">
      <c r="E10880"/>
    </row>
    <row r="10881" spans="5:5">
      <c r="E10881"/>
    </row>
    <row r="10882" spans="5:5">
      <c r="E10882"/>
    </row>
    <row r="10883" spans="5:5">
      <c r="E10883"/>
    </row>
    <row r="10884" spans="5:5">
      <c r="E10884"/>
    </row>
    <row r="10885" spans="5:5">
      <c r="E10885"/>
    </row>
    <row r="10886" spans="5:5">
      <c r="E10886"/>
    </row>
    <row r="10887" spans="5:5">
      <c r="E10887"/>
    </row>
    <row r="10888" spans="5:5">
      <c r="E10888"/>
    </row>
    <row r="10889" spans="5:5">
      <c r="E10889"/>
    </row>
    <row r="10890" spans="5:5">
      <c r="E10890"/>
    </row>
    <row r="10891" spans="5:5">
      <c r="E10891"/>
    </row>
    <row r="10892" spans="5:5">
      <c r="E10892"/>
    </row>
    <row r="10893" spans="5:5">
      <c r="E10893"/>
    </row>
    <row r="10894" spans="5:5">
      <c r="E10894"/>
    </row>
    <row r="10895" spans="5:5">
      <c r="E10895"/>
    </row>
    <row r="10896" spans="5:5">
      <c r="E10896"/>
    </row>
    <row r="10897" spans="5:5">
      <c r="E10897"/>
    </row>
    <row r="10898" spans="5:5">
      <c r="E10898"/>
    </row>
    <row r="10899" spans="5:5">
      <c r="E10899"/>
    </row>
    <row r="10900" spans="5:5">
      <c r="E10900"/>
    </row>
    <row r="10901" spans="5:5">
      <c r="E10901"/>
    </row>
    <row r="10902" spans="5:5">
      <c r="E10902"/>
    </row>
    <row r="10903" spans="5:5">
      <c r="E10903"/>
    </row>
    <row r="10904" spans="5:5">
      <c r="E10904"/>
    </row>
    <row r="10905" spans="5:5">
      <c r="E10905"/>
    </row>
    <row r="10906" spans="5:5">
      <c r="E10906"/>
    </row>
    <row r="10907" spans="5:5">
      <c r="E10907"/>
    </row>
    <row r="10908" spans="5:5">
      <c r="E10908"/>
    </row>
    <row r="10909" spans="5:5">
      <c r="E10909"/>
    </row>
    <row r="10910" spans="5:5">
      <c r="E10910"/>
    </row>
    <row r="10911" spans="5:5">
      <c r="E10911"/>
    </row>
    <row r="10912" spans="5:5">
      <c r="E10912"/>
    </row>
    <row r="10913" spans="5:5">
      <c r="E10913"/>
    </row>
    <row r="10914" spans="5:5">
      <c r="E10914"/>
    </row>
    <row r="10915" spans="5:5">
      <c r="E10915"/>
    </row>
    <row r="10916" spans="5:5">
      <c r="E10916"/>
    </row>
    <row r="10917" spans="5:5">
      <c r="E10917"/>
    </row>
    <row r="10918" spans="5:5">
      <c r="E10918"/>
    </row>
    <row r="10919" spans="5:5">
      <c r="E10919"/>
    </row>
    <row r="10920" spans="5:5">
      <c r="E10920"/>
    </row>
    <row r="10921" spans="5:5">
      <c r="E10921"/>
    </row>
    <row r="10922" spans="5:5">
      <c r="E10922"/>
    </row>
    <row r="10923" spans="5:5">
      <c r="E10923"/>
    </row>
    <row r="10924" spans="5:5">
      <c r="E10924"/>
    </row>
    <row r="10925" spans="5:5">
      <c r="E10925"/>
    </row>
    <row r="10926" spans="5:5">
      <c r="E10926"/>
    </row>
    <row r="10927" spans="5:5">
      <c r="E10927"/>
    </row>
    <row r="10928" spans="5:5">
      <c r="E10928"/>
    </row>
    <row r="10929" spans="5:5">
      <c r="E10929"/>
    </row>
    <row r="10930" spans="5:5">
      <c r="E10930"/>
    </row>
    <row r="10931" spans="5:5">
      <c r="E10931"/>
    </row>
    <row r="10932" spans="5:5">
      <c r="E10932"/>
    </row>
    <row r="10933" spans="5:5">
      <c r="E10933"/>
    </row>
    <row r="10934" spans="5:5">
      <c r="E10934"/>
    </row>
    <row r="10935" spans="5:5">
      <c r="E10935"/>
    </row>
    <row r="10936" spans="5:5">
      <c r="E10936"/>
    </row>
    <row r="10937" spans="5:5">
      <c r="E10937"/>
    </row>
    <row r="10938" spans="5:5">
      <c r="E10938"/>
    </row>
    <row r="10939" spans="5:5">
      <c r="E10939"/>
    </row>
    <row r="10940" spans="5:5">
      <c r="E10940"/>
    </row>
    <row r="10941" spans="5:5">
      <c r="E10941"/>
    </row>
    <row r="10942" spans="5:5">
      <c r="E10942"/>
    </row>
    <row r="10943" spans="5:5">
      <c r="E10943"/>
    </row>
    <row r="10944" spans="5:5">
      <c r="E10944"/>
    </row>
    <row r="10945" spans="5:5">
      <c r="E10945"/>
    </row>
    <row r="10946" spans="5:5">
      <c r="E10946"/>
    </row>
    <row r="10947" spans="5:5">
      <c r="E10947"/>
    </row>
    <row r="10948" spans="5:5">
      <c r="E10948"/>
    </row>
    <row r="10949" spans="5:5">
      <c r="E10949"/>
    </row>
    <row r="10950" spans="5:5">
      <c r="E10950"/>
    </row>
    <row r="10951" spans="5:5">
      <c r="E10951"/>
    </row>
    <row r="10952" spans="5:5">
      <c r="E10952"/>
    </row>
    <row r="10953" spans="5:5">
      <c r="E10953"/>
    </row>
    <row r="10954" spans="5:5">
      <c r="E10954"/>
    </row>
    <row r="10955" spans="5:5">
      <c r="E10955"/>
    </row>
    <row r="10956" spans="5:5">
      <c r="E10956"/>
    </row>
    <row r="10957" spans="5:5">
      <c r="E10957"/>
    </row>
    <row r="10958" spans="5:5">
      <c r="E10958"/>
    </row>
    <row r="10959" spans="5:5">
      <c r="E10959"/>
    </row>
    <row r="10960" spans="5:5">
      <c r="E10960"/>
    </row>
    <row r="10961" spans="5:5">
      <c r="E10961"/>
    </row>
    <row r="10962" spans="5:5">
      <c r="E10962"/>
    </row>
    <row r="10963" spans="5:5">
      <c r="E10963"/>
    </row>
    <row r="10964" spans="5:5">
      <c r="E10964"/>
    </row>
    <row r="10965" spans="5:5">
      <c r="E10965"/>
    </row>
    <row r="10966" spans="5:5">
      <c r="E10966"/>
    </row>
    <row r="10967" spans="5:5">
      <c r="E10967"/>
    </row>
    <row r="10968" spans="5:5">
      <c r="E10968"/>
    </row>
    <row r="10969" spans="5:5">
      <c r="E10969"/>
    </row>
    <row r="10970" spans="5:5">
      <c r="E10970"/>
    </row>
    <row r="10971" spans="5:5">
      <c r="E10971"/>
    </row>
    <row r="10972" spans="5:5">
      <c r="E10972"/>
    </row>
    <row r="10973" spans="5:5">
      <c r="E10973"/>
    </row>
    <row r="10974" spans="5:5">
      <c r="E10974"/>
    </row>
    <row r="10975" spans="5:5">
      <c r="E10975"/>
    </row>
    <row r="10976" spans="5:5">
      <c r="E10976"/>
    </row>
    <row r="10977" spans="5:5">
      <c r="E10977"/>
    </row>
    <row r="10978" spans="5:5">
      <c r="E10978"/>
    </row>
    <row r="10979" spans="5:5">
      <c r="E10979"/>
    </row>
    <row r="10980" spans="5:5">
      <c r="E10980"/>
    </row>
    <row r="10981" spans="5:5">
      <c r="E10981"/>
    </row>
    <row r="10982" spans="5:5">
      <c r="E10982"/>
    </row>
    <row r="10983" spans="5:5">
      <c r="E10983"/>
    </row>
    <row r="10984" spans="5:5">
      <c r="E10984"/>
    </row>
    <row r="10985" spans="5:5">
      <c r="E10985"/>
    </row>
    <row r="10986" spans="5:5">
      <c r="E10986"/>
    </row>
    <row r="10987" spans="5:5">
      <c r="E10987"/>
    </row>
    <row r="10988" spans="5:5">
      <c r="E10988"/>
    </row>
    <row r="10989" spans="5:5">
      <c r="E10989"/>
    </row>
    <row r="10990" spans="5:5">
      <c r="E10990"/>
    </row>
    <row r="10991" spans="5:5">
      <c r="E10991"/>
    </row>
    <row r="10992" spans="5:5">
      <c r="E10992"/>
    </row>
    <row r="10993" spans="5:5">
      <c r="E10993"/>
    </row>
    <row r="10994" spans="5:5">
      <c r="E10994"/>
    </row>
    <row r="10995" spans="5:5">
      <c r="E10995"/>
    </row>
    <row r="10996" spans="5:5">
      <c r="E10996"/>
    </row>
    <row r="10997" spans="5:5">
      <c r="E10997"/>
    </row>
    <row r="10998" spans="5:5">
      <c r="E10998"/>
    </row>
    <row r="10999" spans="5:5">
      <c r="E10999"/>
    </row>
    <row r="11000" spans="5:5">
      <c r="E11000"/>
    </row>
    <row r="11001" spans="5:5">
      <c r="E11001"/>
    </row>
    <row r="11002" spans="5:5">
      <c r="E11002"/>
    </row>
    <row r="11003" spans="5:5">
      <c r="E11003"/>
    </row>
    <row r="11004" spans="5:5">
      <c r="E11004"/>
    </row>
    <row r="11005" spans="5:5">
      <c r="E11005"/>
    </row>
    <row r="11006" spans="5:5">
      <c r="E11006"/>
    </row>
    <row r="11007" spans="5:5">
      <c r="E11007"/>
    </row>
    <row r="11008" spans="5:5">
      <c r="E11008"/>
    </row>
    <row r="11009" spans="5:5">
      <c r="E11009"/>
    </row>
    <row r="11010" spans="5:5">
      <c r="E11010"/>
    </row>
    <row r="11011" spans="5:5">
      <c r="E11011"/>
    </row>
    <row r="11012" spans="5:5">
      <c r="E11012"/>
    </row>
    <row r="11013" spans="5:5">
      <c r="E11013"/>
    </row>
    <row r="11014" spans="5:5">
      <c r="E11014"/>
    </row>
    <row r="11015" spans="5:5">
      <c r="E11015"/>
    </row>
    <row r="11016" spans="5:5">
      <c r="E11016"/>
    </row>
    <row r="11017" spans="5:5">
      <c r="E11017"/>
    </row>
    <row r="11018" spans="5:5">
      <c r="E11018"/>
    </row>
    <row r="11019" spans="5:5">
      <c r="E11019"/>
    </row>
    <row r="11020" spans="5:5">
      <c r="E11020"/>
    </row>
    <row r="11021" spans="5:5">
      <c r="E11021"/>
    </row>
    <row r="11022" spans="5:5">
      <c r="E11022"/>
    </row>
    <row r="11023" spans="5:5">
      <c r="E11023"/>
    </row>
    <row r="11024" spans="5:5">
      <c r="E11024"/>
    </row>
    <row r="11025" spans="5:5">
      <c r="E11025"/>
    </row>
    <row r="11026" spans="5:5">
      <c r="E11026"/>
    </row>
    <row r="11027" spans="5:5">
      <c r="E11027"/>
    </row>
    <row r="11028" spans="5:5">
      <c r="E11028"/>
    </row>
    <row r="11029" spans="5:5">
      <c r="E11029"/>
    </row>
    <row r="11030" spans="5:5">
      <c r="E11030"/>
    </row>
    <row r="11031" spans="5:5">
      <c r="E11031"/>
    </row>
    <row r="11032" spans="5:5">
      <c r="E11032"/>
    </row>
    <row r="11033" spans="5:5">
      <c r="E11033"/>
    </row>
    <row r="11034" spans="5:5">
      <c r="E11034"/>
    </row>
    <row r="11035" spans="5:5">
      <c r="E11035"/>
    </row>
    <row r="11036" spans="5:5">
      <c r="E11036"/>
    </row>
    <row r="11037" spans="5:5">
      <c r="E11037"/>
    </row>
    <row r="11038" spans="5:5">
      <c r="E11038"/>
    </row>
    <row r="11039" spans="5:5">
      <c r="E11039"/>
    </row>
    <row r="11040" spans="5:5">
      <c r="E11040"/>
    </row>
    <row r="11041" spans="5:5">
      <c r="E11041"/>
    </row>
    <row r="11042" spans="5:5">
      <c r="E11042"/>
    </row>
    <row r="11043" spans="5:5">
      <c r="E11043"/>
    </row>
    <row r="11044" spans="5:5">
      <c r="E11044"/>
    </row>
    <row r="11045" spans="5:5">
      <c r="E11045"/>
    </row>
    <row r="11046" spans="5:5">
      <c r="E11046"/>
    </row>
    <row r="11047" spans="5:5">
      <c r="E11047"/>
    </row>
    <row r="11048" spans="5:5">
      <c r="E11048"/>
    </row>
    <row r="11049" spans="5:5">
      <c r="E11049"/>
    </row>
    <row r="11050" spans="5:5">
      <c r="E11050"/>
    </row>
    <row r="11051" spans="5:5">
      <c r="E11051"/>
    </row>
    <row r="11052" spans="5:5">
      <c r="E11052"/>
    </row>
    <row r="11053" spans="5:5">
      <c r="E11053"/>
    </row>
    <row r="11054" spans="5:5">
      <c r="E11054"/>
    </row>
    <row r="11055" spans="5:5">
      <c r="E11055"/>
    </row>
    <row r="11056" spans="5:5">
      <c r="E11056"/>
    </row>
    <row r="11057" spans="5:5">
      <c r="E11057"/>
    </row>
    <row r="11058" spans="5:5">
      <c r="E11058"/>
    </row>
    <row r="11059" spans="5:5">
      <c r="E11059"/>
    </row>
    <row r="11060" spans="5:5">
      <c r="E11060"/>
    </row>
    <row r="11061" spans="5:5">
      <c r="E11061"/>
    </row>
    <row r="11062" spans="5:5">
      <c r="E11062"/>
    </row>
    <row r="11063" spans="5:5">
      <c r="E11063"/>
    </row>
    <row r="11064" spans="5:5">
      <c r="E11064"/>
    </row>
    <row r="11065" spans="5:5">
      <c r="E11065"/>
    </row>
    <row r="11066" spans="5:5">
      <c r="E11066"/>
    </row>
    <row r="11067" spans="5:5">
      <c r="E11067"/>
    </row>
    <row r="11068" spans="5:5">
      <c r="E11068"/>
    </row>
    <row r="11069" spans="5:5">
      <c r="E11069"/>
    </row>
    <row r="11070" spans="5:5">
      <c r="E11070"/>
    </row>
    <row r="11071" spans="5:5">
      <c r="E11071"/>
    </row>
    <row r="11072" spans="5:5">
      <c r="E11072"/>
    </row>
    <row r="11073" spans="5:5">
      <c r="E11073"/>
    </row>
    <row r="11074" spans="5:5">
      <c r="E11074"/>
    </row>
    <row r="11075" spans="5:5">
      <c r="E11075"/>
    </row>
    <row r="11076" spans="5:5">
      <c r="E11076"/>
    </row>
    <row r="11077" spans="5:5">
      <c r="E11077"/>
    </row>
    <row r="11078" spans="5:5">
      <c r="E11078"/>
    </row>
    <row r="11079" spans="5:5">
      <c r="E11079"/>
    </row>
    <row r="11080" spans="5:5">
      <c r="E11080"/>
    </row>
    <row r="11081" spans="5:5">
      <c r="E11081"/>
    </row>
    <row r="11082" spans="5:5">
      <c r="E11082"/>
    </row>
    <row r="11083" spans="5:5">
      <c r="E11083"/>
    </row>
    <row r="11084" spans="5:5">
      <c r="E11084"/>
    </row>
    <row r="11085" spans="5:5">
      <c r="E11085"/>
    </row>
    <row r="11086" spans="5:5">
      <c r="E11086"/>
    </row>
    <row r="11087" spans="5:5">
      <c r="E11087"/>
    </row>
    <row r="11088" spans="5:5">
      <c r="E11088"/>
    </row>
    <row r="11089" spans="5:5">
      <c r="E11089"/>
    </row>
    <row r="11090" spans="5:5">
      <c r="E11090"/>
    </row>
    <row r="11091" spans="5:5">
      <c r="E11091"/>
    </row>
    <row r="11092" spans="5:5">
      <c r="E11092"/>
    </row>
    <row r="11093" spans="5:5">
      <c r="E11093"/>
    </row>
    <row r="11094" spans="5:5">
      <c r="E11094"/>
    </row>
    <row r="11095" spans="5:5">
      <c r="E11095"/>
    </row>
    <row r="11096" spans="5:5">
      <c r="E11096"/>
    </row>
    <row r="11097" spans="5:5">
      <c r="E11097"/>
    </row>
    <row r="11098" spans="5:5">
      <c r="E11098"/>
    </row>
    <row r="11099" spans="5:5">
      <c r="E11099"/>
    </row>
    <row r="11100" spans="5:5">
      <c r="E11100"/>
    </row>
    <row r="11101" spans="5:5">
      <c r="E11101"/>
    </row>
    <row r="11102" spans="5:5">
      <c r="E11102"/>
    </row>
    <row r="11103" spans="5:5">
      <c r="E11103"/>
    </row>
    <row r="11104" spans="5:5">
      <c r="E11104"/>
    </row>
    <row r="11105" spans="5:5">
      <c r="E11105"/>
    </row>
    <row r="11106" spans="5:5">
      <c r="E11106"/>
    </row>
    <row r="11107" spans="5:5">
      <c r="E11107"/>
    </row>
    <row r="11108" spans="5:5">
      <c r="E11108"/>
    </row>
    <row r="11109" spans="5:5">
      <c r="E11109"/>
    </row>
    <row r="11110" spans="5:5">
      <c r="E11110"/>
    </row>
    <row r="11111" spans="5:5">
      <c r="E11111"/>
    </row>
    <row r="11112" spans="5:5">
      <c r="E11112"/>
    </row>
    <row r="11113" spans="5:5">
      <c r="E11113"/>
    </row>
    <row r="11114" spans="5:5">
      <c r="E11114"/>
    </row>
    <row r="11115" spans="5:5">
      <c r="E11115"/>
    </row>
    <row r="11116" spans="5:5">
      <c r="E11116"/>
    </row>
    <row r="11117" spans="5:5">
      <c r="E11117"/>
    </row>
    <row r="11118" spans="5:5">
      <c r="E11118"/>
    </row>
    <row r="11119" spans="5:5">
      <c r="E11119"/>
    </row>
    <row r="11120" spans="5:5">
      <c r="E11120"/>
    </row>
    <row r="11121" spans="5:5">
      <c r="E11121"/>
    </row>
    <row r="11122" spans="5:5">
      <c r="E11122"/>
    </row>
    <row r="11123" spans="5:5">
      <c r="E11123"/>
    </row>
    <row r="11124" spans="5:5">
      <c r="E11124"/>
    </row>
    <row r="11125" spans="5:5">
      <c r="E11125"/>
    </row>
    <row r="11126" spans="5:5">
      <c r="E11126"/>
    </row>
    <row r="11127" spans="5:5">
      <c r="E11127"/>
    </row>
    <row r="11128" spans="5:5">
      <c r="E11128"/>
    </row>
    <row r="11129" spans="5:5">
      <c r="E11129"/>
    </row>
    <row r="11130" spans="5:5">
      <c r="E11130"/>
    </row>
    <row r="11131" spans="5:5">
      <c r="E11131"/>
    </row>
    <row r="11132" spans="5:5">
      <c r="E11132"/>
    </row>
    <row r="11133" spans="5:5">
      <c r="E11133"/>
    </row>
    <row r="11134" spans="5:5">
      <c r="E11134"/>
    </row>
    <row r="11135" spans="5:5">
      <c r="E11135"/>
    </row>
    <row r="11136" spans="5:5">
      <c r="E11136"/>
    </row>
    <row r="11137" spans="5:5">
      <c r="E11137"/>
    </row>
    <row r="11138" spans="5:5">
      <c r="E11138"/>
    </row>
    <row r="11139" spans="5:5">
      <c r="E11139"/>
    </row>
    <row r="11140" spans="5:5">
      <c r="E11140"/>
    </row>
    <row r="11141" spans="5:5">
      <c r="E11141"/>
    </row>
    <row r="11142" spans="5:5">
      <c r="E11142"/>
    </row>
    <row r="11143" spans="5:5">
      <c r="E11143"/>
    </row>
    <row r="11144" spans="5:5">
      <c r="E11144"/>
    </row>
    <row r="11145" spans="5:5">
      <c r="E11145"/>
    </row>
    <row r="11146" spans="5:5">
      <c r="E11146"/>
    </row>
    <row r="11147" spans="5:5">
      <c r="E11147"/>
    </row>
    <row r="11148" spans="5:5">
      <c r="E11148"/>
    </row>
    <row r="11149" spans="5:5">
      <c r="E11149"/>
    </row>
    <row r="11150" spans="5:5">
      <c r="E11150"/>
    </row>
    <row r="11151" spans="5:5">
      <c r="E11151"/>
    </row>
    <row r="11152" spans="5:5">
      <c r="E11152"/>
    </row>
    <row r="11153" spans="5:5">
      <c r="E11153"/>
    </row>
    <row r="11154" spans="5:5">
      <c r="E11154"/>
    </row>
    <row r="11155" spans="5:5">
      <c r="E11155"/>
    </row>
    <row r="11156" spans="5:5">
      <c r="E11156"/>
    </row>
    <row r="11157" spans="5:5">
      <c r="E11157"/>
    </row>
    <row r="11158" spans="5:5">
      <c r="E11158"/>
    </row>
    <row r="11159" spans="5:5">
      <c r="E11159"/>
    </row>
    <row r="11160" spans="5:5">
      <c r="E11160"/>
    </row>
    <row r="11161" spans="5:5">
      <c r="E11161"/>
    </row>
    <row r="11162" spans="5:5">
      <c r="E11162"/>
    </row>
    <row r="11163" spans="5:5">
      <c r="E11163"/>
    </row>
    <row r="11164" spans="5:5">
      <c r="E11164"/>
    </row>
    <row r="11165" spans="5:5">
      <c r="E11165"/>
    </row>
    <row r="11166" spans="5:5">
      <c r="E11166"/>
    </row>
    <row r="11167" spans="5:5">
      <c r="E11167"/>
    </row>
    <row r="11168" spans="5:5">
      <c r="E11168"/>
    </row>
    <row r="11169" spans="5:5">
      <c r="E11169"/>
    </row>
    <row r="11170" spans="5:5">
      <c r="E11170"/>
    </row>
    <row r="11171" spans="5:5">
      <c r="E11171"/>
    </row>
    <row r="11172" spans="5:5">
      <c r="E11172"/>
    </row>
    <row r="11173" spans="5:5">
      <c r="E11173"/>
    </row>
    <row r="11174" spans="5:5">
      <c r="E11174"/>
    </row>
    <row r="11175" spans="5:5">
      <c r="E11175"/>
    </row>
    <row r="11176" spans="5:5">
      <c r="E11176"/>
    </row>
    <row r="11177" spans="5:5">
      <c r="E11177"/>
    </row>
    <row r="11178" spans="5:5">
      <c r="E11178"/>
    </row>
    <row r="11179" spans="5:5">
      <c r="E11179"/>
    </row>
    <row r="11180" spans="5:5">
      <c r="E11180"/>
    </row>
    <row r="11181" spans="5:5">
      <c r="E11181"/>
    </row>
    <row r="11182" spans="5:5">
      <c r="E11182"/>
    </row>
    <row r="11183" spans="5:5">
      <c r="E11183"/>
    </row>
    <row r="11184" spans="5:5">
      <c r="E11184"/>
    </row>
    <row r="11185" spans="5:5">
      <c r="E11185"/>
    </row>
    <row r="11186" spans="5:5">
      <c r="E11186"/>
    </row>
    <row r="11187" spans="5:5">
      <c r="E11187"/>
    </row>
    <row r="11188" spans="5:5">
      <c r="E11188"/>
    </row>
    <row r="11189" spans="5:5">
      <c r="E11189"/>
    </row>
    <row r="11190" spans="5:5">
      <c r="E11190"/>
    </row>
    <row r="11191" spans="5:5">
      <c r="E11191"/>
    </row>
    <row r="11192" spans="5:5">
      <c r="E11192"/>
    </row>
    <row r="11193" spans="5:5">
      <c r="E11193"/>
    </row>
    <row r="11194" spans="5:5">
      <c r="E11194"/>
    </row>
    <row r="11195" spans="5:5">
      <c r="E11195"/>
    </row>
    <row r="11196" spans="5:5">
      <c r="E11196"/>
    </row>
    <row r="11197" spans="5:5">
      <c r="E11197"/>
    </row>
    <row r="11198" spans="5:5">
      <c r="E11198"/>
    </row>
    <row r="11199" spans="5:5">
      <c r="E11199"/>
    </row>
    <row r="11200" spans="5:5">
      <c r="E11200"/>
    </row>
    <row r="11201" spans="5:5">
      <c r="E11201"/>
    </row>
    <row r="11202" spans="5:5">
      <c r="E11202"/>
    </row>
    <row r="11203" spans="5:5">
      <c r="E11203"/>
    </row>
    <row r="11204" spans="5:5">
      <c r="E11204"/>
    </row>
    <row r="11205" spans="5:5">
      <c r="E11205"/>
    </row>
    <row r="11206" spans="5:5">
      <c r="E11206"/>
    </row>
    <row r="11207" spans="5:5">
      <c r="E11207"/>
    </row>
    <row r="11208" spans="5:5">
      <c r="E11208"/>
    </row>
    <row r="11209" spans="5:5">
      <c r="E11209"/>
    </row>
    <row r="11210" spans="5:5">
      <c r="E11210"/>
    </row>
    <row r="11211" spans="5:5">
      <c r="E11211"/>
    </row>
    <row r="11212" spans="5:5">
      <c r="E11212"/>
    </row>
    <row r="11213" spans="5:5">
      <c r="E11213"/>
    </row>
    <row r="11214" spans="5:5">
      <c r="E11214"/>
    </row>
    <row r="11215" spans="5:5">
      <c r="E11215"/>
    </row>
    <row r="11216" spans="5:5">
      <c r="E11216"/>
    </row>
    <row r="11217" spans="5:5">
      <c r="E11217"/>
    </row>
    <row r="11218" spans="5:5">
      <c r="E11218"/>
    </row>
    <row r="11219" spans="5:5">
      <c r="E11219"/>
    </row>
    <row r="11220" spans="5:5">
      <c r="E11220"/>
    </row>
    <row r="11221" spans="5:5">
      <c r="E11221"/>
    </row>
    <row r="11222" spans="5:5">
      <c r="E11222"/>
    </row>
    <row r="11223" spans="5:5">
      <c r="E11223"/>
    </row>
    <row r="11224" spans="5:5">
      <c r="E11224"/>
    </row>
    <row r="11225" spans="5:5">
      <c r="E11225"/>
    </row>
    <row r="11226" spans="5:5">
      <c r="E11226"/>
    </row>
    <row r="11227" spans="5:5">
      <c r="E11227"/>
    </row>
    <row r="11228" spans="5:5">
      <c r="E11228"/>
    </row>
    <row r="11229" spans="5:5">
      <c r="E11229"/>
    </row>
    <row r="11230" spans="5:5">
      <c r="E11230"/>
    </row>
    <row r="11231" spans="5:5">
      <c r="E11231"/>
    </row>
    <row r="11232" spans="5:5">
      <c r="E11232"/>
    </row>
    <row r="11233" spans="5:5">
      <c r="E11233"/>
    </row>
    <row r="11234" spans="5:5">
      <c r="E11234"/>
    </row>
    <row r="11235" spans="5:5">
      <c r="E11235"/>
    </row>
    <row r="11236" spans="5:5">
      <c r="E11236"/>
    </row>
    <row r="11237" spans="5:5">
      <c r="E11237"/>
    </row>
    <row r="11238" spans="5:5">
      <c r="E11238"/>
    </row>
    <row r="11239" spans="5:5">
      <c r="E11239"/>
    </row>
    <row r="11240" spans="5:5">
      <c r="E11240"/>
    </row>
    <row r="11241" spans="5:5">
      <c r="E11241"/>
    </row>
    <row r="11242" spans="5:5">
      <c r="E11242"/>
    </row>
    <row r="11243" spans="5:5">
      <c r="E11243"/>
    </row>
    <row r="11244" spans="5:5">
      <c r="E11244"/>
    </row>
    <row r="11245" spans="5:5">
      <c r="E11245"/>
    </row>
    <row r="11246" spans="5:5">
      <c r="E11246"/>
    </row>
    <row r="11247" spans="5:5">
      <c r="E11247"/>
    </row>
    <row r="11248" spans="5:5">
      <c r="E11248"/>
    </row>
    <row r="11249" spans="5:5">
      <c r="E11249"/>
    </row>
    <row r="11250" spans="5:5">
      <c r="E11250"/>
    </row>
    <row r="11251" spans="5:5">
      <c r="E11251"/>
    </row>
    <row r="11252" spans="5:5">
      <c r="E11252"/>
    </row>
    <row r="11253" spans="5:5">
      <c r="E11253"/>
    </row>
    <row r="11254" spans="5:5">
      <c r="E11254"/>
    </row>
    <row r="11255" spans="5:5">
      <c r="E11255"/>
    </row>
    <row r="11256" spans="5:5">
      <c r="E11256"/>
    </row>
    <row r="11257" spans="5:5">
      <c r="E11257"/>
    </row>
    <row r="11258" spans="5:5">
      <c r="E11258"/>
    </row>
    <row r="11259" spans="5:5">
      <c r="E11259"/>
    </row>
    <row r="11260" spans="5:5">
      <c r="E11260"/>
    </row>
    <row r="11261" spans="5:5">
      <c r="E11261"/>
    </row>
    <row r="11262" spans="5:5">
      <c r="E11262"/>
    </row>
    <row r="11263" spans="5:5">
      <c r="E11263"/>
    </row>
    <row r="11264" spans="5:5">
      <c r="E11264"/>
    </row>
    <row r="11265" spans="5:5">
      <c r="E11265"/>
    </row>
    <row r="11266" spans="5:5">
      <c r="E11266"/>
    </row>
    <row r="11267" spans="5:5">
      <c r="E11267"/>
    </row>
    <row r="11268" spans="5:5">
      <c r="E11268"/>
    </row>
    <row r="11269" spans="5:5">
      <c r="E11269"/>
    </row>
    <row r="11270" spans="5:5">
      <c r="E11270"/>
    </row>
    <row r="11271" spans="5:5">
      <c r="E11271"/>
    </row>
    <row r="11272" spans="5:5">
      <c r="E11272"/>
    </row>
    <row r="11273" spans="5:5">
      <c r="E11273"/>
    </row>
    <row r="11274" spans="5:5">
      <c r="E11274"/>
    </row>
    <row r="11275" spans="5:5">
      <c r="E11275"/>
    </row>
    <row r="11276" spans="5:5">
      <c r="E11276"/>
    </row>
    <row r="11277" spans="5:5">
      <c r="E11277"/>
    </row>
    <row r="11278" spans="5:5">
      <c r="E11278"/>
    </row>
    <row r="11279" spans="5:5">
      <c r="E11279"/>
    </row>
    <row r="11280" spans="5:5">
      <c r="E11280"/>
    </row>
    <row r="11281" spans="5:5">
      <c r="E11281"/>
    </row>
    <row r="11282" spans="5:5">
      <c r="E11282"/>
    </row>
    <row r="11283" spans="5:5">
      <c r="E11283"/>
    </row>
    <row r="11284" spans="5:5">
      <c r="E11284"/>
    </row>
    <row r="11285" spans="5:5">
      <c r="E11285"/>
    </row>
    <row r="11286" spans="5:5">
      <c r="E11286"/>
    </row>
    <row r="11287" spans="5:5">
      <c r="E11287"/>
    </row>
    <row r="11288" spans="5:5">
      <c r="E11288"/>
    </row>
    <row r="11289" spans="5:5">
      <c r="E11289"/>
    </row>
    <row r="11290" spans="5:5">
      <c r="E11290"/>
    </row>
    <row r="11291" spans="5:5">
      <c r="E11291"/>
    </row>
    <row r="11292" spans="5:5">
      <c r="E11292"/>
    </row>
    <row r="11293" spans="5:5">
      <c r="E11293"/>
    </row>
    <row r="11294" spans="5:5">
      <c r="E11294"/>
    </row>
    <row r="11295" spans="5:5">
      <c r="E11295"/>
    </row>
    <row r="11296" spans="5:5">
      <c r="E11296"/>
    </row>
    <row r="11297" spans="5:5">
      <c r="E11297"/>
    </row>
    <row r="11298" spans="5:5">
      <c r="E11298"/>
    </row>
    <row r="11299" spans="5:5">
      <c r="E11299"/>
    </row>
    <row r="11300" spans="5:5">
      <c r="E11300"/>
    </row>
    <row r="11301" spans="5:5">
      <c r="E11301"/>
    </row>
    <row r="11302" spans="5:5">
      <c r="E11302"/>
    </row>
    <row r="11303" spans="5:5">
      <c r="E11303"/>
    </row>
    <row r="11304" spans="5:5">
      <c r="E11304"/>
    </row>
    <row r="11305" spans="5:5">
      <c r="E11305"/>
    </row>
    <row r="11306" spans="5:5">
      <c r="E11306"/>
    </row>
    <row r="11307" spans="5:5">
      <c r="E11307"/>
    </row>
    <row r="11308" spans="5:5">
      <c r="E11308"/>
    </row>
    <row r="11309" spans="5:5">
      <c r="E11309"/>
    </row>
    <row r="11310" spans="5:5">
      <c r="E11310"/>
    </row>
    <row r="11311" spans="5:5">
      <c r="E11311"/>
    </row>
    <row r="11312" spans="5:5">
      <c r="E11312"/>
    </row>
    <row r="11313" spans="5:5">
      <c r="E11313"/>
    </row>
    <row r="11314" spans="5:5">
      <c r="E11314"/>
    </row>
    <row r="11315" spans="5:5">
      <c r="E11315"/>
    </row>
    <row r="11316" spans="5:5">
      <c r="E11316"/>
    </row>
    <row r="11317" spans="5:5">
      <c r="E11317"/>
    </row>
    <row r="11318" spans="5:5">
      <c r="E11318"/>
    </row>
    <row r="11319" spans="5:5">
      <c r="E11319"/>
    </row>
    <row r="11320" spans="5:5">
      <c r="E11320"/>
    </row>
    <row r="11321" spans="5:5">
      <c r="E11321"/>
    </row>
    <row r="11322" spans="5:5">
      <c r="E11322"/>
    </row>
    <row r="11323" spans="5:5">
      <c r="E11323"/>
    </row>
    <row r="11324" spans="5:5">
      <c r="E11324"/>
    </row>
    <row r="11325" spans="5:5">
      <c r="E11325"/>
    </row>
    <row r="11326" spans="5:5">
      <c r="E11326"/>
    </row>
    <row r="11327" spans="5:5">
      <c r="E11327"/>
    </row>
    <row r="11328" spans="5:5">
      <c r="E11328"/>
    </row>
    <row r="11329" spans="5:5">
      <c r="E11329"/>
    </row>
    <row r="11330" spans="5:5">
      <c r="E11330"/>
    </row>
    <row r="11331" spans="5:5">
      <c r="E11331"/>
    </row>
    <row r="11332" spans="5:5">
      <c r="E11332"/>
    </row>
    <row r="11333" spans="5:5">
      <c r="E11333"/>
    </row>
    <row r="11334" spans="5:5">
      <c r="E11334"/>
    </row>
    <row r="11335" spans="5:5">
      <c r="E11335"/>
    </row>
    <row r="11336" spans="5:5">
      <c r="E11336"/>
    </row>
    <row r="11337" spans="5:5">
      <c r="E11337"/>
    </row>
    <row r="11338" spans="5:5">
      <c r="E11338"/>
    </row>
    <row r="11339" spans="5:5">
      <c r="E11339"/>
    </row>
    <row r="11340" spans="5:5">
      <c r="E11340"/>
    </row>
    <row r="11341" spans="5:5">
      <c r="E11341"/>
    </row>
    <row r="11342" spans="5:5">
      <c r="E11342"/>
    </row>
    <row r="11343" spans="5:5">
      <c r="E11343"/>
    </row>
    <row r="11344" spans="5:5">
      <c r="E11344"/>
    </row>
    <row r="11345" spans="5:5">
      <c r="E11345"/>
    </row>
    <row r="11346" spans="5:5">
      <c r="E11346"/>
    </row>
    <row r="11347" spans="5:5">
      <c r="E11347"/>
    </row>
    <row r="11348" spans="5:5">
      <c r="E11348"/>
    </row>
    <row r="11349" spans="5:5">
      <c r="E11349"/>
    </row>
    <row r="11350" spans="5:5">
      <c r="E11350"/>
    </row>
    <row r="11351" spans="5:5">
      <c r="E11351"/>
    </row>
    <row r="11352" spans="5:5">
      <c r="E11352"/>
    </row>
    <row r="11353" spans="5:5">
      <c r="E11353"/>
    </row>
    <row r="11354" spans="5:5">
      <c r="E11354"/>
    </row>
    <row r="11355" spans="5:5">
      <c r="E11355"/>
    </row>
    <row r="11356" spans="5:5">
      <c r="E11356"/>
    </row>
    <row r="11357" spans="5:5">
      <c r="E11357"/>
    </row>
    <row r="11358" spans="5:5">
      <c r="E11358"/>
    </row>
    <row r="11359" spans="5:5">
      <c r="E11359"/>
    </row>
    <row r="11360" spans="5:5">
      <c r="E11360"/>
    </row>
    <row r="11361" spans="5:5">
      <c r="E11361"/>
    </row>
    <row r="11362" spans="5:5">
      <c r="E11362"/>
    </row>
    <row r="11363" spans="5:5">
      <c r="E11363"/>
    </row>
    <row r="11364" spans="5:5">
      <c r="E11364"/>
    </row>
    <row r="11365" spans="5:5">
      <c r="E11365"/>
    </row>
    <row r="11366" spans="5:5">
      <c r="E11366"/>
    </row>
    <row r="11367" spans="5:5">
      <c r="E11367"/>
    </row>
    <row r="11368" spans="5:5">
      <c r="E11368"/>
    </row>
    <row r="11369" spans="5:5">
      <c r="E11369"/>
    </row>
    <row r="11370" spans="5:5">
      <c r="E11370"/>
    </row>
    <row r="11371" spans="5:5">
      <c r="E11371"/>
    </row>
    <row r="11372" spans="5:5">
      <c r="E11372"/>
    </row>
    <row r="11373" spans="5:5">
      <c r="E11373"/>
    </row>
    <row r="11374" spans="5:5">
      <c r="E11374"/>
    </row>
    <row r="11375" spans="5:5">
      <c r="E11375"/>
    </row>
    <row r="11376" spans="5:5">
      <c r="E11376"/>
    </row>
    <row r="11377" spans="5:5">
      <c r="E11377"/>
    </row>
    <row r="11378" spans="5:5">
      <c r="E11378"/>
    </row>
    <row r="11379" spans="5:5">
      <c r="E11379"/>
    </row>
    <row r="11380" spans="5:5">
      <c r="E11380"/>
    </row>
    <row r="11381" spans="5:5">
      <c r="E11381"/>
    </row>
    <row r="11382" spans="5:5">
      <c r="E11382"/>
    </row>
    <row r="11383" spans="5:5">
      <c r="E11383"/>
    </row>
    <row r="11384" spans="5:5">
      <c r="E11384"/>
    </row>
    <row r="11385" spans="5:5">
      <c r="E11385"/>
    </row>
    <row r="11386" spans="5:5">
      <c r="E11386"/>
    </row>
    <row r="11387" spans="5:5">
      <c r="E11387"/>
    </row>
    <row r="11388" spans="5:5">
      <c r="E11388"/>
    </row>
    <row r="11389" spans="5:5">
      <c r="E11389"/>
    </row>
    <row r="11390" spans="5:5">
      <c r="E11390"/>
    </row>
    <row r="11391" spans="5:5">
      <c r="E11391"/>
    </row>
    <row r="11392" spans="5:5">
      <c r="E11392"/>
    </row>
    <row r="11393" spans="5:5">
      <c r="E11393"/>
    </row>
    <row r="11394" spans="5:5">
      <c r="E11394"/>
    </row>
    <row r="11395" spans="5:5">
      <c r="E11395"/>
    </row>
    <row r="11396" spans="5:5">
      <c r="E11396"/>
    </row>
    <row r="11397" spans="5:5">
      <c r="E11397"/>
    </row>
    <row r="11398" spans="5:5">
      <c r="E11398"/>
    </row>
    <row r="11399" spans="5:5">
      <c r="E11399"/>
    </row>
    <row r="11400" spans="5:5">
      <c r="E11400"/>
    </row>
    <row r="11401" spans="5:5">
      <c r="E11401"/>
    </row>
    <row r="11402" spans="5:5">
      <c r="E11402"/>
    </row>
    <row r="11403" spans="5:5">
      <c r="E11403"/>
    </row>
    <row r="11404" spans="5:5">
      <c r="E11404"/>
    </row>
    <row r="11405" spans="5:5">
      <c r="E11405"/>
    </row>
    <row r="11406" spans="5:5">
      <c r="E11406"/>
    </row>
    <row r="11407" spans="5:5">
      <c r="E11407"/>
    </row>
    <row r="11408" spans="5:5">
      <c r="E11408"/>
    </row>
    <row r="11409" spans="5:5">
      <c r="E11409"/>
    </row>
    <row r="11410" spans="5:5">
      <c r="E11410"/>
    </row>
    <row r="11411" spans="5:5">
      <c r="E11411"/>
    </row>
    <row r="11412" spans="5:5">
      <c r="E11412"/>
    </row>
    <row r="11413" spans="5:5">
      <c r="E11413"/>
    </row>
    <row r="11414" spans="5:5">
      <c r="E11414"/>
    </row>
    <row r="11415" spans="5:5">
      <c r="E11415"/>
    </row>
    <row r="11416" spans="5:5">
      <c r="E11416"/>
    </row>
    <row r="11417" spans="5:5">
      <c r="E11417"/>
    </row>
    <row r="11418" spans="5:5">
      <c r="E11418"/>
    </row>
    <row r="11419" spans="5:5">
      <c r="E11419"/>
    </row>
    <row r="11420" spans="5:5">
      <c r="E11420"/>
    </row>
    <row r="11421" spans="5:5">
      <c r="E11421"/>
    </row>
    <row r="11422" spans="5:5">
      <c r="E11422"/>
    </row>
    <row r="11423" spans="5:5">
      <c r="E11423"/>
    </row>
    <row r="11424" spans="5:5">
      <c r="E11424"/>
    </row>
    <row r="11425" spans="5:5">
      <c r="E11425"/>
    </row>
    <row r="11426" spans="5:5">
      <c r="E11426"/>
    </row>
    <row r="11427" spans="5:5">
      <c r="E11427"/>
    </row>
    <row r="11428" spans="5:5">
      <c r="E11428"/>
    </row>
    <row r="11429" spans="5:5">
      <c r="E11429"/>
    </row>
    <row r="11430" spans="5:5">
      <c r="E11430"/>
    </row>
    <row r="11431" spans="5:5">
      <c r="E11431"/>
    </row>
    <row r="11432" spans="5:5">
      <c r="E11432"/>
    </row>
    <row r="11433" spans="5:5">
      <c r="E11433"/>
    </row>
    <row r="11434" spans="5:5">
      <c r="E11434"/>
    </row>
    <row r="11435" spans="5:5">
      <c r="E11435"/>
    </row>
    <row r="11436" spans="5:5">
      <c r="E11436"/>
    </row>
    <row r="11437" spans="5:5">
      <c r="E11437"/>
    </row>
    <row r="11438" spans="5:5">
      <c r="E11438"/>
    </row>
    <row r="11439" spans="5:5">
      <c r="E11439"/>
    </row>
    <row r="11440" spans="5:5">
      <c r="E11440"/>
    </row>
    <row r="11441" spans="5:5">
      <c r="E11441"/>
    </row>
    <row r="11442" spans="5:5">
      <c r="E11442"/>
    </row>
    <row r="11443" spans="5:5">
      <c r="E11443"/>
    </row>
    <row r="11444" spans="5:5">
      <c r="E11444"/>
    </row>
    <row r="11445" spans="5:5">
      <c r="E11445"/>
    </row>
    <row r="11446" spans="5:5">
      <c r="E11446"/>
    </row>
    <row r="11447" spans="5:5">
      <c r="E11447"/>
    </row>
    <row r="11448" spans="5:5">
      <c r="E11448"/>
    </row>
    <row r="11449" spans="5:5">
      <c r="E11449"/>
    </row>
    <row r="11450" spans="5:5">
      <c r="E11450"/>
    </row>
    <row r="11451" spans="5:5">
      <c r="E11451"/>
    </row>
    <row r="11452" spans="5:5">
      <c r="E11452"/>
    </row>
    <row r="11453" spans="5:5">
      <c r="E11453"/>
    </row>
    <row r="11454" spans="5:5">
      <c r="E11454"/>
    </row>
    <row r="11455" spans="5:5">
      <c r="E11455"/>
    </row>
    <row r="11456" spans="5:5">
      <c r="E11456"/>
    </row>
    <row r="11457" spans="5:5">
      <c r="E11457"/>
    </row>
    <row r="11458" spans="5:5">
      <c r="E11458"/>
    </row>
    <row r="11459" spans="5:5">
      <c r="E11459"/>
    </row>
    <row r="11460" spans="5:5">
      <c r="E11460"/>
    </row>
    <row r="11461" spans="5:5">
      <c r="E11461"/>
    </row>
    <row r="11462" spans="5:5">
      <c r="E11462"/>
    </row>
    <row r="11463" spans="5:5">
      <c r="E11463"/>
    </row>
    <row r="11464" spans="5:5">
      <c r="E11464"/>
    </row>
    <row r="11465" spans="5:5">
      <c r="E11465"/>
    </row>
    <row r="11466" spans="5:5">
      <c r="E11466"/>
    </row>
    <row r="11467" spans="5:5">
      <c r="E11467"/>
    </row>
    <row r="11468" spans="5:5">
      <c r="E11468"/>
    </row>
    <row r="11469" spans="5:5">
      <c r="E11469"/>
    </row>
    <row r="11470" spans="5:5">
      <c r="E11470"/>
    </row>
    <row r="11471" spans="5:5">
      <c r="E11471"/>
    </row>
    <row r="11472" spans="5:5">
      <c r="E11472"/>
    </row>
    <row r="11473" spans="5:5">
      <c r="E11473"/>
    </row>
    <row r="11474" spans="5:5">
      <c r="E11474"/>
    </row>
    <row r="11475" spans="5:5">
      <c r="E11475"/>
    </row>
    <row r="11476" spans="5:5">
      <c r="E11476"/>
    </row>
    <row r="11477" spans="5:5">
      <c r="E11477"/>
    </row>
    <row r="11478" spans="5:5">
      <c r="E11478"/>
    </row>
    <row r="11479" spans="5:5">
      <c r="E11479"/>
    </row>
    <row r="11480" spans="5:5">
      <c r="E11480"/>
    </row>
    <row r="11481" spans="5:5">
      <c r="E11481"/>
    </row>
    <row r="11482" spans="5:5">
      <c r="E11482"/>
    </row>
    <row r="11483" spans="5:5">
      <c r="E11483"/>
    </row>
    <row r="11484" spans="5:5">
      <c r="E11484"/>
    </row>
    <row r="11485" spans="5:5">
      <c r="E11485"/>
    </row>
    <row r="11486" spans="5:5">
      <c r="E11486"/>
    </row>
    <row r="11487" spans="5:5">
      <c r="E11487"/>
    </row>
    <row r="11488" spans="5:5">
      <c r="E11488"/>
    </row>
    <row r="11489" spans="5:5">
      <c r="E11489"/>
    </row>
    <row r="11490" spans="5:5">
      <c r="E11490"/>
    </row>
    <row r="11491" spans="5:5">
      <c r="E11491"/>
    </row>
    <row r="11492" spans="5:5">
      <c r="E11492"/>
    </row>
    <row r="11493" spans="5:5">
      <c r="E11493"/>
    </row>
    <row r="11494" spans="5:5">
      <c r="E11494"/>
    </row>
    <row r="11495" spans="5:5">
      <c r="E11495"/>
    </row>
    <row r="11496" spans="5:5">
      <c r="E11496"/>
    </row>
    <row r="11497" spans="5:5">
      <c r="E11497"/>
    </row>
    <row r="11498" spans="5:5">
      <c r="E11498"/>
    </row>
    <row r="11499" spans="5:5">
      <c r="E11499"/>
    </row>
    <row r="11500" spans="5:5">
      <c r="E11500"/>
    </row>
    <row r="11501" spans="5:5">
      <c r="E11501"/>
    </row>
    <row r="11502" spans="5:5">
      <c r="E11502"/>
    </row>
    <row r="11503" spans="5:5">
      <c r="E11503"/>
    </row>
    <row r="11504" spans="5:5">
      <c r="E11504"/>
    </row>
    <row r="11505" spans="5:5">
      <c r="E11505"/>
    </row>
    <row r="11506" spans="5:5">
      <c r="E11506"/>
    </row>
    <row r="11507" spans="5:5">
      <c r="E11507"/>
    </row>
    <row r="11508" spans="5:5">
      <c r="E11508"/>
    </row>
    <row r="11509" spans="5:5">
      <c r="E11509"/>
    </row>
    <row r="11510" spans="5:5">
      <c r="E11510"/>
    </row>
    <row r="11511" spans="5:5">
      <c r="E11511"/>
    </row>
    <row r="11512" spans="5:5">
      <c r="E11512"/>
    </row>
    <row r="11513" spans="5:5">
      <c r="E11513"/>
    </row>
    <row r="11514" spans="5:5">
      <c r="E11514"/>
    </row>
    <row r="11515" spans="5:5">
      <c r="E11515"/>
    </row>
    <row r="11516" spans="5:5">
      <c r="E11516"/>
    </row>
    <row r="11517" spans="5:5">
      <c r="E11517"/>
    </row>
    <row r="11518" spans="5:5">
      <c r="E11518"/>
    </row>
    <row r="11519" spans="5:5">
      <c r="E11519"/>
    </row>
    <row r="11520" spans="5:5">
      <c r="E11520"/>
    </row>
    <row r="11521" spans="5:5">
      <c r="E11521"/>
    </row>
    <row r="11522" spans="5:5">
      <c r="E11522"/>
    </row>
    <row r="11523" spans="5:5">
      <c r="E11523"/>
    </row>
    <row r="11524" spans="5:5">
      <c r="E11524"/>
    </row>
    <row r="11525" spans="5:5">
      <c r="E11525"/>
    </row>
    <row r="11526" spans="5:5">
      <c r="E11526"/>
    </row>
    <row r="11527" spans="5:5">
      <c r="E11527"/>
    </row>
    <row r="11528" spans="5:5">
      <c r="E11528"/>
    </row>
    <row r="11529" spans="5:5">
      <c r="E11529"/>
    </row>
    <row r="11530" spans="5:5">
      <c r="E11530"/>
    </row>
    <row r="11531" spans="5:5">
      <c r="E11531"/>
    </row>
    <row r="11532" spans="5:5">
      <c r="E11532"/>
    </row>
    <row r="11533" spans="5:5">
      <c r="E11533"/>
    </row>
    <row r="11534" spans="5:5">
      <c r="E11534"/>
    </row>
    <row r="11535" spans="5:5">
      <c r="E11535"/>
    </row>
    <row r="11536" spans="5:5">
      <c r="E11536"/>
    </row>
    <row r="11537" spans="5:5">
      <c r="E11537"/>
    </row>
    <row r="11538" spans="5:5">
      <c r="E11538"/>
    </row>
    <row r="11539" spans="5:5">
      <c r="E11539"/>
    </row>
    <row r="11540" spans="5:5">
      <c r="E11540"/>
    </row>
    <row r="11541" spans="5:5">
      <c r="E11541"/>
    </row>
    <row r="11542" spans="5:5">
      <c r="E11542"/>
    </row>
    <row r="11543" spans="5:5">
      <c r="E11543"/>
    </row>
    <row r="11544" spans="5:5">
      <c r="E11544"/>
    </row>
    <row r="11545" spans="5:5">
      <c r="E11545"/>
    </row>
    <row r="11546" spans="5:5">
      <c r="E11546"/>
    </row>
    <row r="11547" spans="5:5">
      <c r="E11547"/>
    </row>
    <row r="11548" spans="5:5">
      <c r="E11548"/>
    </row>
    <row r="11549" spans="5:5">
      <c r="E11549"/>
    </row>
    <row r="11550" spans="5:5">
      <c r="E11550"/>
    </row>
    <row r="11551" spans="5:5">
      <c r="E11551"/>
    </row>
    <row r="11552" spans="5:5">
      <c r="E11552"/>
    </row>
    <row r="11553" spans="5:5">
      <c r="E11553"/>
    </row>
    <row r="11554" spans="5:5">
      <c r="E11554"/>
    </row>
    <row r="11555" spans="5:5">
      <c r="E11555"/>
    </row>
    <row r="11556" spans="5:5">
      <c r="E11556"/>
    </row>
    <row r="11557" spans="5:5">
      <c r="E11557"/>
    </row>
    <row r="11558" spans="5:5">
      <c r="E11558"/>
    </row>
    <row r="11559" spans="5:5">
      <c r="E11559"/>
    </row>
    <row r="11560" spans="5:5">
      <c r="E11560"/>
    </row>
    <row r="11561" spans="5:5">
      <c r="E11561"/>
    </row>
    <row r="11562" spans="5:5">
      <c r="E11562"/>
    </row>
    <row r="11563" spans="5:5">
      <c r="E11563"/>
    </row>
    <row r="11564" spans="5:5">
      <c r="E11564"/>
    </row>
    <row r="11565" spans="5:5">
      <c r="E11565"/>
    </row>
    <row r="11566" spans="5:5">
      <c r="E11566"/>
    </row>
    <row r="11567" spans="5:5">
      <c r="E11567"/>
    </row>
    <row r="11568" spans="5:5">
      <c r="E11568"/>
    </row>
    <row r="11569" spans="5:5">
      <c r="E11569"/>
    </row>
    <row r="11570" spans="5:5">
      <c r="E11570"/>
    </row>
    <row r="11571" spans="5:5">
      <c r="E11571"/>
    </row>
    <row r="11572" spans="5:5">
      <c r="E11572"/>
    </row>
    <row r="11573" spans="5:5">
      <c r="E11573"/>
    </row>
    <row r="11574" spans="5:5">
      <c r="E11574"/>
    </row>
    <row r="11575" spans="5:5">
      <c r="E11575"/>
    </row>
    <row r="11576" spans="5:5">
      <c r="E11576"/>
    </row>
    <row r="11577" spans="5:5">
      <c r="E11577"/>
    </row>
    <row r="11578" spans="5:5">
      <c r="E11578"/>
    </row>
    <row r="11579" spans="5:5">
      <c r="E11579"/>
    </row>
    <row r="11580" spans="5:5">
      <c r="E11580"/>
    </row>
    <row r="11581" spans="5:5">
      <c r="E11581"/>
    </row>
    <row r="11582" spans="5:5">
      <c r="E11582"/>
    </row>
    <row r="11583" spans="5:5">
      <c r="E11583"/>
    </row>
    <row r="11584" spans="5:5">
      <c r="E11584"/>
    </row>
    <row r="11585" spans="5:5">
      <c r="E11585"/>
    </row>
    <row r="11586" spans="5:5">
      <c r="E11586"/>
    </row>
    <row r="11587" spans="5:5">
      <c r="E11587"/>
    </row>
    <row r="11588" spans="5:5">
      <c r="E11588"/>
    </row>
    <row r="11589" spans="5:5">
      <c r="E11589"/>
    </row>
    <row r="11590" spans="5:5">
      <c r="E11590"/>
    </row>
    <row r="11591" spans="5:5">
      <c r="E11591"/>
    </row>
    <row r="11592" spans="5:5">
      <c r="E11592"/>
    </row>
    <row r="11593" spans="5:5">
      <c r="E11593"/>
    </row>
    <row r="11594" spans="5:5">
      <c r="E11594"/>
    </row>
    <row r="11595" spans="5:5">
      <c r="E11595"/>
    </row>
    <row r="11596" spans="5:5">
      <c r="E11596"/>
    </row>
    <row r="11597" spans="5:5">
      <c r="E11597"/>
    </row>
    <row r="11598" spans="5:5">
      <c r="E11598"/>
    </row>
    <row r="11599" spans="5:5">
      <c r="E11599"/>
    </row>
    <row r="11600" spans="5:5">
      <c r="E11600"/>
    </row>
    <row r="11601" spans="5:5">
      <c r="E11601"/>
    </row>
    <row r="11602" spans="5:5">
      <c r="E11602"/>
    </row>
    <row r="11603" spans="5:5">
      <c r="E11603"/>
    </row>
    <row r="11604" spans="5:5">
      <c r="E11604"/>
    </row>
    <row r="11605" spans="5:5">
      <c r="E11605"/>
    </row>
    <row r="11606" spans="5:5">
      <c r="E11606"/>
    </row>
    <row r="11607" spans="5:5">
      <c r="E11607"/>
    </row>
    <row r="11608" spans="5:5">
      <c r="E11608"/>
    </row>
    <row r="11609" spans="5:5">
      <c r="E11609"/>
    </row>
    <row r="11610" spans="5:5">
      <c r="E11610"/>
    </row>
    <row r="11611" spans="5:5">
      <c r="E11611"/>
    </row>
    <row r="11612" spans="5:5">
      <c r="E11612"/>
    </row>
    <row r="11613" spans="5:5">
      <c r="E11613"/>
    </row>
    <row r="11614" spans="5:5">
      <c r="E11614"/>
    </row>
    <row r="11615" spans="5:5">
      <c r="E11615"/>
    </row>
    <row r="11616" spans="5:5">
      <c r="E11616"/>
    </row>
    <row r="11617" spans="5:5">
      <c r="E11617"/>
    </row>
    <row r="11618" spans="5:5">
      <c r="E11618"/>
    </row>
    <row r="11619" spans="5:5">
      <c r="E11619"/>
    </row>
    <row r="11620" spans="5:5">
      <c r="E11620"/>
    </row>
    <row r="11621" spans="5:5">
      <c r="E11621"/>
    </row>
    <row r="11622" spans="5:5">
      <c r="E11622"/>
    </row>
    <row r="11623" spans="5:5">
      <c r="E11623"/>
    </row>
    <row r="11624" spans="5:5">
      <c r="E11624"/>
    </row>
    <row r="11625" spans="5:5">
      <c r="E11625"/>
    </row>
    <row r="11626" spans="5:5">
      <c r="E11626"/>
    </row>
    <row r="11627" spans="5:5">
      <c r="E11627"/>
    </row>
    <row r="11628" spans="5:5">
      <c r="E11628"/>
    </row>
    <row r="11629" spans="5:5">
      <c r="E11629"/>
    </row>
    <row r="11630" spans="5:5">
      <c r="E11630"/>
    </row>
    <row r="11631" spans="5:5">
      <c r="E11631"/>
    </row>
    <row r="11632" spans="5:5">
      <c r="E11632"/>
    </row>
    <row r="11633" spans="5:5">
      <c r="E11633"/>
    </row>
    <row r="11634" spans="5:5">
      <c r="E11634"/>
    </row>
    <row r="11635" spans="5:5">
      <c r="E11635"/>
    </row>
    <row r="11636" spans="5:5">
      <c r="E11636"/>
    </row>
    <row r="11637" spans="5:5">
      <c r="E11637"/>
    </row>
    <row r="11638" spans="5:5">
      <c r="E11638"/>
    </row>
    <row r="11639" spans="5:5">
      <c r="E11639"/>
    </row>
    <row r="11640" spans="5:5">
      <c r="E11640"/>
    </row>
    <row r="11641" spans="5:5">
      <c r="E11641"/>
    </row>
    <row r="11642" spans="5:5">
      <c r="E11642"/>
    </row>
    <row r="11643" spans="5:5">
      <c r="E11643"/>
    </row>
    <row r="11644" spans="5:5">
      <c r="E11644"/>
    </row>
    <row r="11645" spans="5:5">
      <c r="E11645"/>
    </row>
    <row r="11646" spans="5:5">
      <c r="E11646"/>
    </row>
    <row r="11647" spans="5:5">
      <c r="E11647"/>
    </row>
    <row r="11648" spans="5:5">
      <c r="E11648"/>
    </row>
    <row r="11649" spans="5:5">
      <c r="E11649"/>
    </row>
    <row r="11650" spans="5:5">
      <c r="E11650"/>
    </row>
    <row r="11651" spans="5:5">
      <c r="E11651"/>
    </row>
    <row r="11652" spans="5:5">
      <c r="E11652"/>
    </row>
    <row r="11653" spans="5:5">
      <c r="E11653"/>
    </row>
    <row r="11654" spans="5:5">
      <c r="E11654"/>
    </row>
    <row r="11655" spans="5:5">
      <c r="E11655"/>
    </row>
    <row r="11656" spans="5:5">
      <c r="E11656"/>
    </row>
    <row r="11657" spans="5:5">
      <c r="E11657"/>
    </row>
    <row r="11658" spans="5:5">
      <c r="E11658"/>
    </row>
    <row r="11659" spans="5:5">
      <c r="E11659"/>
    </row>
    <row r="11660" spans="5:5">
      <c r="E11660"/>
    </row>
    <row r="11661" spans="5:5">
      <c r="E11661"/>
    </row>
    <row r="11662" spans="5:5">
      <c r="E11662"/>
    </row>
    <row r="11663" spans="5:5">
      <c r="E11663"/>
    </row>
    <row r="11664" spans="5:5">
      <c r="E11664"/>
    </row>
    <row r="11665" spans="5:5">
      <c r="E11665"/>
    </row>
    <row r="11666" spans="5:5">
      <c r="E11666"/>
    </row>
    <row r="11667" spans="5:5">
      <c r="E11667"/>
    </row>
    <row r="11668" spans="5:5">
      <c r="E11668"/>
    </row>
    <row r="11669" spans="5:5">
      <c r="E11669"/>
    </row>
    <row r="11670" spans="5:5">
      <c r="E11670"/>
    </row>
    <row r="11671" spans="5:5">
      <c r="E11671"/>
    </row>
    <row r="11672" spans="5:5">
      <c r="E11672"/>
    </row>
    <row r="11673" spans="5:5">
      <c r="E11673"/>
    </row>
    <row r="11674" spans="5:5">
      <c r="E11674"/>
    </row>
    <row r="11675" spans="5:5">
      <c r="E11675"/>
    </row>
    <row r="11676" spans="5:5">
      <c r="E11676"/>
    </row>
    <row r="11677" spans="5:5">
      <c r="E11677"/>
    </row>
    <row r="11678" spans="5:5">
      <c r="E11678"/>
    </row>
    <row r="11679" spans="5:5">
      <c r="E11679"/>
    </row>
    <row r="11680" spans="5:5">
      <c r="E11680"/>
    </row>
    <row r="11681" spans="5:5">
      <c r="E11681"/>
    </row>
    <row r="11682" spans="5:5">
      <c r="E11682"/>
    </row>
    <row r="11683" spans="5:5">
      <c r="E11683"/>
    </row>
    <row r="11684" spans="5:5">
      <c r="E11684"/>
    </row>
    <row r="11685" spans="5:5">
      <c r="E11685"/>
    </row>
    <row r="11686" spans="5:5">
      <c r="E11686"/>
    </row>
    <row r="11687" spans="5:5">
      <c r="E11687"/>
    </row>
    <row r="11688" spans="5:5">
      <c r="E11688"/>
    </row>
    <row r="11689" spans="5:5">
      <c r="E11689"/>
    </row>
    <row r="11690" spans="5:5">
      <c r="E11690"/>
    </row>
    <row r="11691" spans="5:5">
      <c r="E11691"/>
    </row>
    <row r="11692" spans="5:5">
      <c r="E11692"/>
    </row>
    <row r="11693" spans="5:5">
      <c r="E11693"/>
    </row>
    <row r="11694" spans="5:5">
      <c r="E11694"/>
    </row>
    <row r="11695" spans="5:5">
      <c r="E11695"/>
    </row>
    <row r="11696" spans="5:5">
      <c r="E11696"/>
    </row>
    <row r="11697" spans="5:5">
      <c r="E11697"/>
    </row>
    <row r="11698" spans="5:5">
      <c r="E11698"/>
    </row>
    <row r="11699" spans="5:5">
      <c r="E11699"/>
    </row>
    <row r="11700" spans="5:5">
      <c r="E11700"/>
    </row>
    <row r="11701" spans="5:5">
      <c r="E11701"/>
    </row>
    <row r="11702" spans="5:5">
      <c r="E11702"/>
    </row>
    <row r="11703" spans="5:5">
      <c r="E11703"/>
    </row>
    <row r="11704" spans="5:5">
      <c r="E11704"/>
    </row>
    <row r="11705" spans="5:5">
      <c r="E11705"/>
    </row>
    <row r="11706" spans="5:5">
      <c r="E11706"/>
    </row>
    <row r="11707" spans="5:5">
      <c r="E11707"/>
    </row>
    <row r="11708" spans="5:5">
      <c r="E11708"/>
    </row>
    <row r="11709" spans="5:5">
      <c r="E11709"/>
    </row>
    <row r="11710" spans="5:5">
      <c r="E11710"/>
    </row>
    <row r="11711" spans="5:5">
      <c r="E11711"/>
    </row>
    <row r="11712" spans="5:5">
      <c r="E11712"/>
    </row>
    <row r="11713" spans="5:5">
      <c r="E11713"/>
    </row>
    <row r="11714" spans="5:5">
      <c r="E11714"/>
    </row>
    <row r="11715" spans="5:5">
      <c r="E11715"/>
    </row>
    <row r="11716" spans="5:5">
      <c r="E11716"/>
    </row>
    <row r="11717" spans="5:5">
      <c r="E11717"/>
    </row>
    <row r="11718" spans="5:5">
      <c r="E11718"/>
    </row>
    <row r="11719" spans="5:5">
      <c r="E11719"/>
    </row>
    <row r="11720" spans="5:5">
      <c r="E11720"/>
    </row>
    <row r="11721" spans="5:5">
      <c r="E11721"/>
    </row>
    <row r="11722" spans="5:5">
      <c r="E11722"/>
    </row>
    <row r="11723" spans="5:5">
      <c r="E11723"/>
    </row>
    <row r="11724" spans="5:5">
      <c r="E11724"/>
    </row>
    <row r="11725" spans="5:5">
      <c r="E11725"/>
    </row>
    <row r="11726" spans="5:5">
      <c r="E11726"/>
    </row>
    <row r="11727" spans="5:5">
      <c r="E11727"/>
    </row>
    <row r="11728" spans="5:5">
      <c r="E11728"/>
    </row>
    <row r="11729" spans="5:5">
      <c r="E11729"/>
    </row>
    <row r="11730" spans="5:5">
      <c r="E11730"/>
    </row>
    <row r="11731" spans="5:5">
      <c r="E11731"/>
    </row>
    <row r="11732" spans="5:5">
      <c r="E11732"/>
    </row>
    <row r="11733" spans="5:5">
      <c r="E11733"/>
    </row>
    <row r="11734" spans="5:5">
      <c r="E11734"/>
    </row>
    <row r="11735" spans="5:5">
      <c r="E11735"/>
    </row>
    <row r="11736" spans="5:5">
      <c r="E11736"/>
    </row>
    <row r="11737" spans="5:5">
      <c r="E11737"/>
    </row>
    <row r="11738" spans="5:5">
      <c r="E11738"/>
    </row>
    <row r="11739" spans="5:5">
      <c r="E11739"/>
    </row>
    <row r="11740" spans="5:5">
      <c r="E11740"/>
    </row>
    <row r="11741" spans="5:5">
      <c r="E11741"/>
    </row>
    <row r="11742" spans="5:5">
      <c r="E11742"/>
    </row>
    <row r="11743" spans="5:5">
      <c r="E11743"/>
    </row>
    <row r="11744" spans="5:5">
      <c r="E11744"/>
    </row>
    <row r="11745" spans="5:5">
      <c r="E11745"/>
    </row>
    <row r="11746" spans="5:5">
      <c r="E11746"/>
    </row>
    <row r="11747" spans="5:5">
      <c r="E11747"/>
    </row>
    <row r="11748" spans="5:5">
      <c r="E11748"/>
    </row>
    <row r="11749" spans="5:5">
      <c r="E11749"/>
    </row>
    <row r="11750" spans="5:5">
      <c r="E11750"/>
    </row>
    <row r="11751" spans="5:5">
      <c r="E11751"/>
    </row>
    <row r="11752" spans="5:5">
      <c r="E11752"/>
    </row>
    <row r="11753" spans="5:5">
      <c r="E11753"/>
    </row>
    <row r="11754" spans="5:5">
      <c r="E11754"/>
    </row>
    <row r="11755" spans="5:5">
      <c r="E11755"/>
    </row>
    <row r="11756" spans="5:5">
      <c r="E11756"/>
    </row>
    <row r="11757" spans="5:5">
      <c r="E11757"/>
    </row>
    <row r="11758" spans="5:5">
      <c r="E11758"/>
    </row>
    <row r="11759" spans="5:5">
      <c r="E11759"/>
    </row>
    <row r="11760" spans="5:5">
      <c r="E11760"/>
    </row>
    <row r="11761" spans="5:5">
      <c r="E11761"/>
    </row>
    <row r="11762" spans="5:5">
      <c r="E11762"/>
    </row>
    <row r="11763" spans="5:5">
      <c r="E11763"/>
    </row>
    <row r="11764" spans="5:5">
      <c r="E11764"/>
    </row>
    <row r="11765" spans="5:5">
      <c r="E11765"/>
    </row>
    <row r="11766" spans="5:5">
      <c r="E11766"/>
    </row>
    <row r="11767" spans="5:5">
      <c r="E11767"/>
    </row>
    <row r="11768" spans="5:5">
      <c r="E11768"/>
    </row>
    <row r="11769" spans="5:5">
      <c r="E11769"/>
    </row>
    <row r="11770" spans="5:5">
      <c r="E11770"/>
    </row>
    <row r="11771" spans="5:5">
      <c r="E11771"/>
    </row>
    <row r="11772" spans="5:5">
      <c r="E11772"/>
    </row>
    <row r="11773" spans="5:5">
      <c r="E11773"/>
    </row>
    <row r="11774" spans="5:5">
      <c r="E11774"/>
    </row>
    <row r="11775" spans="5:5">
      <c r="E11775"/>
    </row>
    <row r="11776" spans="5:5">
      <c r="E11776"/>
    </row>
    <row r="11777" spans="5:5">
      <c r="E11777"/>
    </row>
    <row r="11778" spans="5:5">
      <c r="E11778"/>
    </row>
    <row r="11779" spans="5:5">
      <c r="E11779"/>
    </row>
    <row r="11780" spans="5:5">
      <c r="E11780"/>
    </row>
    <row r="11781" spans="5:5">
      <c r="E11781"/>
    </row>
    <row r="11782" spans="5:5">
      <c r="E11782"/>
    </row>
    <row r="11783" spans="5:5">
      <c r="E11783"/>
    </row>
    <row r="11784" spans="5:5">
      <c r="E11784"/>
    </row>
    <row r="11785" spans="5:5">
      <c r="E11785"/>
    </row>
    <row r="11786" spans="5:5">
      <c r="E11786"/>
    </row>
    <row r="11787" spans="5:5">
      <c r="E11787"/>
    </row>
    <row r="11788" spans="5:5">
      <c r="E11788"/>
    </row>
    <row r="11789" spans="5:5">
      <c r="E11789"/>
    </row>
    <row r="11790" spans="5:5">
      <c r="E11790"/>
    </row>
    <row r="11791" spans="5:5">
      <c r="E11791"/>
    </row>
    <row r="11792" spans="5:5">
      <c r="E11792"/>
    </row>
    <row r="11793" spans="5:5">
      <c r="E11793"/>
    </row>
    <row r="11794" spans="5:5">
      <c r="E11794"/>
    </row>
    <row r="11795" spans="5:5">
      <c r="E11795"/>
    </row>
    <row r="11796" spans="5:5">
      <c r="E11796"/>
    </row>
    <row r="11797" spans="5:5">
      <c r="E11797"/>
    </row>
    <row r="11798" spans="5:5">
      <c r="E11798"/>
    </row>
    <row r="11799" spans="5:5">
      <c r="E11799"/>
    </row>
    <row r="11800" spans="5:5">
      <c r="E11800"/>
    </row>
    <row r="11801" spans="5:5">
      <c r="E11801"/>
    </row>
    <row r="11802" spans="5:5">
      <c r="E11802"/>
    </row>
    <row r="11803" spans="5:5">
      <c r="E11803"/>
    </row>
    <row r="11804" spans="5:5">
      <c r="E11804"/>
    </row>
    <row r="11805" spans="5:5">
      <c r="E11805"/>
    </row>
    <row r="11806" spans="5:5">
      <c r="E11806"/>
    </row>
    <row r="11807" spans="5:5">
      <c r="E11807"/>
    </row>
    <row r="11808" spans="5:5">
      <c r="E11808"/>
    </row>
    <row r="11809" spans="5:5">
      <c r="E11809"/>
    </row>
    <row r="11810" spans="5:5">
      <c r="E11810"/>
    </row>
    <row r="11811" spans="5:5">
      <c r="E11811"/>
    </row>
    <row r="11812" spans="5:5">
      <c r="E11812"/>
    </row>
    <row r="11813" spans="5:5">
      <c r="E11813"/>
    </row>
    <row r="11814" spans="5:5">
      <c r="E11814"/>
    </row>
    <row r="11815" spans="5:5">
      <c r="E11815"/>
    </row>
    <row r="11816" spans="5:5">
      <c r="E11816"/>
    </row>
    <row r="11817" spans="5:5">
      <c r="E11817"/>
    </row>
    <row r="11818" spans="5:5">
      <c r="E11818"/>
    </row>
    <row r="11819" spans="5:5">
      <c r="E11819"/>
    </row>
    <row r="11820" spans="5:5">
      <c r="E11820"/>
    </row>
    <row r="11821" spans="5:5">
      <c r="E11821"/>
    </row>
    <row r="11822" spans="5:5">
      <c r="E11822"/>
    </row>
    <row r="11823" spans="5:5">
      <c r="E11823"/>
    </row>
    <row r="11824" spans="5:5">
      <c r="E11824"/>
    </row>
    <row r="11825" spans="5:5">
      <c r="E11825"/>
    </row>
    <row r="11826" spans="5:5">
      <c r="E11826"/>
    </row>
    <row r="11827" spans="5:5">
      <c r="E11827"/>
    </row>
    <row r="11828" spans="5:5">
      <c r="E11828"/>
    </row>
    <row r="11829" spans="5:5">
      <c r="E11829"/>
    </row>
    <row r="11830" spans="5:5">
      <c r="E11830"/>
    </row>
    <row r="11831" spans="5:5">
      <c r="E11831"/>
    </row>
    <row r="11832" spans="5:5">
      <c r="E11832"/>
    </row>
    <row r="11833" spans="5:5">
      <c r="E11833"/>
    </row>
    <row r="11834" spans="5:5">
      <c r="E11834"/>
    </row>
    <row r="11835" spans="5:5">
      <c r="E11835"/>
    </row>
    <row r="11836" spans="5:5">
      <c r="E11836"/>
    </row>
    <row r="11837" spans="5:5">
      <c r="E11837"/>
    </row>
    <row r="11838" spans="5:5">
      <c r="E11838"/>
    </row>
    <row r="11839" spans="5:5">
      <c r="E11839"/>
    </row>
    <row r="11840" spans="5:5">
      <c r="E11840"/>
    </row>
    <row r="11841" spans="5:5">
      <c r="E11841"/>
    </row>
    <row r="11842" spans="5:5">
      <c r="E11842"/>
    </row>
    <row r="11843" spans="5:5">
      <c r="E11843"/>
    </row>
    <row r="11844" spans="5:5">
      <c r="E11844"/>
    </row>
    <row r="11845" spans="5:5">
      <c r="E11845"/>
    </row>
    <row r="11846" spans="5:5">
      <c r="E11846"/>
    </row>
    <row r="11847" spans="5:5">
      <c r="E11847"/>
    </row>
    <row r="11848" spans="5:5">
      <c r="E11848"/>
    </row>
    <row r="11849" spans="5:5">
      <c r="E11849"/>
    </row>
    <row r="11850" spans="5:5">
      <c r="E11850"/>
    </row>
    <row r="11851" spans="5:5">
      <c r="E11851"/>
    </row>
    <row r="11852" spans="5:5">
      <c r="E11852"/>
    </row>
    <row r="11853" spans="5:5">
      <c r="E11853"/>
    </row>
    <row r="11854" spans="5:5">
      <c r="E11854"/>
    </row>
    <row r="11855" spans="5:5">
      <c r="E11855"/>
    </row>
    <row r="11856" spans="5:5">
      <c r="E11856"/>
    </row>
    <row r="11857" spans="5:5">
      <c r="E11857"/>
    </row>
    <row r="11858" spans="5:5">
      <c r="E11858"/>
    </row>
    <row r="11859" spans="5:5">
      <c r="E11859"/>
    </row>
    <row r="11860" spans="5:5">
      <c r="E11860"/>
    </row>
    <row r="11861" spans="5:5">
      <c r="E11861"/>
    </row>
    <row r="11862" spans="5:5">
      <c r="E11862"/>
    </row>
    <row r="11863" spans="5:5">
      <c r="E11863"/>
    </row>
    <row r="11864" spans="5:5">
      <c r="E11864"/>
    </row>
    <row r="11865" spans="5:5">
      <c r="E11865"/>
    </row>
    <row r="11866" spans="5:5">
      <c r="E11866"/>
    </row>
    <row r="11867" spans="5:5">
      <c r="E11867"/>
    </row>
    <row r="11868" spans="5:5">
      <c r="E11868"/>
    </row>
    <row r="11869" spans="5:5">
      <c r="E11869"/>
    </row>
    <row r="11870" spans="5:5">
      <c r="E11870"/>
    </row>
    <row r="11871" spans="5:5">
      <c r="E11871"/>
    </row>
    <row r="11872" spans="5:5">
      <c r="E11872"/>
    </row>
    <row r="11873" spans="5:5">
      <c r="E11873"/>
    </row>
    <row r="11874" spans="5:5">
      <c r="E11874"/>
    </row>
    <row r="11875" spans="5:5">
      <c r="E11875"/>
    </row>
    <row r="11876" spans="5:5">
      <c r="E11876"/>
    </row>
    <row r="11877" spans="5:5">
      <c r="E11877"/>
    </row>
    <row r="11878" spans="5:5">
      <c r="E11878"/>
    </row>
    <row r="11879" spans="5:5">
      <c r="E11879"/>
    </row>
    <row r="11880" spans="5:5">
      <c r="E11880"/>
    </row>
    <row r="11881" spans="5:5">
      <c r="E11881"/>
    </row>
    <row r="11882" spans="5:5">
      <c r="E11882"/>
    </row>
    <row r="11883" spans="5:5">
      <c r="E11883"/>
    </row>
    <row r="11884" spans="5:5">
      <c r="E11884"/>
    </row>
    <row r="11885" spans="5:5">
      <c r="E11885"/>
    </row>
    <row r="11886" spans="5:5">
      <c r="E11886"/>
    </row>
    <row r="11887" spans="5:5">
      <c r="E11887"/>
    </row>
    <row r="11888" spans="5:5">
      <c r="E11888"/>
    </row>
    <row r="11889" spans="5:5">
      <c r="E11889"/>
    </row>
    <row r="11890" spans="5:5">
      <c r="E11890"/>
    </row>
    <row r="11891" spans="5:5">
      <c r="E11891"/>
    </row>
    <row r="11892" spans="5:5">
      <c r="E11892"/>
    </row>
    <row r="11893" spans="5:5">
      <c r="E11893"/>
    </row>
    <row r="11894" spans="5:5">
      <c r="E11894"/>
    </row>
    <row r="11895" spans="5:5">
      <c r="E11895"/>
    </row>
    <row r="11896" spans="5:5">
      <c r="E11896"/>
    </row>
    <row r="11897" spans="5:5">
      <c r="E11897"/>
    </row>
    <row r="11898" spans="5:5">
      <c r="E11898"/>
    </row>
    <row r="11899" spans="5:5">
      <c r="E11899"/>
    </row>
    <row r="11900" spans="5:5">
      <c r="E11900"/>
    </row>
    <row r="11901" spans="5:5">
      <c r="E11901"/>
    </row>
    <row r="11902" spans="5:5">
      <c r="E11902"/>
    </row>
    <row r="11903" spans="5:5">
      <c r="E11903"/>
    </row>
    <row r="11904" spans="5:5">
      <c r="E11904"/>
    </row>
    <row r="11905" spans="5:5">
      <c r="E11905"/>
    </row>
    <row r="11906" spans="5:5">
      <c r="E11906"/>
    </row>
    <row r="11907" spans="5:5">
      <c r="E11907"/>
    </row>
    <row r="11908" spans="5:5">
      <c r="E11908"/>
    </row>
    <row r="11909" spans="5:5">
      <c r="E11909"/>
    </row>
    <row r="11910" spans="5:5">
      <c r="E11910"/>
    </row>
    <row r="11911" spans="5:5">
      <c r="E11911"/>
    </row>
    <row r="11912" spans="5:5">
      <c r="E11912"/>
    </row>
    <row r="11913" spans="5:5">
      <c r="E11913"/>
    </row>
    <row r="11914" spans="5:5">
      <c r="E11914"/>
    </row>
    <row r="11915" spans="5:5">
      <c r="E11915"/>
    </row>
    <row r="11916" spans="5:5">
      <c r="E11916"/>
    </row>
    <row r="11917" spans="5:5">
      <c r="E11917"/>
    </row>
    <row r="11918" spans="5:5">
      <c r="E11918"/>
    </row>
    <row r="11919" spans="5:5">
      <c r="E11919"/>
    </row>
    <row r="11920" spans="5:5">
      <c r="E11920"/>
    </row>
    <row r="11921" spans="5:5">
      <c r="E11921"/>
    </row>
    <row r="11922" spans="5:5">
      <c r="E11922"/>
    </row>
    <row r="11923" spans="5:5">
      <c r="E11923"/>
    </row>
    <row r="11924" spans="5:5">
      <c r="E11924"/>
    </row>
    <row r="11925" spans="5:5">
      <c r="E11925"/>
    </row>
    <row r="11926" spans="5:5">
      <c r="E11926"/>
    </row>
    <row r="11927" spans="5:5">
      <c r="E11927"/>
    </row>
    <row r="11928" spans="5:5">
      <c r="E11928"/>
    </row>
    <row r="11929" spans="5:5">
      <c r="E11929"/>
    </row>
    <row r="11930" spans="5:5">
      <c r="E11930"/>
    </row>
    <row r="11931" spans="5:5">
      <c r="E11931"/>
    </row>
    <row r="11932" spans="5:5">
      <c r="E11932"/>
    </row>
    <row r="11933" spans="5:5">
      <c r="E11933"/>
    </row>
    <row r="11934" spans="5:5">
      <c r="E11934"/>
    </row>
    <row r="11935" spans="5:5">
      <c r="E11935"/>
    </row>
    <row r="11936" spans="5:5">
      <c r="E11936"/>
    </row>
    <row r="11937" spans="5:5">
      <c r="E11937"/>
    </row>
    <row r="11938" spans="5:5">
      <c r="E11938"/>
    </row>
    <row r="11939" spans="5:5">
      <c r="E11939"/>
    </row>
    <row r="11940" spans="5:5">
      <c r="E11940"/>
    </row>
    <row r="11941" spans="5:5">
      <c r="E11941"/>
    </row>
    <row r="11942" spans="5:5">
      <c r="E11942"/>
    </row>
    <row r="11943" spans="5:5">
      <c r="E11943"/>
    </row>
    <row r="11944" spans="5:5">
      <c r="E11944"/>
    </row>
    <row r="11945" spans="5:5">
      <c r="E11945"/>
    </row>
    <row r="11946" spans="5:5">
      <c r="E11946"/>
    </row>
    <row r="11947" spans="5:5">
      <c r="E11947"/>
    </row>
    <row r="11948" spans="5:5">
      <c r="E11948"/>
    </row>
    <row r="11949" spans="5:5">
      <c r="E11949"/>
    </row>
    <row r="11950" spans="5:5">
      <c r="E11950"/>
    </row>
    <row r="11951" spans="5:5">
      <c r="E11951"/>
    </row>
    <row r="11952" spans="5:5">
      <c r="E11952"/>
    </row>
    <row r="11953" spans="5:5">
      <c r="E11953"/>
    </row>
    <row r="11954" spans="5:5">
      <c r="E11954"/>
    </row>
    <row r="11955" spans="5:5">
      <c r="E11955"/>
    </row>
    <row r="11956" spans="5:5">
      <c r="E11956"/>
    </row>
    <row r="11957" spans="5:5">
      <c r="E11957"/>
    </row>
    <row r="11958" spans="5:5">
      <c r="E11958"/>
    </row>
    <row r="11959" spans="5:5">
      <c r="E11959"/>
    </row>
    <row r="11960" spans="5:5">
      <c r="E11960"/>
    </row>
    <row r="11961" spans="5:5">
      <c r="E11961"/>
    </row>
    <row r="11962" spans="5:5">
      <c r="E11962"/>
    </row>
    <row r="11963" spans="5:5">
      <c r="E11963"/>
    </row>
    <row r="11964" spans="5:5">
      <c r="E11964"/>
    </row>
    <row r="11965" spans="5:5">
      <c r="E11965"/>
    </row>
    <row r="11966" spans="5:5">
      <c r="E11966"/>
    </row>
    <row r="11967" spans="5:5">
      <c r="E11967"/>
    </row>
    <row r="11968" spans="5:5">
      <c r="E11968"/>
    </row>
    <row r="11969" spans="5:5">
      <c r="E11969"/>
    </row>
    <row r="11970" spans="5:5">
      <c r="E11970"/>
    </row>
    <row r="11971" spans="5:5">
      <c r="E11971"/>
    </row>
    <row r="11972" spans="5:5">
      <c r="E11972"/>
    </row>
    <row r="11973" spans="5:5">
      <c r="E11973"/>
    </row>
    <row r="11974" spans="5:5">
      <c r="E11974"/>
    </row>
    <row r="11975" spans="5:5">
      <c r="E11975"/>
    </row>
    <row r="11976" spans="5:5">
      <c r="E11976"/>
    </row>
    <row r="11977" spans="5:5">
      <c r="E11977"/>
    </row>
    <row r="11978" spans="5:5">
      <c r="E11978"/>
    </row>
    <row r="11979" spans="5:5">
      <c r="E11979"/>
    </row>
    <row r="11980" spans="5:5">
      <c r="E11980"/>
    </row>
    <row r="11981" spans="5:5">
      <c r="E11981"/>
    </row>
    <row r="11982" spans="5:5">
      <c r="E11982"/>
    </row>
    <row r="11983" spans="5:5">
      <c r="E11983"/>
    </row>
    <row r="11984" spans="5:5">
      <c r="E11984"/>
    </row>
    <row r="11985" spans="5:5">
      <c r="E11985"/>
    </row>
    <row r="11986" spans="5:5">
      <c r="E11986"/>
    </row>
    <row r="11987" spans="5:5">
      <c r="E11987"/>
    </row>
    <row r="11988" spans="5:5">
      <c r="E11988"/>
    </row>
    <row r="11989" spans="5:5">
      <c r="E11989"/>
    </row>
    <row r="11990" spans="5:5">
      <c r="E11990"/>
    </row>
    <row r="11991" spans="5:5">
      <c r="E11991"/>
    </row>
    <row r="11992" spans="5:5">
      <c r="E11992"/>
    </row>
    <row r="11993" spans="5:5">
      <c r="E11993"/>
    </row>
    <row r="11994" spans="5:5">
      <c r="E11994"/>
    </row>
    <row r="11995" spans="5:5">
      <c r="E11995"/>
    </row>
    <row r="11996" spans="5:5">
      <c r="E11996"/>
    </row>
    <row r="11997" spans="5:5">
      <c r="E11997"/>
    </row>
    <row r="11998" spans="5:5">
      <c r="E11998"/>
    </row>
    <row r="11999" spans="5:5">
      <c r="E11999"/>
    </row>
    <row r="12000" spans="5:5">
      <c r="E12000"/>
    </row>
    <row r="12001" spans="5:5">
      <c r="E12001"/>
    </row>
    <row r="12002" spans="5:5">
      <c r="E12002"/>
    </row>
    <row r="12003" spans="5:5">
      <c r="E12003"/>
    </row>
    <row r="12004" spans="5:5">
      <c r="E12004"/>
    </row>
    <row r="12005" spans="5:5">
      <c r="E12005"/>
    </row>
    <row r="12006" spans="5:5">
      <c r="E12006"/>
    </row>
    <row r="12007" spans="5:5">
      <c r="E12007"/>
    </row>
    <row r="12008" spans="5:5">
      <c r="E12008"/>
    </row>
    <row r="12009" spans="5:5">
      <c r="E12009"/>
    </row>
    <row r="12010" spans="5:5">
      <c r="E12010"/>
    </row>
    <row r="12011" spans="5:5">
      <c r="E12011"/>
    </row>
    <row r="12012" spans="5:5">
      <c r="E12012"/>
    </row>
    <row r="12013" spans="5:5">
      <c r="E12013"/>
    </row>
    <row r="12014" spans="5:5">
      <c r="E12014"/>
    </row>
    <row r="12015" spans="5:5">
      <c r="E12015"/>
    </row>
    <row r="12016" spans="5:5">
      <c r="E12016"/>
    </row>
    <row r="12017" spans="5:5">
      <c r="E12017"/>
    </row>
    <row r="12018" spans="5:5">
      <c r="E12018"/>
    </row>
    <row r="12019" spans="5:5">
      <c r="E12019"/>
    </row>
    <row r="12020" spans="5:5">
      <c r="E12020"/>
    </row>
    <row r="12021" spans="5:5">
      <c r="E12021"/>
    </row>
    <row r="12022" spans="5:5">
      <c r="E12022"/>
    </row>
    <row r="12023" spans="5:5">
      <c r="E12023"/>
    </row>
    <row r="12024" spans="5:5">
      <c r="E12024"/>
    </row>
    <row r="12025" spans="5:5">
      <c r="E12025"/>
    </row>
    <row r="12026" spans="5:5">
      <c r="E12026"/>
    </row>
    <row r="12027" spans="5:5">
      <c r="E12027"/>
    </row>
    <row r="12028" spans="5:5">
      <c r="E12028"/>
    </row>
    <row r="12029" spans="5:5">
      <c r="E12029"/>
    </row>
    <row r="12030" spans="5:5">
      <c r="E12030"/>
    </row>
    <row r="12031" spans="5:5">
      <c r="E12031"/>
    </row>
    <row r="12032" spans="5:5">
      <c r="E12032"/>
    </row>
    <row r="12033" spans="5:5">
      <c r="E12033"/>
    </row>
    <row r="12034" spans="5:5">
      <c r="E12034"/>
    </row>
    <row r="12035" spans="5:5">
      <c r="E12035"/>
    </row>
    <row r="12036" spans="5:5">
      <c r="E12036"/>
    </row>
    <row r="12037" spans="5:5">
      <c r="E12037"/>
    </row>
    <row r="12038" spans="5:5">
      <c r="E12038"/>
    </row>
    <row r="12039" spans="5:5">
      <c r="E12039"/>
    </row>
    <row r="12040" spans="5:5">
      <c r="E12040"/>
    </row>
    <row r="12041" spans="5:5">
      <c r="E12041"/>
    </row>
    <row r="12042" spans="5:5">
      <c r="E12042"/>
    </row>
    <row r="12043" spans="5:5">
      <c r="E12043"/>
    </row>
    <row r="12044" spans="5:5">
      <c r="E12044"/>
    </row>
    <row r="12045" spans="5:5">
      <c r="E12045"/>
    </row>
    <row r="12046" spans="5:5">
      <c r="E12046"/>
    </row>
    <row r="12047" spans="5:5">
      <c r="E12047"/>
    </row>
    <row r="12048" spans="5:5">
      <c r="E12048"/>
    </row>
    <row r="12049" spans="5:5">
      <c r="E12049"/>
    </row>
    <row r="12050" spans="5:5">
      <c r="E12050"/>
    </row>
    <row r="12051" spans="5:5">
      <c r="E12051"/>
    </row>
    <row r="12052" spans="5:5">
      <c r="E12052"/>
    </row>
    <row r="12053" spans="5:5">
      <c r="E12053"/>
    </row>
    <row r="12054" spans="5:5">
      <c r="E12054"/>
    </row>
    <row r="12055" spans="5:5">
      <c r="E12055"/>
    </row>
    <row r="12056" spans="5:5">
      <c r="E12056"/>
    </row>
    <row r="12057" spans="5:5">
      <c r="E12057"/>
    </row>
    <row r="12058" spans="5:5">
      <c r="E12058"/>
    </row>
    <row r="12059" spans="5:5">
      <c r="E12059"/>
    </row>
    <row r="12060" spans="5:5">
      <c r="E12060"/>
    </row>
    <row r="12061" spans="5:5">
      <c r="E12061"/>
    </row>
    <row r="12062" spans="5:5">
      <c r="E12062"/>
    </row>
    <row r="12063" spans="5:5">
      <c r="E12063"/>
    </row>
    <row r="12064" spans="5:5">
      <c r="E12064"/>
    </row>
    <row r="12065" spans="5:5">
      <c r="E12065"/>
    </row>
    <row r="12066" spans="5:5">
      <c r="E12066"/>
    </row>
    <row r="12067" spans="5:5">
      <c r="E12067"/>
    </row>
    <row r="12068" spans="5:5">
      <c r="E12068"/>
    </row>
    <row r="12069" spans="5:5">
      <c r="E12069"/>
    </row>
    <row r="12070" spans="5:5">
      <c r="E12070"/>
    </row>
    <row r="12071" spans="5:5">
      <c r="E12071"/>
    </row>
    <row r="12072" spans="5:5">
      <c r="E12072"/>
    </row>
    <row r="12073" spans="5:5">
      <c r="E12073"/>
    </row>
    <row r="12074" spans="5:5">
      <c r="E12074"/>
    </row>
    <row r="12075" spans="5:5">
      <c r="E12075"/>
    </row>
    <row r="12076" spans="5:5">
      <c r="E12076"/>
    </row>
    <row r="12077" spans="5:5">
      <c r="E12077"/>
    </row>
    <row r="12078" spans="5:5">
      <c r="E12078"/>
    </row>
    <row r="12079" spans="5:5">
      <c r="E12079"/>
    </row>
    <row r="12080" spans="5:5">
      <c r="E12080"/>
    </row>
    <row r="12081" spans="5:5">
      <c r="E12081"/>
    </row>
    <row r="12082" spans="5:5">
      <c r="E12082"/>
    </row>
    <row r="12083" spans="5:5">
      <c r="E12083"/>
    </row>
    <row r="12084" spans="5:5">
      <c r="E12084"/>
    </row>
    <row r="12085" spans="5:5">
      <c r="E12085"/>
    </row>
    <row r="12086" spans="5:5">
      <c r="E12086"/>
    </row>
    <row r="12087" spans="5:5">
      <c r="E12087"/>
    </row>
    <row r="12088" spans="5:5">
      <c r="E12088"/>
    </row>
    <row r="12089" spans="5:5">
      <c r="E12089"/>
    </row>
    <row r="12090" spans="5:5">
      <c r="E12090"/>
    </row>
    <row r="12091" spans="5:5">
      <c r="E12091"/>
    </row>
    <row r="12092" spans="5:5">
      <c r="E12092"/>
    </row>
    <row r="12093" spans="5:5">
      <c r="E12093"/>
    </row>
    <row r="12094" spans="5:5">
      <c r="E12094"/>
    </row>
    <row r="12095" spans="5:5">
      <c r="E12095"/>
    </row>
    <row r="12096" spans="5:5">
      <c r="E12096"/>
    </row>
    <row r="12097" spans="5:5">
      <c r="E12097"/>
    </row>
    <row r="12098" spans="5:5">
      <c r="E12098"/>
    </row>
    <row r="12099" spans="5:5">
      <c r="E12099"/>
    </row>
    <row r="12100" spans="5:5">
      <c r="E12100"/>
    </row>
    <row r="12101" spans="5:5">
      <c r="E12101"/>
    </row>
    <row r="12102" spans="5:5">
      <c r="E12102"/>
    </row>
    <row r="12103" spans="5:5">
      <c r="E12103"/>
    </row>
    <row r="12104" spans="5:5">
      <c r="E12104"/>
    </row>
    <row r="12105" spans="5:5">
      <c r="E12105"/>
    </row>
    <row r="12106" spans="5:5">
      <c r="E12106"/>
    </row>
    <row r="12107" spans="5:5">
      <c r="E12107"/>
    </row>
    <row r="12108" spans="5:5">
      <c r="E12108"/>
    </row>
    <row r="12109" spans="5:5">
      <c r="E12109"/>
    </row>
    <row r="12110" spans="5:5">
      <c r="E12110"/>
    </row>
    <row r="12111" spans="5:5">
      <c r="E12111"/>
    </row>
    <row r="12112" spans="5:5">
      <c r="E12112"/>
    </row>
    <row r="12113" spans="5:5">
      <c r="E12113"/>
    </row>
    <row r="12114" spans="5:5">
      <c r="E12114"/>
    </row>
    <row r="12115" spans="5:5">
      <c r="E12115"/>
    </row>
    <row r="12116" spans="5:5">
      <c r="E12116"/>
    </row>
    <row r="12117" spans="5:5">
      <c r="E12117"/>
    </row>
    <row r="12118" spans="5:5">
      <c r="E12118"/>
    </row>
    <row r="12119" spans="5:5">
      <c r="E12119"/>
    </row>
    <row r="12120" spans="5:5">
      <c r="E12120"/>
    </row>
    <row r="12121" spans="5:5">
      <c r="E12121"/>
    </row>
    <row r="12122" spans="5:5">
      <c r="E12122"/>
    </row>
    <row r="12123" spans="5:5">
      <c r="E12123"/>
    </row>
    <row r="12124" spans="5:5">
      <c r="E12124"/>
    </row>
    <row r="12125" spans="5:5">
      <c r="E12125"/>
    </row>
    <row r="12126" spans="5:5">
      <c r="E12126"/>
    </row>
    <row r="12127" spans="5:5">
      <c r="E12127"/>
    </row>
    <row r="12128" spans="5:5">
      <c r="E12128"/>
    </row>
    <row r="12129" spans="5:5">
      <c r="E12129"/>
    </row>
    <row r="12130" spans="5:5">
      <c r="E12130"/>
    </row>
    <row r="12131" spans="5:5">
      <c r="E12131"/>
    </row>
    <row r="12132" spans="5:5">
      <c r="E12132"/>
    </row>
    <row r="12133" spans="5:5">
      <c r="E12133"/>
    </row>
    <row r="12134" spans="5:5">
      <c r="E12134"/>
    </row>
    <row r="12135" spans="5:5">
      <c r="E12135"/>
    </row>
    <row r="12136" spans="5:5">
      <c r="E12136"/>
    </row>
    <row r="12137" spans="5:5">
      <c r="E12137"/>
    </row>
    <row r="12138" spans="5:5">
      <c r="E12138"/>
    </row>
    <row r="12139" spans="5:5">
      <c r="E12139"/>
    </row>
    <row r="12140" spans="5:5">
      <c r="E12140"/>
    </row>
    <row r="12141" spans="5:5">
      <c r="E12141"/>
    </row>
    <row r="12142" spans="5:5">
      <c r="E12142"/>
    </row>
    <row r="12143" spans="5:5">
      <c r="E12143"/>
    </row>
    <row r="12144" spans="5:5">
      <c r="E12144"/>
    </row>
    <row r="12145" spans="5:5">
      <c r="E12145"/>
    </row>
    <row r="12146" spans="5:5">
      <c r="E12146"/>
    </row>
    <row r="12147" spans="5:5">
      <c r="E12147"/>
    </row>
    <row r="12148" spans="5:5">
      <c r="E12148"/>
    </row>
    <row r="12149" spans="5:5">
      <c r="E12149"/>
    </row>
    <row r="12150" spans="5:5">
      <c r="E12150"/>
    </row>
    <row r="12151" spans="5:5">
      <c r="E12151"/>
    </row>
    <row r="12152" spans="5:5">
      <c r="E12152"/>
    </row>
    <row r="12153" spans="5:5">
      <c r="E12153"/>
    </row>
    <row r="12154" spans="5:5">
      <c r="E12154"/>
    </row>
    <row r="12155" spans="5:5">
      <c r="E12155"/>
    </row>
    <row r="12156" spans="5:5">
      <c r="E12156"/>
    </row>
    <row r="12157" spans="5:5">
      <c r="E12157"/>
    </row>
    <row r="12158" spans="5:5">
      <c r="E12158"/>
    </row>
    <row r="12159" spans="5:5">
      <c r="E12159"/>
    </row>
    <row r="12160" spans="5:5">
      <c r="E12160"/>
    </row>
    <row r="12161" spans="5:5">
      <c r="E12161"/>
    </row>
    <row r="12162" spans="5:5">
      <c r="E12162"/>
    </row>
    <row r="12163" spans="5:5">
      <c r="E12163"/>
    </row>
    <row r="12164" spans="5:5">
      <c r="E12164"/>
    </row>
    <row r="12165" spans="5:5">
      <c r="E12165"/>
    </row>
    <row r="12166" spans="5:5">
      <c r="E12166"/>
    </row>
    <row r="12167" spans="5:5">
      <c r="E12167"/>
    </row>
    <row r="12168" spans="5:5">
      <c r="E12168"/>
    </row>
    <row r="12169" spans="5:5">
      <c r="E12169"/>
    </row>
    <row r="12170" spans="5:5">
      <c r="E12170"/>
    </row>
    <row r="12171" spans="5:5">
      <c r="E12171"/>
    </row>
    <row r="12172" spans="5:5">
      <c r="E12172"/>
    </row>
    <row r="12173" spans="5:5">
      <c r="E12173"/>
    </row>
    <row r="12174" spans="5:5">
      <c r="E12174"/>
    </row>
    <row r="12175" spans="5:5">
      <c r="E12175"/>
    </row>
    <row r="12176" spans="5:5">
      <c r="E12176"/>
    </row>
    <row r="12177" spans="5:5">
      <c r="E12177"/>
    </row>
    <row r="12178" spans="5:5">
      <c r="E12178"/>
    </row>
    <row r="12179" spans="5:5">
      <c r="E12179"/>
    </row>
    <row r="12180" spans="5:5">
      <c r="E12180"/>
    </row>
    <row r="12181" spans="5:5">
      <c r="E12181"/>
    </row>
    <row r="12182" spans="5:5">
      <c r="E12182"/>
    </row>
    <row r="12183" spans="5:5">
      <c r="E12183"/>
    </row>
    <row r="12184" spans="5:5">
      <c r="E12184"/>
    </row>
    <row r="12185" spans="5:5">
      <c r="E12185"/>
    </row>
    <row r="12186" spans="5:5">
      <c r="E12186"/>
    </row>
    <row r="12187" spans="5:5">
      <c r="E12187"/>
    </row>
    <row r="12188" spans="5:5">
      <c r="E12188"/>
    </row>
    <row r="12189" spans="5:5">
      <c r="E12189"/>
    </row>
    <row r="12190" spans="5:5">
      <c r="E12190"/>
    </row>
    <row r="12191" spans="5:5">
      <c r="E12191"/>
    </row>
    <row r="12192" spans="5:5">
      <c r="E12192"/>
    </row>
    <row r="12193" spans="5:5">
      <c r="E12193"/>
    </row>
    <row r="12194" spans="5:5">
      <c r="E12194"/>
    </row>
    <row r="12195" spans="5:5">
      <c r="E12195"/>
    </row>
    <row r="12196" spans="5:5">
      <c r="E12196"/>
    </row>
    <row r="12197" spans="5:5">
      <c r="E12197"/>
    </row>
    <row r="12198" spans="5:5">
      <c r="E12198"/>
    </row>
    <row r="12199" spans="5:5">
      <c r="E12199"/>
    </row>
    <row r="12200" spans="5:5">
      <c r="E12200"/>
    </row>
    <row r="12201" spans="5:5">
      <c r="E12201"/>
    </row>
    <row r="12202" spans="5:5">
      <c r="E12202"/>
    </row>
    <row r="12203" spans="5:5">
      <c r="E12203"/>
    </row>
    <row r="12204" spans="5:5">
      <c r="E12204"/>
    </row>
    <row r="12205" spans="5:5">
      <c r="E12205"/>
    </row>
    <row r="12206" spans="5:5">
      <c r="E12206"/>
    </row>
    <row r="12207" spans="5:5">
      <c r="E12207"/>
    </row>
    <row r="12208" spans="5:5">
      <c r="E12208"/>
    </row>
    <row r="12209" spans="5:5">
      <c r="E12209"/>
    </row>
    <row r="12210" spans="5:5">
      <c r="E12210"/>
    </row>
    <row r="12211" spans="5:5">
      <c r="E12211"/>
    </row>
    <row r="12212" spans="5:5">
      <c r="E12212"/>
    </row>
    <row r="12213" spans="5:5">
      <c r="E12213"/>
    </row>
    <row r="12214" spans="5:5">
      <c r="E12214"/>
    </row>
    <row r="12215" spans="5:5">
      <c r="E12215"/>
    </row>
    <row r="12216" spans="5:5">
      <c r="E12216"/>
    </row>
    <row r="12217" spans="5:5">
      <c r="E12217"/>
    </row>
    <row r="12218" spans="5:5">
      <c r="E12218"/>
    </row>
    <row r="12219" spans="5:5">
      <c r="E12219"/>
    </row>
    <row r="12220" spans="5:5">
      <c r="E12220"/>
    </row>
    <row r="12221" spans="5:5">
      <c r="E12221"/>
    </row>
    <row r="12222" spans="5:5">
      <c r="E12222"/>
    </row>
    <row r="12223" spans="5:5">
      <c r="E12223"/>
    </row>
    <row r="12224" spans="5:5">
      <c r="E12224"/>
    </row>
    <row r="12225" spans="5:5">
      <c r="E12225"/>
    </row>
    <row r="12226" spans="5:5">
      <c r="E12226"/>
    </row>
    <row r="12227" spans="5:5">
      <c r="E12227"/>
    </row>
    <row r="12228" spans="5:5">
      <c r="E12228"/>
    </row>
    <row r="12229" spans="5:5">
      <c r="E12229"/>
    </row>
    <row r="12230" spans="5:5">
      <c r="E12230"/>
    </row>
    <row r="12231" spans="5:5">
      <c r="E12231"/>
    </row>
    <row r="12232" spans="5:5">
      <c r="E12232"/>
    </row>
    <row r="12233" spans="5:5">
      <c r="E12233"/>
    </row>
    <row r="12234" spans="5:5">
      <c r="E12234"/>
    </row>
    <row r="12235" spans="5:5">
      <c r="E12235"/>
    </row>
    <row r="12236" spans="5:5">
      <c r="E12236"/>
    </row>
    <row r="12237" spans="5:5">
      <c r="E12237"/>
    </row>
    <row r="12238" spans="5:5">
      <c r="E12238"/>
    </row>
    <row r="12239" spans="5:5">
      <c r="E12239"/>
    </row>
    <row r="12240" spans="5:5">
      <c r="E12240"/>
    </row>
    <row r="12241" spans="5:5">
      <c r="E12241"/>
    </row>
    <row r="12242" spans="5:5">
      <c r="E12242"/>
    </row>
    <row r="12243" spans="5:5">
      <c r="E12243"/>
    </row>
    <row r="12244" spans="5:5">
      <c r="E12244"/>
    </row>
    <row r="12245" spans="5:5">
      <c r="E12245"/>
    </row>
    <row r="12246" spans="5:5">
      <c r="E12246"/>
    </row>
    <row r="12247" spans="5:5">
      <c r="E12247"/>
    </row>
    <row r="12248" spans="5:5">
      <c r="E12248"/>
    </row>
    <row r="12249" spans="5:5">
      <c r="E12249"/>
    </row>
    <row r="12250" spans="5:5">
      <c r="E12250"/>
    </row>
    <row r="12251" spans="5:5">
      <c r="E12251"/>
    </row>
    <row r="12252" spans="5:5">
      <c r="E12252"/>
    </row>
    <row r="12253" spans="5:5">
      <c r="E12253"/>
    </row>
    <row r="12254" spans="5:5">
      <c r="E12254"/>
    </row>
    <row r="12255" spans="5:5">
      <c r="E12255"/>
    </row>
    <row r="12256" spans="5:5">
      <c r="E12256"/>
    </row>
    <row r="12257" spans="5:5">
      <c r="E12257"/>
    </row>
    <row r="12258" spans="5:5">
      <c r="E12258"/>
    </row>
    <row r="12259" spans="5:5">
      <c r="E12259"/>
    </row>
    <row r="12260" spans="5:5">
      <c r="E12260"/>
    </row>
    <row r="12261" spans="5:5">
      <c r="E12261"/>
    </row>
    <row r="12262" spans="5:5">
      <c r="E12262"/>
    </row>
    <row r="12263" spans="5:5">
      <c r="E12263"/>
    </row>
    <row r="12264" spans="5:5">
      <c r="E12264"/>
    </row>
    <row r="12265" spans="5:5">
      <c r="E12265"/>
    </row>
    <row r="12266" spans="5:5">
      <c r="E12266"/>
    </row>
    <row r="12267" spans="5:5">
      <c r="E12267"/>
    </row>
    <row r="12268" spans="5:5">
      <c r="E12268"/>
    </row>
    <row r="12269" spans="5:5">
      <c r="E12269"/>
    </row>
    <row r="12270" spans="5:5">
      <c r="E12270"/>
    </row>
    <row r="12271" spans="5:5">
      <c r="E12271"/>
    </row>
    <row r="12272" spans="5:5">
      <c r="E12272"/>
    </row>
    <row r="12273" spans="5:5">
      <c r="E12273"/>
    </row>
    <row r="12274" spans="5:5">
      <c r="E12274"/>
    </row>
    <row r="12275" spans="5:5">
      <c r="E12275"/>
    </row>
    <row r="12276" spans="5:5">
      <c r="E12276"/>
    </row>
    <row r="12277" spans="5:5">
      <c r="E12277"/>
    </row>
    <row r="12278" spans="5:5">
      <c r="E12278"/>
    </row>
    <row r="12279" spans="5:5">
      <c r="E12279"/>
    </row>
    <row r="12280" spans="5:5">
      <c r="E12280"/>
    </row>
    <row r="12281" spans="5:5">
      <c r="E12281"/>
    </row>
    <row r="12282" spans="5:5">
      <c r="E12282"/>
    </row>
    <row r="12283" spans="5:5">
      <c r="E12283"/>
    </row>
    <row r="12284" spans="5:5">
      <c r="E12284"/>
    </row>
    <row r="12285" spans="5:5">
      <c r="E12285"/>
    </row>
    <row r="12286" spans="5:5">
      <c r="E12286"/>
    </row>
    <row r="12287" spans="5:5">
      <c r="E12287"/>
    </row>
    <row r="12288" spans="5:5">
      <c r="E12288"/>
    </row>
    <row r="12289" spans="5:5">
      <c r="E12289"/>
    </row>
    <row r="12290" spans="5:5">
      <c r="E12290"/>
    </row>
    <row r="12291" spans="5:5">
      <c r="E12291"/>
    </row>
    <row r="12292" spans="5:5">
      <c r="E12292"/>
    </row>
    <row r="12293" spans="5:5">
      <c r="E12293"/>
    </row>
    <row r="12294" spans="5:5">
      <c r="E12294"/>
    </row>
    <row r="12295" spans="5:5">
      <c r="E12295"/>
    </row>
    <row r="12296" spans="5:5">
      <c r="E12296"/>
    </row>
    <row r="12297" spans="5:5">
      <c r="E12297"/>
    </row>
    <row r="12298" spans="5:5">
      <c r="E12298"/>
    </row>
    <row r="12299" spans="5:5">
      <c r="E12299"/>
    </row>
    <row r="12300" spans="5:5">
      <c r="E12300"/>
    </row>
    <row r="12301" spans="5:5">
      <c r="E12301"/>
    </row>
    <row r="12302" spans="5:5">
      <c r="E12302"/>
    </row>
    <row r="12303" spans="5:5">
      <c r="E12303"/>
    </row>
    <row r="12304" spans="5:5">
      <c r="E12304"/>
    </row>
    <row r="12305" spans="5:5">
      <c r="E12305"/>
    </row>
    <row r="12306" spans="5:5">
      <c r="E12306"/>
    </row>
    <row r="12307" spans="5:5">
      <c r="E12307"/>
    </row>
    <row r="12308" spans="5:5">
      <c r="E12308"/>
    </row>
    <row r="12309" spans="5:5">
      <c r="E12309"/>
    </row>
    <row r="12310" spans="5:5">
      <c r="E12310"/>
    </row>
    <row r="12311" spans="5:5">
      <c r="E12311"/>
    </row>
    <row r="12312" spans="5:5">
      <c r="E12312"/>
    </row>
    <row r="12313" spans="5:5">
      <c r="E12313"/>
    </row>
    <row r="12314" spans="5:5">
      <c r="E12314"/>
    </row>
    <row r="12315" spans="5:5">
      <c r="E12315"/>
    </row>
    <row r="12316" spans="5:5">
      <c r="E12316"/>
    </row>
    <row r="12317" spans="5:5">
      <c r="E12317"/>
    </row>
    <row r="12318" spans="5:5">
      <c r="E12318"/>
    </row>
    <row r="12319" spans="5:5">
      <c r="E12319"/>
    </row>
    <row r="12320" spans="5:5">
      <c r="E12320"/>
    </row>
    <row r="12321" spans="5:5">
      <c r="E12321"/>
    </row>
    <row r="12322" spans="5:5">
      <c r="E12322"/>
    </row>
    <row r="12323" spans="5:5">
      <c r="E12323"/>
    </row>
    <row r="12324" spans="5:5">
      <c r="E12324"/>
    </row>
    <row r="12325" spans="5:5">
      <c r="E12325"/>
    </row>
    <row r="12326" spans="5:5">
      <c r="E12326"/>
    </row>
    <row r="12327" spans="5:5">
      <c r="E12327"/>
    </row>
    <row r="12328" spans="5:5">
      <c r="E12328"/>
    </row>
    <row r="12329" spans="5:5">
      <c r="E12329"/>
    </row>
    <row r="12330" spans="5:5">
      <c r="E12330"/>
    </row>
    <row r="12331" spans="5:5">
      <c r="E12331"/>
    </row>
    <row r="12332" spans="5:5">
      <c r="E12332"/>
    </row>
    <row r="12333" spans="5:5">
      <c r="E12333"/>
    </row>
    <row r="12334" spans="5:5">
      <c r="E12334"/>
    </row>
    <row r="12335" spans="5:5">
      <c r="E12335"/>
    </row>
    <row r="12336" spans="5:5">
      <c r="E12336"/>
    </row>
    <row r="12337" spans="5:5">
      <c r="E12337"/>
    </row>
    <row r="12338" spans="5:5">
      <c r="E12338"/>
    </row>
    <row r="12339" spans="5:5">
      <c r="E12339"/>
    </row>
    <row r="12340" spans="5:5">
      <c r="E12340"/>
    </row>
    <row r="12341" spans="5:5">
      <c r="E12341"/>
    </row>
    <row r="12342" spans="5:5">
      <c r="E12342"/>
    </row>
    <row r="12343" spans="5:5">
      <c r="E12343"/>
    </row>
    <row r="12344" spans="5:5">
      <c r="E12344"/>
    </row>
    <row r="12345" spans="5:5">
      <c r="E12345"/>
    </row>
    <row r="12346" spans="5:5">
      <c r="E12346"/>
    </row>
    <row r="12347" spans="5:5">
      <c r="E12347"/>
    </row>
    <row r="12348" spans="5:5">
      <c r="E12348"/>
    </row>
    <row r="12349" spans="5:5">
      <c r="E12349"/>
    </row>
    <row r="12350" spans="5:5">
      <c r="E12350"/>
    </row>
    <row r="12351" spans="5:5">
      <c r="E12351"/>
    </row>
    <row r="12352" spans="5:5">
      <c r="E12352"/>
    </row>
    <row r="12353" spans="5:5">
      <c r="E12353"/>
    </row>
    <row r="12354" spans="5:5">
      <c r="E12354"/>
    </row>
    <row r="12355" spans="5:5">
      <c r="E12355"/>
    </row>
    <row r="12356" spans="5:5">
      <c r="E12356"/>
    </row>
    <row r="12357" spans="5:5">
      <c r="E12357"/>
    </row>
    <row r="12358" spans="5:5">
      <c r="E12358"/>
    </row>
    <row r="12359" spans="5:5">
      <c r="E12359"/>
    </row>
    <row r="12360" spans="5:5">
      <c r="E12360"/>
    </row>
    <row r="12361" spans="5:5">
      <c r="E12361"/>
    </row>
    <row r="12362" spans="5:5">
      <c r="E12362"/>
    </row>
    <row r="12363" spans="5:5">
      <c r="E12363"/>
    </row>
    <row r="12364" spans="5:5">
      <c r="E12364"/>
    </row>
    <row r="12365" spans="5:5">
      <c r="E12365"/>
    </row>
    <row r="12366" spans="5:5">
      <c r="E12366"/>
    </row>
    <row r="12367" spans="5:5">
      <c r="E12367"/>
    </row>
    <row r="12368" spans="5:5">
      <c r="E12368"/>
    </row>
    <row r="12369" spans="5:5">
      <c r="E12369"/>
    </row>
    <row r="12370" spans="5:5">
      <c r="E12370"/>
    </row>
    <row r="12371" spans="5:5">
      <c r="E12371"/>
    </row>
    <row r="12372" spans="5:5">
      <c r="E12372"/>
    </row>
    <row r="12373" spans="5:5">
      <c r="E12373"/>
    </row>
    <row r="12374" spans="5:5">
      <c r="E12374"/>
    </row>
    <row r="12375" spans="5:5">
      <c r="E12375"/>
    </row>
    <row r="12376" spans="5:5">
      <c r="E12376"/>
    </row>
    <row r="12377" spans="5:5">
      <c r="E12377"/>
    </row>
    <row r="12378" spans="5:5">
      <c r="E12378"/>
    </row>
    <row r="12379" spans="5:5">
      <c r="E12379"/>
    </row>
    <row r="12380" spans="5:5">
      <c r="E12380"/>
    </row>
    <row r="12381" spans="5:5">
      <c r="E12381"/>
    </row>
    <row r="12382" spans="5:5">
      <c r="E12382"/>
    </row>
    <row r="12383" spans="5:5">
      <c r="E12383"/>
    </row>
    <row r="12384" spans="5:5">
      <c r="E12384"/>
    </row>
    <row r="12385" spans="5:5">
      <c r="E12385"/>
    </row>
    <row r="12386" spans="5:5">
      <c r="E12386"/>
    </row>
    <row r="12387" spans="5:5">
      <c r="E12387"/>
    </row>
    <row r="12388" spans="5:5">
      <c r="E12388"/>
    </row>
    <row r="12389" spans="5:5">
      <c r="E12389"/>
    </row>
    <row r="12390" spans="5:5">
      <c r="E12390"/>
    </row>
    <row r="12391" spans="5:5">
      <c r="E12391"/>
    </row>
    <row r="12392" spans="5:5">
      <c r="E12392"/>
    </row>
    <row r="12393" spans="5:5">
      <c r="E12393"/>
    </row>
    <row r="12394" spans="5:5">
      <c r="E12394"/>
    </row>
    <row r="12395" spans="5:5">
      <c r="E12395"/>
    </row>
    <row r="12396" spans="5:5">
      <c r="E12396"/>
    </row>
    <row r="12397" spans="5:5">
      <c r="E12397"/>
    </row>
    <row r="12398" spans="5:5">
      <c r="E12398"/>
    </row>
    <row r="12399" spans="5:5">
      <c r="E12399"/>
    </row>
    <row r="12400" spans="5:5">
      <c r="E12400"/>
    </row>
    <row r="12401" spans="5:5">
      <c r="E12401"/>
    </row>
    <row r="12402" spans="5:5">
      <c r="E12402"/>
    </row>
    <row r="12403" spans="5:5">
      <c r="E12403"/>
    </row>
    <row r="12404" spans="5:5">
      <c r="E12404"/>
    </row>
    <row r="12405" spans="5:5">
      <c r="E12405"/>
    </row>
    <row r="12406" spans="5:5">
      <c r="E12406"/>
    </row>
    <row r="12407" spans="5:5">
      <c r="E12407"/>
    </row>
    <row r="12408" spans="5:5">
      <c r="E12408"/>
    </row>
    <row r="12409" spans="5:5">
      <c r="E12409"/>
    </row>
    <row r="12410" spans="5:5">
      <c r="E12410"/>
    </row>
    <row r="12411" spans="5:5">
      <c r="E12411"/>
    </row>
    <row r="12412" spans="5:5">
      <c r="E12412"/>
    </row>
    <row r="12413" spans="5:5">
      <c r="E12413"/>
    </row>
    <row r="12414" spans="5:5">
      <c r="E12414"/>
    </row>
    <row r="12415" spans="5:5">
      <c r="E12415"/>
    </row>
    <row r="12416" spans="5:5">
      <c r="E12416"/>
    </row>
    <row r="12417" spans="5:5">
      <c r="E12417"/>
    </row>
    <row r="12418" spans="5:5">
      <c r="E12418"/>
    </row>
    <row r="12419" spans="5:5">
      <c r="E12419"/>
    </row>
    <row r="12420" spans="5:5">
      <c r="E12420"/>
    </row>
    <row r="12421" spans="5:5">
      <c r="E12421"/>
    </row>
    <row r="12422" spans="5:5">
      <c r="E12422"/>
    </row>
    <row r="12423" spans="5:5">
      <c r="E12423"/>
    </row>
    <row r="12424" spans="5:5">
      <c r="E12424"/>
    </row>
    <row r="12425" spans="5:5">
      <c r="E12425"/>
    </row>
    <row r="12426" spans="5:5">
      <c r="E12426"/>
    </row>
    <row r="12427" spans="5:5">
      <c r="E12427"/>
    </row>
    <row r="12428" spans="5:5">
      <c r="E12428"/>
    </row>
    <row r="12429" spans="5:5">
      <c r="E12429"/>
    </row>
    <row r="12430" spans="5:5">
      <c r="E12430"/>
    </row>
    <row r="12431" spans="5:5">
      <c r="E12431"/>
    </row>
    <row r="12432" spans="5:5">
      <c r="E12432"/>
    </row>
    <row r="12433" spans="5:5">
      <c r="E12433"/>
    </row>
    <row r="12434" spans="5:5">
      <c r="E12434"/>
    </row>
    <row r="12435" spans="5:5">
      <c r="E12435"/>
    </row>
    <row r="12436" spans="5:5">
      <c r="E12436"/>
    </row>
    <row r="12437" spans="5:5">
      <c r="E12437"/>
    </row>
    <row r="12438" spans="5:5">
      <c r="E12438"/>
    </row>
    <row r="12439" spans="5:5">
      <c r="E12439"/>
    </row>
    <row r="12440" spans="5:5">
      <c r="E12440"/>
    </row>
    <row r="12441" spans="5:5">
      <c r="E12441"/>
    </row>
    <row r="12442" spans="5:5">
      <c r="E12442"/>
    </row>
    <row r="12443" spans="5:5">
      <c r="E12443"/>
    </row>
    <row r="12444" spans="5:5">
      <c r="E12444"/>
    </row>
    <row r="12445" spans="5:5">
      <c r="E12445"/>
    </row>
    <row r="12446" spans="5:5">
      <c r="E12446"/>
    </row>
    <row r="12447" spans="5:5">
      <c r="E12447"/>
    </row>
    <row r="12448" spans="5:5">
      <c r="E12448"/>
    </row>
    <row r="12449" spans="5:5">
      <c r="E12449"/>
    </row>
    <row r="12450" spans="5:5">
      <c r="E12450"/>
    </row>
    <row r="12451" spans="5:5">
      <c r="E12451"/>
    </row>
    <row r="12452" spans="5:5">
      <c r="E12452"/>
    </row>
    <row r="12453" spans="5:5">
      <c r="E12453"/>
    </row>
    <row r="12454" spans="5:5">
      <c r="E12454"/>
    </row>
    <row r="12455" spans="5:5">
      <c r="E12455"/>
    </row>
    <row r="12456" spans="5:5">
      <c r="E12456"/>
    </row>
    <row r="12457" spans="5:5">
      <c r="E12457"/>
    </row>
    <row r="12458" spans="5:5">
      <c r="E12458"/>
    </row>
    <row r="12459" spans="5:5">
      <c r="E12459"/>
    </row>
    <row r="12460" spans="5:5">
      <c r="E12460"/>
    </row>
    <row r="12461" spans="5:5">
      <c r="E12461"/>
    </row>
    <row r="12462" spans="5:5">
      <c r="E12462"/>
    </row>
    <row r="12463" spans="5:5">
      <c r="E12463"/>
    </row>
    <row r="12464" spans="5:5">
      <c r="E12464"/>
    </row>
    <row r="12465" spans="5:5">
      <c r="E12465"/>
    </row>
    <row r="12466" spans="5:5">
      <c r="E12466"/>
    </row>
    <row r="12467" spans="5:5">
      <c r="E12467"/>
    </row>
    <row r="12468" spans="5:5">
      <c r="E12468"/>
    </row>
    <row r="12469" spans="5:5">
      <c r="E12469"/>
    </row>
    <row r="12470" spans="5:5">
      <c r="E12470"/>
    </row>
    <row r="12471" spans="5:5">
      <c r="E12471"/>
    </row>
    <row r="12472" spans="5:5">
      <c r="E12472"/>
    </row>
    <row r="12473" spans="5:5">
      <c r="E12473"/>
    </row>
    <row r="12474" spans="5:5">
      <c r="E12474"/>
    </row>
    <row r="12475" spans="5:5">
      <c r="E12475"/>
    </row>
    <row r="12476" spans="5:5">
      <c r="E12476"/>
    </row>
    <row r="12477" spans="5:5">
      <c r="E12477"/>
    </row>
    <row r="12478" spans="5:5">
      <c r="E12478"/>
    </row>
    <row r="12479" spans="5:5">
      <c r="E12479"/>
    </row>
    <row r="12480" spans="5:5">
      <c r="E12480"/>
    </row>
    <row r="12481" spans="5:5">
      <c r="E12481"/>
    </row>
    <row r="12482" spans="5:5">
      <c r="E12482"/>
    </row>
    <row r="12483" spans="5:5">
      <c r="E12483"/>
    </row>
    <row r="12484" spans="5:5">
      <c r="E12484"/>
    </row>
    <row r="12485" spans="5:5">
      <c r="E12485"/>
    </row>
    <row r="12486" spans="5:5">
      <c r="E12486"/>
    </row>
    <row r="12487" spans="5:5">
      <c r="E12487"/>
    </row>
    <row r="12488" spans="5:5">
      <c r="E12488"/>
    </row>
    <row r="12489" spans="5:5">
      <c r="E12489"/>
    </row>
    <row r="12490" spans="5:5">
      <c r="E12490"/>
    </row>
    <row r="12491" spans="5:5">
      <c r="E12491"/>
    </row>
    <row r="12492" spans="5:5">
      <c r="E12492"/>
    </row>
    <row r="12493" spans="5:5">
      <c r="E12493"/>
    </row>
    <row r="12494" spans="5:5">
      <c r="E12494"/>
    </row>
    <row r="12495" spans="5:5">
      <c r="E12495"/>
    </row>
    <row r="12496" spans="5:5">
      <c r="E12496"/>
    </row>
    <row r="12497" spans="5:5">
      <c r="E12497"/>
    </row>
    <row r="12498" spans="5:5">
      <c r="E12498"/>
    </row>
    <row r="12499" spans="5:5">
      <c r="E12499"/>
    </row>
    <row r="12500" spans="5:5">
      <c r="E12500"/>
    </row>
    <row r="12501" spans="5:5">
      <c r="E12501"/>
    </row>
    <row r="12502" spans="5:5">
      <c r="E12502"/>
    </row>
    <row r="12503" spans="5:5">
      <c r="E12503"/>
    </row>
    <row r="12504" spans="5:5">
      <c r="E12504"/>
    </row>
    <row r="12505" spans="5:5">
      <c r="E12505"/>
    </row>
    <row r="12506" spans="5:5">
      <c r="E12506"/>
    </row>
    <row r="12507" spans="5:5">
      <c r="E12507"/>
    </row>
    <row r="12508" spans="5:5">
      <c r="E12508"/>
    </row>
    <row r="12509" spans="5:5">
      <c r="E12509"/>
    </row>
    <row r="12510" spans="5:5">
      <c r="E12510"/>
    </row>
    <row r="12511" spans="5:5">
      <c r="E12511"/>
    </row>
    <row r="12512" spans="5:5">
      <c r="E12512"/>
    </row>
    <row r="12513" spans="5:5">
      <c r="E12513"/>
    </row>
    <row r="12514" spans="5:5">
      <c r="E12514"/>
    </row>
    <row r="12515" spans="5:5">
      <c r="E12515"/>
    </row>
    <row r="12516" spans="5:5">
      <c r="E12516"/>
    </row>
    <row r="12517" spans="5:5">
      <c r="E12517"/>
    </row>
    <row r="12518" spans="5:5">
      <c r="E12518"/>
    </row>
    <row r="12519" spans="5:5">
      <c r="E12519"/>
    </row>
    <row r="12520" spans="5:5">
      <c r="E12520"/>
    </row>
    <row r="12521" spans="5:5">
      <c r="E12521"/>
    </row>
    <row r="12522" spans="5:5">
      <c r="E12522"/>
    </row>
    <row r="12523" spans="5:5">
      <c r="E12523"/>
    </row>
    <row r="12524" spans="5:5">
      <c r="E12524"/>
    </row>
    <row r="12525" spans="5:5">
      <c r="E12525"/>
    </row>
    <row r="12526" spans="5:5">
      <c r="E12526"/>
    </row>
    <row r="12527" spans="5:5">
      <c r="E12527"/>
    </row>
    <row r="12528" spans="5:5">
      <c r="E12528"/>
    </row>
    <row r="12529" spans="5:5">
      <c r="E12529"/>
    </row>
    <row r="12530" spans="5:5">
      <c r="E12530"/>
    </row>
    <row r="12531" spans="5:5">
      <c r="E12531"/>
    </row>
    <row r="12532" spans="5:5">
      <c r="E12532"/>
    </row>
    <row r="12533" spans="5:5">
      <c r="E12533"/>
    </row>
    <row r="12534" spans="5:5">
      <c r="E12534"/>
    </row>
    <row r="12535" spans="5:5">
      <c r="E12535"/>
    </row>
    <row r="12536" spans="5:5">
      <c r="E12536"/>
    </row>
    <row r="12537" spans="5:5">
      <c r="E12537"/>
    </row>
    <row r="12538" spans="5:5">
      <c r="E12538"/>
    </row>
    <row r="12539" spans="5:5">
      <c r="E12539"/>
    </row>
    <row r="12540" spans="5:5">
      <c r="E12540"/>
    </row>
    <row r="12541" spans="5:5">
      <c r="E12541"/>
    </row>
    <row r="12542" spans="5:5">
      <c r="E12542"/>
    </row>
    <row r="12543" spans="5:5">
      <c r="E12543"/>
    </row>
    <row r="12544" spans="5:5">
      <c r="E12544"/>
    </row>
    <row r="12545" spans="5:5">
      <c r="E12545"/>
    </row>
    <row r="12546" spans="5:5">
      <c r="E12546"/>
    </row>
    <row r="12547" spans="5:5">
      <c r="E12547"/>
    </row>
    <row r="12548" spans="5:5">
      <c r="E12548"/>
    </row>
    <row r="12549" spans="5:5">
      <c r="E12549"/>
    </row>
    <row r="12550" spans="5:5">
      <c r="E12550"/>
    </row>
    <row r="12551" spans="5:5">
      <c r="E12551"/>
    </row>
    <row r="12552" spans="5:5">
      <c r="E12552"/>
    </row>
    <row r="12553" spans="5:5">
      <c r="E12553"/>
    </row>
    <row r="12554" spans="5:5">
      <c r="E12554"/>
    </row>
    <row r="12555" spans="5:5">
      <c r="E12555"/>
    </row>
    <row r="12556" spans="5:5">
      <c r="E12556"/>
    </row>
    <row r="12557" spans="5:5">
      <c r="E12557"/>
    </row>
    <row r="12558" spans="5:5">
      <c r="E12558"/>
    </row>
    <row r="12559" spans="5:5">
      <c r="E12559"/>
    </row>
    <row r="12560" spans="5:5">
      <c r="E12560"/>
    </row>
    <row r="12561" spans="5:5">
      <c r="E12561"/>
    </row>
    <row r="12562" spans="5:5">
      <c r="E12562"/>
    </row>
    <row r="12563" spans="5:5">
      <c r="E12563"/>
    </row>
    <row r="12564" spans="5:5">
      <c r="E12564"/>
    </row>
    <row r="12565" spans="5:5">
      <c r="E12565"/>
    </row>
    <row r="12566" spans="5:5">
      <c r="E12566"/>
    </row>
    <row r="12567" spans="5:5">
      <c r="E12567"/>
    </row>
    <row r="12568" spans="5:5">
      <c r="E12568"/>
    </row>
    <row r="12569" spans="5:5">
      <c r="E12569"/>
    </row>
    <row r="12570" spans="5:5">
      <c r="E12570"/>
    </row>
    <row r="12571" spans="5:5">
      <c r="E12571"/>
    </row>
    <row r="12572" spans="5:5">
      <c r="E12572"/>
    </row>
    <row r="12573" spans="5:5">
      <c r="E12573"/>
    </row>
    <row r="12574" spans="5:5">
      <c r="E12574"/>
    </row>
    <row r="12575" spans="5:5">
      <c r="E12575"/>
    </row>
    <row r="12576" spans="5:5">
      <c r="E12576"/>
    </row>
    <row r="12577" spans="5:5">
      <c r="E12577"/>
    </row>
    <row r="12578" spans="5:5">
      <c r="E12578"/>
    </row>
    <row r="12579" spans="5:5">
      <c r="E12579"/>
    </row>
    <row r="12580" spans="5:5">
      <c r="E12580"/>
    </row>
    <row r="12581" spans="5:5">
      <c r="E12581"/>
    </row>
    <row r="12582" spans="5:5">
      <c r="E12582"/>
    </row>
    <row r="12583" spans="5:5">
      <c r="E12583"/>
    </row>
    <row r="12584" spans="5:5">
      <c r="E12584"/>
    </row>
    <row r="12585" spans="5:5">
      <c r="E12585"/>
    </row>
    <row r="12586" spans="5:5">
      <c r="E12586"/>
    </row>
    <row r="12587" spans="5:5">
      <c r="E12587"/>
    </row>
    <row r="12588" spans="5:5">
      <c r="E12588"/>
    </row>
    <row r="12589" spans="5:5">
      <c r="E12589"/>
    </row>
    <row r="12590" spans="5:5">
      <c r="E12590"/>
    </row>
    <row r="12591" spans="5:5">
      <c r="E12591"/>
    </row>
    <row r="12592" spans="5:5">
      <c r="E12592"/>
    </row>
    <row r="12593" spans="5:5">
      <c r="E12593"/>
    </row>
    <row r="12594" spans="5:5">
      <c r="E12594"/>
    </row>
    <row r="12595" spans="5:5">
      <c r="E12595"/>
    </row>
    <row r="12596" spans="5:5">
      <c r="E12596"/>
    </row>
    <row r="12597" spans="5:5">
      <c r="E12597"/>
    </row>
    <row r="12598" spans="5:5">
      <c r="E12598"/>
    </row>
    <row r="12599" spans="5:5">
      <c r="E12599"/>
    </row>
    <row r="12600" spans="5:5">
      <c r="E12600"/>
    </row>
    <row r="12601" spans="5:5">
      <c r="E12601"/>
    </row>
    <row r="12602" spans="5:5">
      <c r="E12602"/>
    </row>
    <row r="12603" spans="5:5">
      <c r="E12603"/>
    </row>
    <row r="12604" spans="5:5">
      <c r="E12604"/>
    </row>
    <row r="12605" spans="5:5">
      <c r="E12605"/>
    </row>
    <row r="12606" spans="5:5">
      <c r="E12606"/>
    </row>
    <row r="12607" spans="5:5">
      <c r="E12607"/>
    </row>
    <row r="12608" spans="5:5">
      <c r="E12608"/>
    </row>
    <row r="12609" spans="5:5">
      <c r="E12609"/>
    </row>
    <row r="12610" spans="5:5">
      <c r="E12610"/>
    </row>
    <row r="12611" spans="5:5">
      <c r="E12611"/>
    </row>
    <row r="12612" spans="5:5">
      <c r="E12612"/>
    </row>
    <row r="12613" spans="5:5">
      <c r="E12613"/>
    </row>
    <row r="12614" spans="5:5">
      <c r="E12614"/>
    </row>
    <row r="12615" spans="5:5">
      <c r="E12615"/>
    </row>
    <row r="12616" spans="5:5">
      <c r="E12616"/>
    </row>
    <row r="12617" spans="5:5">
      <c r="E12617"/>
    </row>
    <row r="12618" spans="5:5">
      <c r="E12618"/>
    </row>
    <row r="12619" spans="5:5">
      <c r="E12619"/>
    </row>
    <row r="12620" spans="5:5">
      <c r="E12620"/>
    </row>
    <row r="12621" spans="5:5">
      <c r="E12621"/>
    </row>
    <row r="12622" spans="5:5">
      <c r="E12622"/>
    </row>
    <row r="12623" spans="5:5">
      <c r="E12623"/>
    </row>
    <row r="12624" spans="5:5">
      <c r="E12624"/>
    </row>
    <row r="12625" spans="5:5">
      <c r="E12625"/>
    </row>
    <row r="12626" spans="5:5">
      <c r="E12626"/>
    </row>
    <row r="12627" spans="5:5">
      <c r="E12627"/>
    </row>
    <row r="12628" spans="5:5">
      <c r="E12628"/>
    </row>
    <row r="12629" spans="5:5">
      <c r="E12629"/>
    </row>
    <row r="12630" spans="5:5">
      <c r="E12630"/>
    </row>
    <row r="12631" spans="5:5">
      <c r="E12631"/>
    </row>
    <row r="12632" spans="5:5">
      <c r="E12632"/>
    </row>
    <row r="12633" spans="5:5">
      <c r="E12633"/>
    </row>
    <row r="12634" spans="5:5">
      <c r="E12634"/>
    </row>
    <row r="12635" spans="5:5">
      <c r="E12635"/>
    </row>
    <row r="12636" spans="5:5">
      <c r="E12636"/>
    </row>
    <row r="12637" spans="5:5">
      <c r="E12637"/>
    </row>
    <row r="12638" spans="5:5">
      <c r="E12638"/>
    </row>
    <row r="12639" spans="5:5">
      <c r="E12639"/>
    </row>
    <row r="12640" spans="5:5">
      <c r="E12640"/>
    </row>
    <row r="12641" spans="5:5">
      <c r="E12641"/>
    </row>
    <row r="12642" spans="5:5">
      <c r="E12642"/>
    </row>
    <row r="12643" spans="5:5">
      <c r="E12643"/>
    </row>
    <row r="12644" spans="5:5">
      <c r="E12644"/>
    </row>
    <row r="12645" spans="5:5">
      <c r="E12645"/>
    </row>
    <row r="12646" spans="5:5">
      <c r="E12646"/>
    </row>
    <row r="12647" spans="5:5">
      <c r="E12647"/>
    </row>
    <row r="12648" spans="5:5">
      <c r="E12648"/>
    </row>
    <row r="12649" spans="5:5">
      <c r="E12649"/>
    </row>
    <row r="12650" spans="5:5">
      <c r="E12650"/>
    </row>
    <row r="12651" spans="5:5">
      <c r="E12651"/>
    </row>
    <row r="12652" spans="5:5">
      <c r="E12652"/>
    </row>
    <row r="12653" spans="5:5">
      <c r="E12653"/>
    </row>
    <row r="12654" spans="5:5">
      <c r="E12654"/>
    </row>
    <row r="12655" spans="5:5">
      <c r="E12655"/>
    </row>
    <row r="12656" spans="5:5">
      <c r="E12656"/>
    </row>
    <row r="12657" spans="5:5">
      <c r="E12657"/>
    </row>
    <row r="12658" spans="5:5">
      <c r="E12658"/>
    </row>
    <row r="12659" spans="5:5">
      <c r="E12659"/>
    </row>
    <row r="12660" spans="5:5">
      <c r="E12660"/>
    </row>
    <row r="12661" spans="5:5">
      <c r="E12661"/>
    </row>
    <row r="12662" spans="5:5">
      <c r="E12662"/>
    </row>
    <row r="12663" spans="5:5">
      <c r="E12663"/>
    </row>
    <row r="12664" spans="5:5">
      <c r="E12664"/>
    </row>
    <row r="12665" spans="5:5">
      <c r="E12665"/>
    </row>
    <row r="12666" spans="5:5">
      <c r="E12666"/>
    </row>
    <row r="12667" spans="5:5">
      <c r="E12667"/>
    </row>
    <row r="12668" spans="5:5">
      <c r="E12668"/>
    </row>
    <row r="12669" spans="5:5">
      <c r="E12669"/>
    </row>
    <row r="12670" spans="5:5">
      <c r="E12670"/>
    </row>
    <row r="12671" spans="5:5">
      <c r="E12671"/>
    </row>
    <row r="12672" spans="5:5">
      <c r="E12672"/>
    </row>
    <row r="12673" spans="5:5">
      <c r="E12673"/>
    </row>
    <row r="12674" spans="5:5">
      <c r="E12674"/>
    </row>
    <row r="12675" spans="5:5">
      <c r="E12675"/>
    </row>
    <row r="12676" spans="5:5">
      <c r="E12676"/>
    </row>
    <row r="12677" spans="5:5">
      <c r="E12677"/>
    </row>
    <row r="12678" spans="5:5">
      <c r="E12678"/>
    </row>
    <row r="12679" spans="5:5">
      <c r="E12679"/>
    </row>
    <row r="12680" spans="5:5">
      <c r="E12680"/>
    </row>
    <row r="12681" spans="5:5">
      <c r="E12681"/>
    </row>
    <row r="12682" spans="5:5">
      <c r="E12682"/>
    </row>
    <row r="12683" spans="5:5">
      <c r="E12683"/>
    </row>
    <row r="12684" spans="5:5">
      <c r="E12684"/>
    </row>
    <row r="12685" spans="5:5">
      <c r="E12685"/>
    </row>
    <row r="12686" spans="5:5">
      <c r="E12686"/>
    </row>
    <row r="12687" spans="5:5">
      <c r="E12687"/>
    </row>
    <row r="12688" spans="5:5">
      <c r="E12688"/>
    </row>
    <row r="12689" spans="5:5">
      <c r="E12689"/>
    </row>
    <row r="12690" spans="5:5">
      <c r="E12690"/>
    </row>
    <row r="12691" spans="5:5">
      <c r="E12691"/>
    </row>
    <row r="12692" spans="5:5">
      <c r="E12692"/>
    </row>
    <row r="12693" spans="5:5">
      <c r="E12693"/>
    </row>
    <row r="12694" spans="5:5">
      <c r="E12694"/>
    </row>
    <row r="12695" spans="5:5">
      <c r="E12695"/>
    </row>
    <row r="12696" spans="5:5">
      <c r="E12696"/>
    </row>
    <row r="12697" spans="5:5">
      <c r="E12697"/>
    </row>
    <row r="12698" spans="5:5">
      <c r="E12698"/>
    </row>
    <row r="12699" spans="5:5">
      <c r="E12699"/>
    </row>
    <row r="12700" spans="5:5">
      <c r="E12700"/>
    </row>
    <row r="12701" spans="5:5">
      <c r="E12701"/>
    </row>
    <row r="12702" spans="5:5">
      <c r="E12702"/>
    </row>
    <row r="12703" spans="5:5">
      <c r="E12703"/>
    </row>
    <row r="12704" spans="5:5">
      <c r="E12704"/>
    </row>
    <row r="12705" spans="5:5">
      <c r="E12705"/>
    </row>
    <row r="12706" spans="5:5">
      <c r="E12706"/>
    </row>
    <row r="12707" spans="5:5">
      <c r="E12707"/>
    </row>
    <row r="12708" spans="5:5">
      <c r="E12708"/>
    </row>
    <row r="12709" spans="5:5">
      <c r="E12709"/>
    </row>
    <row r="12710" spans="5:5">
      <c r="E12710"/>
    </row>
    <row r="12711" spans="5:5">
      <c r="E12711"/>
    </row>
    <row r="12712" spans="5:5">
      <c r="E12712"/>
    </row>
    <row r="12713" spans="5:5">
      <c r="E12713"/>
    </row>
    <row r="12714" spans="5:5">
      <c r="E12714"/>
    </row>
    <row r="12715" spans="5:5">
      <c r="E12715"/>
    </row>
    <row r="12716" spans="5:5">
      <c r="E12716"/>
    </row>
    <row r="12717" spans="5:5">
      <c r="E12717"/>
    </row>
    <row r="12718" spans="5:5">
      <c r="E12718"/>
    </row>
    <row r="12719" spans="5:5">
      <c r="E12719"/>
    </row>
    <row r="12720" spans="5:5">
      <c r="E12720"/>
    </row>
    <row r="12721" spans="5:5">
      <c r="E12721"/>
    </row>
    <row r="12722" spans="5:5">
      <c r="E12722"/>
    </row>
    <row r="12723" spans="5:5">
      <c r="E12723"/>
    </row>
    <row r="12724" spans="5:5">
      <c r="E12724"/>
    </row>
    <row r="12725" spans="5:5">
      <c r="E12725"/>
    </row>
    <row r="12726" spans="5:5">
      <c r="E12726"/>
    </row>
    <row r="12727" spans="5:5">
      <c r="E12727"/>
    </row>
    <row r="12728" spans="5:5">
      <c r="E12728"/>
    </row>
    <row r="12729" spans="5:5">
      <c r="E12729"/>
    </row>
    <row r="12730" spans="5:5">
      <c r="E12730"/>
    </row>
    <row r="12731" spans="5:5">
      <c r="E12731"/>
    </row>
    <row r="12732" spans="5:5">
      <c r="E12732"/>
    </row>
    <row r="12733" spans="5:5">
      <c r="E12733"/>
    </row>
    <row r="12734" spans="5:5">
      <c r="E12734"/>
    </row>
    <row r="12735" spans="5:5">
      <c r="E12735"/>
    </row>
    <row r="12736" spans="5:5">
      <c r="E12736"/>
    </row>
    <row r="12737" spans="5:5">
      <c r="E12737"/>
    </row>
    <row r="12738" spans="5:5">
      <c r="E12738"/>
    </row>
    <row r="12739" spans="5:5">
      <c r="E12739"/>
    </row>
    <row r="12740" spans="5:5">
      <c r="E12740"/>
    </row>
    <row r="12741" spans="5:5">
      <c r="E12741"/>
    </row>
    <row r="12742" spans="5:5">
      <c r="E12742"/>
    </row>
    <row r="12743" spans="5:5">
      <c r="E12743"/>
    </row>
    <row r="12744" spans="5:5">
      <c r="E12744"/>
    </row>
    <row r="12745" spans="5:5">
      <c r="E12745"/>
    </row>
    <row r="12746" spans="5:5">
      <c r="E12746"/>
    </row>
    <row r="12747" spans="5:5">
      <c r="E12747"/>
    </row>
    <row r="12748" spans="5:5">
      <c r="E12748"/>
    </row>
    <row r="12749" spans="5:5">
      <c r="E12749"/>
    </row>
    <row r="12750" spans="5:5">
      <c r="E12750"/>
    </row>
    <row r="12751" spans="5:5">
      <c r="E12751"/>
    </row>
    <row r="12752" spans="5:5">
      <c r="E12752"/>
    </row>
    <row r="12753" spans="5:5">
      <c r="E12753"/>
    </row>
    <row r="12754" spans="5:5">
      <c r="E12754"/>
    </row>
    <row r="12755" spans="5:5">
      <c r="E12755"/>
    </row>
    <row r="12756" spans="5:5">
      <c r="E12756"/>
    </row>
    <row r="12757" spans="5:5">
      <c r="E12757"/>
    </row>
    <row r="12758" spans="5:5">
      <c r="E12758"/>
    </row>
    <row r="12759" spans="5:5">
      <c r="E12759"/>
    </row>
    <row r="12760" spans="5:5">
      <c r="E12760"/>
    </row>
    <row r="12761" spans="5:5">
      <c r="E12761"/>
    </row>
    <row r="12762" spans="5:5">
      <c r="E12762"/>
    </row>
    <row r="12763" spans="5:5">
      <c r="E12763"/>
    </row>
    <row r="12764" spans="5:5">
      <c r="E12764"/>
    </row>
    <row r="12765" spans="5:5">
      <c r="E12765"/>
    </row>
    <row r="12766" spans="5:5">
      <c r="E12766"/>
    </row>
    <row r="12767" spans="5:5">
      <c r="E12767"/>
    </row>
    <row r="12768" spans="5:5">
      <c r="E12768"/>
    </row>
    <row r="12769" spans="5:5">
      <c r="E12769"/>
    </row>
    <row r="12770" spans="5:5">
      <c r="E12770"/>
    </row>
    <row r="12771" spans="5:5">
      <c r="E12771"/>
    </row>
    <row r="12772" spans="5:5">
      <c r="E12772"/>
    </row>
    <row r="12773" spans="5:5">
      <c r="E12773"/>
    </row>
    <row r="12774" spans="5:5">
      <c r="E12774"/>
    </row>
    <row r="12775" spans="5:5">
      <c r="E12775"/>
    </row>
    <row r="12776" spans="5:5">
      <c r="E12776"/>
    </row>
    <row r="12777" spans="5:5">
      <c r="E12777"/>
    </row>
    <row r="12778" spans="5:5">
      <c r="E12778"/>
    </row>
    <row r="12779" spans="5:5">
      <c r="E12779"/>
    </row>
    <row r="12780" spans="5:5">
      <c r="E12780"/>
    </row>
    <row r="12781" spans="5:5">
      <c r="E12781"/>
    </row>
    <row r="12782" spans="5:5">
      <c r="E12782"/>
    </row>
    <row r="12783" spans="5:5">
      <c r="E12783"/>
    </row>
    <row r="12784" spans="5:5">
      <c r="E12784"/>
    </row>
    <row r="12785" spans="5:5">
      <c r="E12785"/>
    </row>
    <row r="12786" spans="5:5">
      <c r="E12786"/>
    </row>
    <row r="12787" spans="5:5">
      <c r="E12787"/>
    </row>
    <row r="12788" spans="5:5">
      <c r="E12788"/>
    </row>
    <row r="12789" spans="5:5">
      <c r="E12789"/>
    </row>
    <row r="12790" spans="5:5">
      <c r="E12790"/>
    </row>
    <row r="12791" spans="5:5">
      <c r="E12791"/>
    </row>
    <row r="12792" spans="5:5">
      <c r="E12792"/>
    </row>
    <row r="12793" spans="5:5">
      <c r="E12793"/>
    </row>
    <row r="12794" spans="5:5">
      <c r="E12794"/>
    </row>
    <row r="12795" spans="5:5">
      <c r="E12795"/>
    </row>
    <row r="12796" spans="5:5">
      <c r="E12796"/>
    </row>
    <row r="12797" spans="5:5">
      <c r="E12797"/>
    </row>
    <row r="12798" spans="5:5">
      <c r="E12798"/>
    </row>
    <row r="12799" spans="5:5">
      <c r="E12799"/>
    </row>
    <row r="12800" spans="5:5">
      <c r="E12800"/>
    </row>
    <row r="12801" spans="5:5">
      <c r="E12801"/>
    </row>
    <row r="12802" spans="5:5">
      <c r="E12802"/>
    </row>
    <row r="12803" spans="5:5">
      <c r="E12803"/>
    </row>
    <row r="12804" spans="5:5">
      <c r="E12804"/>
    </row>
    <row r="12805" spans="5:5">
      <c r="E12805"/>
    </row>
    <row r="12806" spans="5:5">
      <c r="E12806"/>
    </row>
    <row r="12807" spans="5:5">
      <c r="E12807"/>
    </row>
    <row r="12808" spans="5:5">
      <c r="E12808"/>
    </row>
    <row r="12809" spans="5:5">
      <c r="E12809"/>
    </row>
    <row r="12810" spans="5:5">
      <c r="E12810"/>
    </row>
    <row r="12811" spans="5:5">
      <c r="E12811"/>
    </row>
    <row r="12812" spans="5:5">
      <c r="E12812"/>
    </row>
    <row r="12813" spans="5:5">
      <c r="E12813"/>
    </row>
    <row r="12814" spans="5:5">
      <c r="E12814"/>
    </row>
    <row r="12815" spans="5:5">
      <c r="E12815"/>
    </row>
    <row r="12816" spans="5:5">
      <c r="E12816"/>
    </row>
    <row r="12817" spans="5:5">
      <c r="E12817"/>
    </row>
    <row r="12818" spans="5:5">
      <c r="E12818"/>
    </row>
    <row r="12819" spans="5:5">
      <c r="E12819"/>
    </row>
    <row r="12820" spans="5:5">
      <c r="E12820"/>
    </row>
    <row r="12821" spans="5:5">
      <c r="E12821"/>
    </row>
    <row r="12822" spans="5:5">
      <c r="E12822"/>
    </row>
    <row r="12823" spans="5:5">
      <c r="E12823"/>
    </row>
    <row r="12824" spans="5:5">
      <c r="E12824"/>
    </row>
    <row r="12825" spans="5:5">
      <c r="E12825"/>
    </row>
    <row r="12826" spans="5:5">
      <c r="E12826"/>
    </row>
    <row r="12827" spans="5:5">
      <c r="E12827"/>
    </row>
    <row r="12828" spans="5:5">
      <c r="E12828"/>
    </row>
    <row r="12829" spans="5:5">
      <c r="E12829"/>
    </row>
    <row r="12830" spans="5:5">
      <c r="E12830"/>
    </row>
    <row r="12831" spans="5:5">
      <c r="E12831"/>
    </row>
    <row r="12832" spans="5:5">
      <c r="E12832"/>
    </row>
    <row r="12833" spans="5:5">
      <c r="E12833"/>
    </row>
    <row r="12834" spans="5:5">
      <c r="E12834"/>
    </row>
    <row r="12835" spans="5:5">
      <c r="E12835"/>
    </row>
    <row r="12836" spans="5:5">
      <c r="E12836"/>
    </row>
    <row r="12837" spans="5:5">
      <c r="E12837"/>
    </row>
    <row r="12838" spans="5:5">
      <c r="E12838"/>
    </row>
    <row r="12839" spans="5:5">
      <c r="E12839"/>
    </row>
    <row r="12840" spans="5:5">
      <c r="E12840"/>
    </row>
    <row r="12841" spans="5:5">
      <c r="E12841"/>
    </row>
    <row r="12842" spans="5:5">
      <c r="E12842"/>
    </row>
    <row r="12843" spans="5:5">
      <c r="E12843"/>
    </row>
    <row r="12844" spans="5:5">
      <c r="E12844"/>
    </row>
    <row r="12845" spans="5:5">
      <c r="E12845"/>
    </row>
    <row r="12846" spans="5:5">
      <c r="E12846"/>
    </row>
    <row r="12847" spans="5:5">
      <c r="E12847"/>
    </row>
    <row r="12848" spans="5:5">
      <c r="E12848"/>
    </row>
    <row r="12849" spans="5:5">
      <c r="E12849"/>
    </row>
    <row r="12850" spans="5:5">
      <c r="E12850"/>
    </row>
    <row r="12851" spans="5:5">
      <c r="E12851"/>
    </row>
    <row r="12852" spans="5:5">
      <c r="E12852"/>
    </row>
    <row r="12853" spans="5:5">
      <c r="E12853"/>
    </row>
    <row r="12854" spans="5:5">
      <c r="E12854"/>
    </row>
    <row r="12855" spans="5:5">
      <c r="E12855"/>
    </row>
    <row r="12856" spans="5:5">
      <c r="E12856"/>
    </row>
    <row r="12857" spans="5:5">
      <c r="E12857"/>
    </row>
    <row r="12858" spans="5:5">
      <c r="E12858"/>
    </row>
    <row r="12859" spans="5:5">
      <c r="E12859"/>
    </row>
    <row r="12860" spans="5:5">
      <c r="E12860"/>
    </row>
    <row r="12861" spans="5:5">
      <c r="E12861"/>
    </row>
    <row r="12862" spans="5:5">
      <c r="E12862"/>
    </row>
    <row r="12863" spans="5:5">
      <c r="E12863"/>
    </row>
    <row r="12864" spans="5:5">
      <c r="E12864"/>
    </row>
    <row r="12865" spans="5:5">
      <c r="E12865"/>
    </row>
    <row r="12866" spans="5:5">
      <c r="E12866"/>
    </row>
    <row r="12867" spans="5:5">
      <c r="E12867"/>
    </row>
    <row r="12868" spans="5:5">
      <c r="E12868"/>
    </row>
    <row r="12869" spans="5:5">
      <c r="E12869"/>
    </row>
    <row r="12870" spans="5:5">
      <c r="E12870"/>
    </row>
    <row r="12871" spans="5:5">
      <c r="E12871"/>
    </row>
    <row r="12872" spans="5:5">
      <c r="E12872"/>
    </row>
    <row r="12873" spans="5:5">
      <c r="E12873"/>
    </row>
    <row r="12874" spans="5:5">
      <c r="E12874"/>
    </row>
    <row r="12875" spans="5:5">
      <c r="E12875"/>
    </row>
    <row r="12876" spans="5:5">
      <c r="E12876"/>
    </row>
    <row r="12877" spans="5:5">
      <c r="E12877"/>
    </row>
    <row r="12878" spans="5:5">
      <c r="E12878"/>
    </row>
    <row r="12879" spans="5:5">
      <c r="E12879"/>
    </row>
    <row r="12880" spans="5:5">
      <c r="E12880"/>
    </row>
    <row r="12881" spans="5:5">
      <c r="E12881"/>
    </row>
    <row r="12882" spans="5:5">
      <c r="E12882"/>
    </row>
    <row r="12883" spans="5:5">
      <c r="E12883"/>
    </row>
    <row r="12884" spans="5:5">
      <c r="E12884"/>
    </row>
    <row r="12885" spans="5:5">
      <c r="E12885"/>
    </row>
    <row r="12886" spans="5:5">
      <c r="E12886"/>
    </row>
    <row r="12887" spans="5:5">
      <c r="E12887"/>
    </row>
    <row r="12888" spans="5:5">
      <c r="E12888"/>
    </row>
    <row r="12889" spans="5:5">
      <c r="E12889"/>
    </row>
    <row r="12890" spans="5:5">
      <c r="E12890"/>
    </row>
    <row r="12891" spans="5:5">
      <c r="E12891"/>
    </row>
    <row r="12892" spans="5:5">
      <c r="E12892"/>
    </row>
    <row r="12893" spans="5:5">
      <c r="E12893"/>
    </row>
    <row r="12894" spans="5:5">
      <c r="E12894"/>
    </row>
    <row r="12895" spans="5:5">
      <c r="E12895"/>
    </row>
    <row r="12896" spans="5:5">
      <c r="E12896"/>
    </row>
    <row r="12897" spans="5:5">
      <c r="E12897"/>
    </row>
    <row r="12898" spans="5:5">
      <c r="E12898"/>
    </row>
    <row r="12899" spans="5:5">
      <c r="E12899"/>
    </row>
    <row r="12900" spans="5:5">
      <c r="E12900"/>
    </row>
    <row r="12901" spans="5:5">
      <c r="E12901"/>
    </row>
    <row r="12902" spans="5:5">
      <c r="E12902"/>
    </row>
    <row r="12903" spans="5:5">
      <c r="E12903"/>
    </row>
    <row r="12904" spans="5:5">
      <c r="E12904"/>
    </row>
    <row r="12905" spans="5:5">
      <c r="E12905"/>
    </row>
    <row r="12906" spans="5:5">
      <c r="E12906"/>
    </row>
    <row r="12907" spans="5:5">
      <c r="E12907"/>
    </row>
    <row r="12908" spans="5:5">
      <c r="E12908"/>
    </row>
    <row r="12909" spans="5:5">
      <c r="E12909"/>
    </row>
    <row r="12910" spans="5:5">
      <c r="E12910"/>
    </row>
    <row r="12911" spans="5:5">
      <c r="E12911"/>
    </row>
    <row r="12912" spans="5:5">
      <c r="E12912"/>
    </row>
    <row r="12913" spans="5:5">
      <c r="E12913"/>
    </row>
    <row r="12914" spans="5:5">
      <c r="E12914"/>
    </row>
    <row r="12915" spans="5:5">
      <c r="E12915"/>
    </row>
    <row r="12916" spans="5:5">
      <c r="E12916"/>
    </row>
    <row r="12917" spans="5:5">
      <c r="E12917"/>
    </row>
    <row r="12918" spans="5:5">
      <c r="E12918"/>
    </row>
    <row r="12919" spans="5:5">
      <c r="E12919"/>
    </row>
    <row r="12920" spans="5:5">
      <c r="E12920"/>
    </row>
    <row r="12921" spans="5:5">
      <c r="E12921"/>
    </row>
    <row r="12922" spans="5:5">
      <c r="E12922"/>
    </row>
    <row r="12923" spans="5:5">
      <c r="E12923"/>
    </row>
    <row r="12924" spans="5:5">
      <c r="E12924"/>
    </row>
    <row r="12925" spans="5:5">
      <c r="E12925"/>
    </row>
    <row r="12926" spans="5:5">
      <c r="E12926"/>
    </row>
    <row r="12927" spans="5:5">
      <c r="E12927"/>
    </row>
    <row r="12928" spans="5:5">
      <c r="E12928"/>
    </row>
    <row r="12929" spans="5:5">
      <c r="E12929"/>
    </row>
    <row r="12930" spans="5:5">
      <c r="E12930"/>
    </row>
    <row r="12931" spans="5:5">
      <c r="E12931"/>
    </row>
    <row r="12932" spans="5:5">
      <c r="E12932"/>
    </row>
    <row r="12933" spans="5:5">
      <c r="E12933"/>
    </row>
    <row r="12934" spans="5:5">
      <c r="E12934"/>
    </row>
    <row r="12935" spans="5:5">
      <c r="E12935"/>
    </row>
    <row r="12936" spans="5:5">
      <c r="E12936"/>
    </row>
    <row r="12937" spans="5:5">
      <c r="E12937"/>
    </row>
    <row r="12938" spans="5:5">
      <c r="E12938"/>
    </row>
    <row r="12939" spans="5:5">
      <c r="E12939"/>
    </row>
    <row r="12940" spans="5:5">
      <c r="E12940"/>
    </row>
    <row r="12941" spans="5:5">
      <c r="E12941"/>
    </row>
    <row r="12942" spans="5:5">
      <c r="E12942"/>
    </row>
    <row r="12943" spans="5:5">
      <c r="E12943"/>
    </row>
    <row r="12944" spans="5:5">
      <c r="E12944"/>
    </row>
    <row r="12945" spans="5:5">
      <c r="E12945"/>
    </row>
    <row r="12946" spans="5:5">
      <c r="E12946"/>
    </row>
    <row r="12947" spans="5:5">
      <c r="E12947"/>
    </row>
    <row r="12948" spans="5:5">
      <c r="E12948"/>
    </row>
    <row r="12949" spans="5:5">
      <c r="E12949"/>
    </row>
    <row r="12950" spans="5:5">
      <c r="E12950"/>
    </row>
    <row r="12951" spans="5:5">
      <c r="E12951"/>
    </row>
    <row r="12952" spans="5:5">
      <c r="E12952"/>
    </row>
    <row r="12953" spans="5:5">
      <c r="E12953"/>
    </row>
    <row r="12954" spans="5:5">
      <c r="E12954"/>
    </row>
    <row r="12955" spans="5:5">
      <c r="E12955"/>
    </row>
    <row r="12956" spans="5:5">
      <c r="E12956"/>
    </row>
    <row r="12957" spans="5:5">
      <c r="E12957"/>
    </row>
    <row r="12958" spans="5:5">
      <c r="E12958"/>
    </row>
    <row r="12959" spans="5:5">
      <c r="E12959"/>
    </row>
    <row r="12960" spans="5:5">
      <c r="E12960"/>
    </row>
    <row r="12961" spans="5:5">
      <c r="E12961"/>
    </row>
    <row r="12962" spans="5:5">
      <c r="E12962"/>
    </row>
    <row r="12963" spans="5:5">
      <c r="E12963"/>
    </row>
    <row r="12964" spans="5:5">
      <c r="E12964"/>
    </row>
    <row r="12965" spans="5:5">
      <c r="E12965"/>
    </row>
    <row r="12966" spans="5:5">
      <c r="E12966"/>
    </row>
    <row r="12967" spans="5:5">
      <c r="E12967"/>
    </row>
    <row r="12968" spans="5:5">
      <c r="E12968"/>
    </row>
    <row r="12969" spans="5:5">
      <c r="E12969"/>
    </row>
    <row r="12970" spans="5:5">
      <c r="E12970"/>
    </row>
    <row r="12971" spans="5:5">
      <c r="E12971"/>
    </row>
    <row r="12972" spans="5:5">
      <c r="E12972"/>
    </row>
    <row r="12973" spans="5:5">
      <c r="E12973"/>
    </row>
    <row r="12974" spans="5:5">
      <c r="E12974"/>
    </row>
    <row r="12975" spans="5:5">
      <c r="E12975"/>
    </row>
    <row r="12976" spans="5:5">
      <c r="E12976"/>
    </row>
    <row r="12977" spans="5:5">
      <c r="E12977"/>
    </row>
    <row r="12978" spans="5:5">
      <c r="E12978"/>
    </row>
    <row r="12979" spans="5:5">
      <c r="E12979"/>
    </row>
    <row r="12980" spans="5:5">
      <c r="E12980"/>
    </row>
    <row r="12981" spans="5:5">
      <c r="E12981"/>
    </row>
    <row r="12982" spans="5:5">
      <c r="E12982"/>
    </row>
    <row r="12983" spans="5:5">
      <c r="E12983"/>
    </row>
    <row r="12984" spans="5:5">
      <c r="E12984"/>
    </row>
    <row r="12985" spans="5:5">
      <c r="E12985"/>
    </row>
    <row r="12986" spans="5:5">
      <c r="E12986"/>
    </row>
    <row r="12987" spans="5:5">
      <c r="E12987"/>
    </row>
    <row r="12988" spans="5:5">
      <c r="E12988"/>
    </row>
    <row r="12989" spans="5:5">
      <c r="E12989"/>
    </row>
    <row r="12990" spans="5:5">
      <c r="E12990"/>
    </row>
    <row r="12991" spans="5:5">
      <c r="E12991"/>
    </row>
    <row r="12992" spans="5:5">
      <c r="E12992"/>
    </row>
    <row r="12993" spans="5:5">
      <c r="E12993"/>
    </row>
    <row r="12994" spans="5:5">
      <c r="E12994"/>
    </row>
    <row r="12995" spans="5:5">
      <c r="E12995"/>
    </row>
    <row r="12996" spans="5:5">
      <c r="E12996"/>
    </row>
    <row r="12997" spans="5:5">
      <c r="E12997"/>
    </row>
    <row r="12998" spans="5:5">
      <c r="E12998"/>
    </row>
    <row r="12999" spans="5:5">
      <c r="E12999"/>
    </row>
    <row r="13000" spans="5:5">
      <c r="E13000"/>
    </row>
    <row r="13001" spans="5:5">
      <c r="E13001"/>
    </row>
    <row r="13002" spans="5:5">
      <c r="E13002"/>
    </row>
    <row r="13003" spans="5:5">
      <c r="E13003"/>
    </row>
    <row r="13004" spans="5:5">
      <c r="E13004"/>
    </row>
    <row r="13005" spans="5:5">
      <c r="E13005"/>
    </row>
    <row r="13006" spans="5:5">
      <c r="E13006"/>
    </row>
    <row r="13007" spans="5:5">
      <c r="E13007"/>
    </row>
    <row r="13008" spans="5:5">
      <c r="E13008"/>
    </row>
    <row r="13009" spans="5:5">
      <c r="E13009"/>
    </row>
    <row r="13010" spans="5:5">
      <c r="E13010"/>
    </row>
    <row r="13011" spans="5:5">
      <c r="E13011"/>
    </row>
    <row r="13012" spans="5:5">
      <c r="E13012"/>
    </row>
    <row r="13013" spans="5:5">
      <c r="E13013"/>
    </row>
    <row r="13014" spans="5:5">
      <c r="E13014"/>
    </row>
    <row r="13015" spans="5:5">
      <c r="E13015"/>
    </row>
    <row r="13016" spans="5:5">
      <c r="E13016"/>
    </row>
    <row r="13017" spans="5:5">
      <c r="E13017"/>
    </row>
    <row r="13018" spans="5:5">
      <c r="E13018"/>
    </row>
    <row r="13019" spans="5:5">
      <c r="E13019"/>
    </row>
    <row r="13020" spans="5:5">
      <c r="E13020"/>
    </row>
    <row r="13021" spans="5:5">
      <c r="E13021"/>
    </row>
    <row r="13022" spans="5:5">
      <c r="E13022"/>
    </row>
    <row r="13023" spans="5:5">
      <c r="E13023"/>
    </row>
    <row r="13024" spans="5:5">
      <c r="E13024"/>
    </row>
    <row r="13025" spans="5:5">
      <c r="E13025"/>
    </row>
    <row r="13026" spans="5:5">
      <c r="E13026"/>
    </row>
    <row r="13027" spans="5:5">
      <c r="E13027"/>
    </row>
    <row r="13028" spans="5:5">
      <c r="E13028"/>
    </row>
    <row r="13029" spans="5:5">
      <c r="E13029"/>
    </row>
    <row r="13030" spans="5:5">
      <c r="E13030"/>
    </row>
    <row r="13031" spans="5:5">
      <c r="E13031"/>
    </row>
    <row r="13032" spans="5:5">
      <c r="E13032"/>
    </row>
    <row r="13033" spans="5:5">
      <c r="E13033"/>
    </row>
    <row r="13034" spans="5:5">
      <c r="E13034"/>
    </row>
    <row r="13035" spans="5:5">
      <c r="E13035"/>
    </row>
    <row r="13036" spans="5:5">
      <c r="E13036"/>
    </row>
    <row r="13037" spans="5:5">
      <c r="E13037"/>
    </row>
    <row r="13038" spans="5:5">
      <c r="E13038"/>
    </row>
    <row r="13039" spans="5:5">
      <c r="E13039"/>
    </row>
    <row r="13040" spans="5:5">
      <c r="E13040"/>
    </row>
    <row r="13041" spans="5:5">
      <c r="E13041"/>
    </row>
    <row r="13042" spans="5:5">
      <c r="E13042"/>
    </row>
    <row r="13043" spans="5:5">
      <c r="E13043"/>
    </row>
    <row r="13044" spans="5:5">
      <c r="E13044"/>
    </row>
    <row r="13045" spans="5:5">
      <c r="E13045"/>
    </row>
    <row r="13046" spans="5:5">
      <c r="E13046"/>
    </row>
    <row r="13047" spans="5:5">
      <c r="E13047"/>
    </row>
    <row r="13048" spans="5:5">
      <c r="E13048"/>
    </row>
    <row r="13049" spans="5:5">
      <c r="E13049"/>
    </row>
    <row r="13050" spans="5:5">
      <c r="E13050"/>
    </row>
    <row r="13051" spans="5:5">
      <c r="E13051"/>
    </row>
    <row r="13052" spans="5:5">
      <c r="E13052"/>
    </row>
    <row r="13053" spans="5:5">
      <c r="E13053"/>
    </row>
    <row r="13054" spans="5:5">
      <c r="E13054"/>
    </row>
    <row r="13055" spans="5:5">
      <c r="E13055"/>
    </row>
    <row r="13056" spans="5:5">
      <c r="E13056"/>
    </row>
    <row r="13057" spans="5:5">
      <c r="E13057"/>
    </row>
    <row r="13058" spans="5:5">
      <c r="E13058"/>
    </row>
    <row r="13059" spans="5:5">
      <c r="E13059"/>
    </row>
    <row r="13060" spans="5:5">
      <c r="E13060"/>
    </row>
    <row r="13061" spans="5:5">
      <c r="E13061"/>
    </row>
    <row r="13062" spans="5:5">
      <c r="E13062"/>
    </row>
    <row r="13063" spans="5:5">
      <c r="E13063"/>
    </row>
    <row r="13064" spans="5:5">
      <c r="E13064"/>
    </row>
    <row r="13065" spans="5:5">
      <c r="E13065"/>
    </row>
    <row r="13066" spans="5:5">
      <c r="E13066"/>
    </row>
    <row r="13067" spans="5:5">
      <c r="E13067"/>
    </row>
    <row r="13068" spans="5:5">
      <c r="E13068"/>
    </row>
    <row r="13069" spans="5:5">
      <c r="E13069"/>
    </row>
    <row r="13070" spans="5:5">
      <c r="E13070"/>
    </row>
    <row r="13071" spans="5:5">
      <c r="E13071"/>
    </row>
    <row r="13072" spans="5:5">
      <c r="E13072"/>
    </row>
    <row r="13073" spans="5:5">
      <c r="E13073"/>
    </row>
    <row r="13074" spans="5:5">
      <c r="E13074"/>
    </row>
    <row r="13075" spans="5:5">
      <c r="E13075"/>
    </row>
    <row r="13076" spans="5:5">
      <c r="E13076"/>
    </row>
    <row r="13077" spans="5:5">
      <c r="E13077"/>
    </row>
    <row r="13078" spans="5:5">
      <c r="E13078"/>
    </row>
    <row r="13079" spans="5:5">
      <c r="E13079"/>
    </row>
    <row r="13080" spans="5:5">
      <c r="E13080"/>
    </row>
    <row r="13081" spans="5:5">
      <c r="E13081"/>
    </row>
    <row r="13082" spans="5:5">
      <c r="E13082"/>
    </row>
    <row r="13083" spans="5:5">
      <c r="E13083"/>
    </row>
    <row r="13084" spans="5:5">
      <c r="E13084"/>
    </row>
    <row r="13085" spans="5:5">
      <c r="E13085"/>
    </row>
    <row r="13086" spans="5:5">
      <c r="E13086"/>
    </row>
    <row r="13087" spans="5:5">
      <c r="E13087"/>
    </row>
    <row r="13088" spans="5:5">
      <c r="E13088"/>
    </row>
    <row r="13089" spans="5:5">
      <c r="E13089"/>
    </row>
    <row r="13090" spans="5:5">
      <c r="E13090"/>
    </row>
    <row r="13091" spans="5:5">
      <c r="E13091"/>
    </row>
    <row r="13092" spans="5:5">
      <c r="E13092"/>
    </row>
    <row r="13093" spans="5:5">
      <c r="E13093"/>
    </row>
    <row r="13094" spans="5:5">
      <c r="E13094"/>
    </row>
    <row r="13095" spans="5:5">
      <c r="E13095"/>
    </row>
    <row r="13096" spans="5:5">
      <c r="E13096"/>
    </row>
    <row r="13097" spans="5:5">
      <c r="E13097"/>
    </row>
    <row r="13098" spans="5:5">
      <c r="E13098"/>
    </row>
    <row r="13099" spans="5:5">
      <c r="E13099"/>
    </row>
    <row r="13100" spans="5:5">
      <c r="E13100"/>
    </row>
    <row r="13101" spans="5:5">
      <c r="E13101"/>
    </row>
    <row r="13102" spans="5:5">
      <c r="E13102"/>
    </row>
    <row r="13103" spans="5:5">
      <c r="E13103"/>
    </row>
    <row r="13104" spans="5:5">
      <c r="E13104"/>
    </row>
    <row r="13105" spans="5:5">
      <c r="E13105"/>
    </row>
    <row r="13106" spans="5:5">
      <c r="E13106"/>
    </row>
    <row r="13107" spans="5:5">
      <c r="E13107"/>
    </row>
    <row r="13108" spans="5:5">
      <c r="E13108"/>
    </row>
    <row r="13109" spans="5:5">
      <c r="E13109"/>
    </row>
    <row r="13110" spans="5:5">
      <c r="E13110"/>
    </row>
    <row r="13111" spans="5:5">
      <c r="E13111"/>
    </row>
    <row r="13112" spans="5:5">
      <c r="E13112"/>
    </row>
    <row r="13113" spans="5:5">
      <c r="E13113"/>
    </row>
    <row r="13114" spans="5:5">
      <c r="E13114"/>
    </row>
    <row r="13115" spans="5:5">
      <c r="E13115"/>
    </row>
    <row r="13116" spans="5:5">
      <c r="E13116"/>
    </row>
    <row r="13117" spans="5:5">
      <c r="E13117"/>
    </row>
    <row r="13118" spans="5:5">
      <c r="E13118"/>
    </row>
    <row r="13119" spans="5:5">
      <c r="E13119"/>
    </row>
    <row r="13120" spans="5:5">
      <c r="E13120"/>
    </row>
    <row r="13121" spans="5:5">
      <c r="E13121"/>
    </row>
    <row r="13122" spans="5:5">
      <c r="E13122"/>
    </row>
    <row r="13123" spans="5:5">
      <c r="E13123"/>
    </row>
    <row r="13124" spans="5:5">
      <c r="E13124"/>
    </row>
    <row r="13125" spans="5:5">
      <c r="E13125"/>
    </row>
    <row r="13126" spans="5:5">
      <c r="E13126"/>
    </row>
    <row r="13127" spans="5:5">
      <c r="E13127"/>
    </row>
    <row r="13128" spans="5:5">
      <c r="E13128"/>
    </row>
    <row r="13129" spans="5:5">
      <c r="E13129"/>
    </row>
    <row r="13130" spans="5:5">
      <c r="E13130"/>
    </row>
    <row r="13131" spans="5:5">
      <c r="E13131"/>
    </row>
    <row r="13132" spans="5:5">
      <c r="E13132"/>
    </row>
    <row r="13133" spans="5:5">
      <c r="E13133"/>
    </row>
    <row r="13134" spans="5:5">
      <c r="E13134"/>
    </row>
    <row r="13135" spans="5:5">
      <c r="E13135"/>
    </row>
    <row r="13136" spans="5:5">
      <c r="E13136"/>
    </row>
    <row r="13137" spans="5:5">
      <c r="E13137"/>
    </row>
    <row r="13138" spans="5:5">
      <c r="E13138"/>
    </row>
    <row r="13139" spans="5:5">
      <c r="E13139"/>
    </row>
    <row r="13140" spans="5:5">
      <c r="E13140"/>
    </row>
    <row r="13141" spans="5:5">
      <c r="E13141"/>
    </row>
    <row r="13142" spans="5:5">
      <c r="E13142"/>
    </row>
    <row r="13143" spans="5:5">
      <c r="E13143"/>
    </row>
    <row r="13144" spans="5:5">
      <c r="E13144"/>
    </row>
    <row r="13145" spans="5:5">
      <c r="E13145"/>
    </row>
    <row r="13146" spans="5:5">
      <c r="E13146"/>
    </row>
    <row r="13147" spans="5:5">
      <c r="E13147"/>
    </row>
    <row r="13148" spans="5:5">
      <c r="E13148"/>
    </row>
    <row r="13149" spans="5:5">
      <c r="E13149"/>
    </row>
    <row r="13150" spans="5:5">
      <c r="E13150"/>
    </row>
    <row r="13151" spans="5:5">
      <c r="E13151"/>
    </row>
    <row r="13152" spans="5:5">
      <c r="E13152"/>
    </row>
    <row r="13153" spans="5:5">
      <c r="E13153"/>
    </row>
    <row r="13154" spans="5:5">
      <c r="E13154"/>
    </row>
    <row r="13155" spans="5:5">
      <c r="E13155"/>
    </row>
    <row r="13156" spans="5:5">
      <c r="E13156"/>
    </row>
    <row r="13157" spans="5:5">
      <c r="E13157"/>
    </row>
    <row r="13158" spans="5:5">
      <c r="E13158"/>
    </row>
    <row r="13159" spans="5:5">
      <c r="E13159"/>
    </row>
    <row r="13160" spans="5:5">
      <c r="E13160"/>
    </row>
    <row r="13161" spans="5:5">
      <c r="E13161"/>
    </row>
    <row r="13162" spans="5:5">
      <c r="E13162"/>
    </row>
    <row r="13163" spans="5:5">
      <c r="E13163"/>
    </row>
    <row r="13164" spans="5:5">
      <c r="E13164"/>
    </row>
    <row r="13165" spans="5:5">
      <c r="E13165"/>
    </row>
    <row r="13166" spans="5:5">
      <c r="E13166"/>
    </row>
    <row r="13167" spans="5:5">
      <c r="E13167"/>
    </row>
    <row r="13168" spans="5:5">
      <c r="E13168"/>
    </row>
    <row r="13169" spans="5:5">
      <c r="E13169"/>
    </row>
    <row r="13170" spans="5:5">
      <c r="E13170"/>
    </row>
    <row r="13171" spans="5:5">
      <c r="E13171"/>
    </row>
    <row r="13172" spans="5:5">
      <c r="E13172"/>
    </row>
    <row r="13173" spans="5:5">
      <c r="E13173"/>
    </row>
    <row r="13174" spans="5:5">
      <c r="E13174"/>
    </row>
    <row r="13175" spans="5:5">
      <c r="E13175"/>
    </row>
    <row r="13176" spans="5:5">
      <c r="E13176"/>
    </row>
    <row r="13177" spans="5:5">
      <c r="E13177"/>
    </row>
    <row r="13178" spans="5:5">
      <c r="E13178"/>
    </row>
    <row r="13179" spans="5:5">
      <c r="E13179"/>
    </row>
    <row r="13180" spans="5:5">
      <c r="E13180"/>
    </row>
    <row r="13181" spans="5:5">
      <c r="E13181"/>
    </row>
    <row r="13182" spans="5:5">
      <c r="E13182"/>
    </row>
    <row r="13183" spans="5:5">
      <c r="E13183"/>
    </row>
    <row r="13184" spans="5:5">
      <c r="E13184"/>
    </row>
    <row r="13185" spans="5:5">
      <c r="E13185"/>
    </row>
    <row r="13186" spans="5:5">
      <c r="E13186"/>
    </row>
    <row r="13187" spans="5:5">
      <c r="E13187"/>
    </row>
    <row r="13188" spans="5:5">
      <c r="E13188"/>
    </row>
    <row r="13189" spans="5:5">
      <c r="E13189"/>
    </row>
    <row r="13190" spans="5:5">
      <c r="E13190"/>
    </row>
    <row r="13191" spans="5:5">
      <c r="E13191"/>
    </row>
    <row r="13192" spans="5:5">
      <c r="E13192"/>
    </row>
    <row r="13193" spans="5:5">
      <c r="E13193"/>
    </row>
    <row r="13194" spans="5:5">
      <c r="E13194"/>
    </row>
    <row r="13195" spans="5:5">
      <c r="E13195"/>
    </row>
    <row r="13196" spans="5:5">
      <c r="E13196"/>
    </row>
    <row r="13197" spans="5:5">
      <c r="E13197"/>
    </row>
    <row r="13198" spans="5:5">
      <c r="E13198"/>
    </row>
    <row r="13199" spans="5:5">
      <c r="E13199"/>
    </row>
    <row r="13200" spans="5:5">
      <c r="E13200"/>
    </row>
    <row r="13201" spans="5:5">
      <c r="E13201"/>
    </row>
    <row r="13202" spans="5:5">
      <c r="E13202"/>
    </row>
    <row r="13203" spans="5:5">
      <c r="E13203"/>
    </row>
    <row r="13204" spans="5:5">
      <c r="E13204"/>
    </row>
    <row r="13205" spans="5:5">
      <c r="E13205"/>
    </row>
    <row r="13206" spans="5:5">
      <c r="E13206"/>
    </row>
    <row r="13207" spans="5:5">
      <c r="E13207"/>
    </row>
    <row r="13208" spans="5:5">
      <c r="E13208"/>
    </row>
    <row r="13209" spans="5:5">
      <c r="E13209"/>
    </row>
    <row r="13210" spans="5:5">
      <c r="E13210"/>
    </row>
    <row r="13211" spans="5:5">
      <c r="E13211"/>
    </row>
    <row r="13212" spans="5:5">
      <c r="E13212"/>
    </row>
    <row r="13213" spans="5:5">
      <c r="E13213"/>
    </row>
    <row r="13214" spans="5:5">
      <c r="E13214"/>
    </row>
    <row r="13215" spans="5:5">
      <c r="E13215"/>
    </row>
    <row r="13216" spans="5:5">
      <c r="E13216"/>
    </row>
    <row r="13217" spans="5:5">
      <c r="E13217"/>
    </row>
    <row r="13218" spans="5:5">
      <c r="E13218"/>
    </row>
    <row r="13219" spans="5:5">
      <c r="E13219"/>
    </row>
    <row r="13220" spans="5:5">
      <c r="E13220"/>
    </row>
    <row r="13221" spans="5:5">
      <c r="E13221"/>
    </row>
    <row r="13222" spans="5:5">
      <c r="E13222"/>
    </row>
    <row r="13223" spans="5:5">
      <c r="E13223"/>
    </row>
    <row r="13224" spans="5:5">
      <c r="E13224"/>
    </row>
    <row r="13225" spans="5:5">
      <c r="E13225"/>
    </row>
    <row r="13226" spans="5:5">
      <c r="E13226"/>
    </row>
    <row r="13227" spans="5:5">
      <c r="E13227"/>
    </row>
    <row r="13228" spans="5:5">
      <c r="E13228"/>
    </row>
    <row r="13229" spans="5:5">
      <c r="E13229"/>
    </row>
    <row r="13230" spans="5:5">
      <c r="E13230"/>
    </row>
    <row r="13231" spans="5:5">
      <c r="E13231"/>
    </row>
    <row r="13232" spans="5:5">
      <c r="E13232"/>
    </row>
    <row r="13233" spans="5:5">
      <c r="E13233"/>
    </row>
    <row r="13234" spans="5:5">
      <c r="E13234"/>
    </row>
    <row r="13235" spans="5:5">
      <c r="E13235"/>
    </row>
    <row r="13236" spans="5:5">
      <c r="E13236"/>
    </row>
    <row r="13237" spans="5:5">
      <c r="E13237"/>
    </row>
    <row r="13238" spans="5:5">
      <c r="E13238"/>
    </row>
    <row r="13239" spans="5:5">
      <c r="E13239"/>
    </row>
    <row r="13240" spans="5:5">
      <c r="E13240"/>
    </row>
    <row r="13241" spans="5:5">
      <c r="E13241"/>
    </row>
    <row r="13242" spans="5:5">
      <c r="E13242"/>
    </row>
    <row r="13243" spans="5:5">
      <c r="E13243"/>
    </row>
    <row r="13244" spans="5:5">
      <c r="E13244"/>
    </row>
    <row r="13245" spans="5:5">
      <c r="E13245"/>
    </row>
    <row r="13246" spans="5:5">
      <c r="E13246"/>
    </row>
    <row r="13247" spans="5:5">
      <c r="E13247"/>
    </row>
    <row r="13248" spans="5:5">
      <c r="E13248"/>
    </row>
    <row r="13249" spans="5:5">
      <c r="E13249"/>
    </row>
    <row r="13250" spans="5:5">
      <c r="E13250"/>
    </row>
    <row r="13251" spans="5:5">
      <c r="E13251"/>
    </row>
    <row r="13252" spans="5:5">
      <c r="E13252"/>
    </row>
    <row r="13253" spans="5:5">
      <c r="E13253"/>
    </row>
    <row r="13254" spans="5:5">
      <c r="E13254"/>
    </row>
    <row r="13255" spans="5:5">
      <c r="E13255"/>
    </row>
    <row r="13256" spans="5:5">
      <c r="E13256"/>
    </row>
    <row r="13257" spans="5:5">
      <c r="E13257"/>
    </row>
    <row r="13258" spans="5:5">
      <c r="E13258"/>
    </row>
    <row r="13259" spans="5:5">
      <c r="E13259"/>
    </row>
    <row r="13260" spans="5:5">
      <c r="E13260"/>
    </row>
    <row r="13261" spans="5:5">
      <c r="E13261"/>
    </row>
    <row r="13262" spans="5:5">
      <c r="E13262"/>
    </row>
    <row r="13263" spans="5:5">
      <c r="E13263"/>
    </row>
    <row r="13264" spans="5:5">
      <c r="E13264"/>
    </row>
    <row r="13265" spans="5:5">
      <c r="E13265"/>
    </row>
    <row r="13266" spans="5:5">
      <c r="E13266"/>
    </row>
    <row r="13267" spans="5:5">
      <c r="E13267"/>
    </row>
    <row r="13268" spans="5:5">
      <c r="E13268"/>
    </row>
    <row r="13269" spans="5:5">
      <c r="E13269"/>
    </row>
    <row r="13270" spans="5:5">
      <c r="E13270"/>
    </row>
    <row r="13271" spans="5:5">
      <c r="E13271"/>
    </row>
    <row r="13272" spans="5:5">
      <c r="E13272"/>
    </row>
    <row r="13273" spans="5:5">
      <c r="E13273"/>
    </row>
    <row r="13274" spans="5:5">
      <c r="E13274"/>
    </row>
    <row r="13275" spans="5:5">
      <c r="E13275"/>
    </row>
    <row r="13276" spans="5:5">
      <c r="E13276"/>
    </row>
    <row r="13277" spans="5:5">
      <c r="E13277"/>
    </row>
    <row r="13278" spans="5:5">
      <c r="E13278"/>
    </row>
    <row r="13279" spans="5:5">
      <c r="E13279"/>
    </row>
    <row r="13280" spans="5:5">
      <c r="E13280"/>
    </row>
    <row r="13281" spans="5:5">
      <c r="E13281"/>
    </row>
    <row r="13282" spans="5:5">
      <c r="E13282"/>
    </row>
    <row r="13283" spans="5:5">
      <c r="E13283"/>
    </row>
    <row r="13284" spans="5:5">
      <c r="E13284"/>
    </row>
    <row r="13285" spans="5:5">
      <c r="E13285"/>
    </row>
    <row r="13286" spans="5:5">
      <c r="E13286"/>
    </row>
    <row r="13287" spans="5:5">
      <c r="E13287"/>
    </row>
    <row r="13288" spans="5:5">
      <c r="E13288"/>
    </row>
    <row r="13289" spans="5:5">
      <c r="E13289"/>
    </row>
    <row r="13290" spans="5:5">
      <c r="E13290"/>
    </row>
    <row r="13291" spans="5:5">
      <c r="E13291"/>
    </row>
    <row r="13292" spans="5:5">
      <c r="E13292"/>
    </row>
    <row r="13293" spans="5:5">
      <c r="E13293"/>
    </row>
    <row r="13294" spans="5:5">
      <c r="E13294"/>
    </row>
    <row r="13295" spans="5:5">
      <c r="E13295"/>
    </row>
    <row r="13296" spans="5:5">
      <c r="E13296"/>
    </row>
    <row r="13297" spans="5:5">
      <c r="E13297"/>
    </row>
    <row r="13298" spans="5:5">
      <c r="E13298"/>
    </row>
    <row r="13299" spans="5:5">
      <c r="E13299"/>
    </row>
    <row r="13300" spans="5:5">
      <c r="E13300"/>
    </row>
    <row r="13301" spans="5:5">
      <c r="E13301"/>
    </row>
    <row r="13302" spans="5:5">
      <c r="E13302"/>
    </row>
    <row r="13303" spans="5:5">
      <c r="E13303"/>
    </row>
    <row r="13304" spans="5:5">
      <c r="E13304"/>
    </row>
    <row r="13305" spans="5:5">
      <c r="E13305"/>
    </row>
    <row r="13306" spans="5:5">
      <c r="E13306"/>
    </row>
    <row r="13307" spans="5:5">
      <c r="E13307"/>
    </row>
    <row r="13308" spans="5:5">
      <c r="E13308"/>
    </row>
    <row r="13309" spans="5:5">
      <c r="E13309"/>
    </row>
    <row r="13310" spans="5:5">
      <c r="E13310"/>
    </row>
    <row r="13311" spans="5:5">
      <c r="E13311"/>
    </row>
    <row r="13312" spans="5:5">
      <c r="E13312"/>
    </row>
    <row r="13313" spans="5:5">
      <c r="E13313"/>
    </row>
    <row r="13314" spans="5:5">
      <c r="E13314"/>
    </row>
    <row r="13315" spans="5:5">
      <c r="E13315"/>
    </row>
    <row r="13316" spans="5:5">
      <c r="E13316"/>
    </row>
    <row r="13317" spans="5:5">
      <c r="E13317"/>
    </row>
    <row r="13318" spans="5:5">
      <c r="E13318"/>
    </row>
    <row r="13319" spans="5:5">
      <c r="E13319"/>
    </row>
    <row r="13320" spans="5:5">
      <c r="E13320"/>
    </row>
    <row r="13321" spans="5:5">
      <c r="E13321"/>
    </row>
    <row r="13322" spans="5:5">
      <c r="E13322"/>
    </row>
    <row r="13323" spans="5:5">
      <c r="E13323"/>
    </row>
    <row r="13324" spans="5:5">
      <c r="E13324"/>
    </row>
    <row r="13325" spans="5:5">
      <c r="E13325"/>
    </row>
    <row r="13326" spans="5:5">
      <c r="E13326"/>
    </row>
    <row r="13327" spans="5:5">
      <c r="E13327"/>
    </row>
    <row r="13328" spans="5:5">
      <c r="E13328"/>
    </row>
    <row r="13329" spans="5:5">
      <c r="E13329"/>
    </row>
    <row r="13330" spans="5:5">
      <c r="E13330"/>
    </row>
    <row r="13331" spans="5:5">
      <c r="E13331"/>
    </row>
    <row r="13332" spans="5:5">
      <c r="E13332"/>
    </row>
    <row r="13333" spans="5:5">
      <c r="E13333"/>
    </row>
    <row r="13334" spans="5:5">
      <c r="E13334"/>
    </row>
    <row r="13335" spans="5:5">
      <c r="E13335"/>
    </row>
    <row r="13336" spans="5:5">
      <c r="E13336"/>
    </row>
    <row r="13337" spans="5:5">
      <c r="E13337"/>
    </row>
    <row r="13338" spans="5:5">
      <c r="E13338"/>
    </row>
    <row r="13339" spans="5:5">
      <c r="E13339"/>
    </row>
    <row r="13340" spans="5:5">
      <c r="E13340"/>
    </row>
    <row r="13341" spans="5:5">
      <c r="E13341"/>
    </row>
    <row r="13342" spans="5:5">
      <c r="E13342"/>
    </row>
    <row r="13343" spans="5:5">
      <c r="E13343"/>
    </row>
    <row r="13344" spans="5:5">
      <c r="E13344"/>
    </row>
    <row r="13345" spans="5:5">
      <c r="E13345"/>
    </row>
    <row r="13346" spans="5:5">
      <c r="E13346"/>
    </row>
    <row r="13347" spans="5:5">
      <c r="E13347"/>
    </row>
    <row r="13348" spans="5:5">
      <c r="E13348"/>
    </row>
    <row r="13349" spans="5:5">
      <c r="E13349"/>
    </row>
    <row r="13350" spans="5:5">
      <c r="E13350"/>
    </row>
    <row r="13351" spans="5:5">
      <c r="E13351"/>
    </row>
    <row r="13352" spans="5:5">
      <c r="E13352"/>
    </row>
    <row r="13353" spans="5:5">
      <c r="E13353"/>
    </row>
    <row r="13354" spans="5:5">
      <c r="E13354"/>
    </row>
    <row r="13355" spans="5:5">
      <c r="E13355"/>
    </row>
    <row r="13356" spans="5:5">
      <c r="E13356"/>
    </row>
    <row r="13357" spans="5:5">
      <c r="E13357"/>
    </row>
    <row r="13358" spans="5:5">
      <c r="E13358"/>
    </row>
    <row r="13359" spans="5:5">
      <c r="E13359"/>
    </row>
    <row r="13360" spans="5:5">
      <c r="E13360"/>
    </row>
    <row r="13361" spans="5:5">
      <c r="E13361"/>
    </row>
    <row r="13362" spans="5:5">
      <c r="E13362"/>
    </row>
    <row r="13363" spans="5:5">
      <c r="E13363"/>
    </row>
    <row r="13364" spans="5:5">
      <c r="E13364"/>
    </row>
    <row r="13365" spans="5:5">
      <c r="E13365"/>
    </row>
    <row r="13366" spans="5:5">
      <c r="E13366"/>
    </row>
    <row r="13367" spans="5:5">
      <c r="E13367"/>
    </row>
    <row r="13368" spans="5:5">
      <c r="E13368"/>
    </row>
    <row r="13369" spans="5:5">
      <c r="E13369"/>
    </row>
    <row r="13370" spans="5:5">
      <c r="E13370"/>
    </row>
    <row r="13371" spans="5:5">
      <c r="E13371"/>
    </row>
    <row r="13372" spans="5:5">
      <c r="E13372"/>
    </row>
    <row r="13373" spans="5:5">
      <c r="E13373"/>
    </row>
    <row r="13374" spans="5:5">
      <c r="E13374"/>
    </row>
    <row r="13375" spans="5:5">
      <c r="E13375"/>
    </row>
    <row r="13376" spans="5:5">
      <c r="E13376"/>
    </row>
    <row r="13377" spans="5:5">
      <c r="E13377"/>
    </row>
    <row r="13378" spans="5:5">
      <c r="E13378"/>
    </row>
    <row r="13379" spans="5:5">
      <c r="E13379"/>
    </row>
    <row r="13380" spans="5:5">
      <c r="E13380"/>
    </row>
    <row r="13381" spans="5:5">
      <c r="E13381"/>
    </row>
    <row r="13382" spans="5:5">
      <c r="E13382"/>
    </row>
    <row r="13383" spans="5:5">
      <c r="E13383"/>
    </row>
    <row r="13384" spans="5:5">
      <c r="E13384"/>
    </row>
    <row r="13385" spans="5:5">
      <c r="E13385"/>
    </row>
    <row r="13386" spans="5:5">
      <c r="E13386"/>
    </row>
    <row r="13387" spans="5:5">
      <c r="E13387"/>
    </row>
    <row r="13388" spans="5:5">
      <c r="E13388"/>
    </row>
    <row r="13389" spans="5:5">
      <c r="E13389"/>
    </row>
    <row r="13390" spans="5:5">
      <c r="E13390"/>
    </row>
    <row r="13391" spans="5:5">
      <c r="E13391"/>
    </row>
    <row r="13392" spans="5:5">
      <c r="E13392"/>
    </row>
    <row r="13393" spans="5:5">
      <c r="E13393"/>
    </row>
    <row r="13394" spans="5:5">
      <c r="E13394"/>
    </row>
    <row r="13395" spans="5:5">
      <c r="E13395"/>
    </row>
    <row r="13396" spans="5:5">
      <c r="E13396"/>
    </row>
    <row r="13397" spans="5:5">
      <c r="E13397"/>
    </row>
    <row r="13398" spans="5:5">
      <c r="E13398"/>
    </row>
    <row r="13399" spans="5:5">
      <c r="E13399"/>
    </row>
    <row r="13400" spans="5:5">
      <c r="E13400"/>
    </row>
    <row r="13401" spans="5:5">
      <c r="E13401"/>
    </row>
    <row r="13402" spans="5:5">
      <c r="E13402"/>
    </row>
    <row r="13403" spans="5:5">
      <c r="E13403"/>
    </row>
    <row r="13404" spans="5:5">
      <c r="E13404"/>
    </row>
    <row r="13405" spans="5:5">
      <c r="E13405"/>
    </row>
    <row r="13406" spans="5:5">
      <c r="E13406"/>
    </row>
    <row r="13407" spans="5:5">
      <c r="E13407"/>
    </row>
    <row r="13408" spans="5:5">
      <c r="E13408"/>
    </row>
    <row r="13409" spans="5:5">
      <c r="E13409"/>
    </row>
    <row r="13410" spans="5:5">
      <c r="E13410"/>
    </row>
    <row r="13411" spans="5:5">
      <c r="E13411"/>
    </row>
    <row r="13412" spans="5:5">
      <c r="E13412"/>
    </row>
    <row r="13413" spans="5:5">
      <c r="E13413"/>
    </row>
    <row r="13414" spans="5:5">
      <c r="E13414"/>
    </row>
    <row r="13415" spans="5:5">
      <c r="E13415"/>
    </row>
    <row r="13416" spans="5:5">
      <c r="E13416"/>
    </row>
    <row r="13417" spans="5:5">
      <c r="E13417"/>
    </row>
    <row r="13418" spans="5:5">
      <c r="E13418"/>
    </row>
    <row r="13419" spans="5:5">
      <c r="E13419"/>
    </row>
    <row r="13420" spans="5:5">
      <c r="E13420"/>
    </row>
    <row r="13421" spans="5:5">
      <c r="E13421"/>
    </row>
    <row r="13422" spans="5:5">
      <c r="E13422"/>
    </row>
    <row r="13423" spans="5:5">
      <c r="E13423"/>
    </row>
    <row r="13424" spans="5:5">
      <c r="E13424"/>
    </row>
    <row r="13425" spans="5:5">
      <c r="E13425"/>
    </row>
    <row r="13426" spans="5:5">
      <c r="E13426"/>
    </row>
    <row r="13427" spans="5:5">
      <c r="E13427"/>
    </row>
    <row r="13428" spans="5:5">
      <c r="E13428"/>
    </row>
    <row r="13429" spans="5:5">
      <c r="E13429"/>
    </row>
    <row r="13430" spans="5:5">
      <c r="E13430"/>
    </row>
    <row r="13431" spans="5:5">
      <c r="E13431"/>
    </row>
    <row r="13432" spans="5:5">
      <c r="E13432"/>
    </row>
    <row r="13433" spans="5:5">
      <c r="E13433"/>
    </row>
    <row r="13434" spans="5:5">
      <c r="E13434"/>
    </row>
    <row r="13435" spans="5:5">
      <c r="E13435"/>
    </row>
    <row r="13436" spans="5:5">
      <c r="E13436"/>
    </row>
    <row r="13437" spans="5:5">
      <c r="E13437"/>
    </row>
    <row r="13438" spans="5:5">
      <c r="E13438"/>
    </row>
    <row r="13439" spans="5:5">
      <c r="E13439"/>
    </row>
    <row r="13440" spans="5:5">
      <c r="E13440"/>
    </row>
    <row r="13441" spans="5:5">
      <c r="E13441"/>
    </row>
    <row r="13442" spans="5:5">
      <c r="E13442"/>
    </row>
    <row r="13443" spans="5:5">
      <c r="E13443"/>
    </row>
    <row r="13444" spans="5:5">
      <c r="E13444"/>
    </row>
    <row r="13445" spans="5:5">
      <c r="E13445"/>
    </row>
    <row r="13446" spans="5:5">
      <c r="E13446"/>
    </row>
    <row r="13447" spans="5:5">
      <c r="E13447"/>
    </row>
    <row r="13448" spans="5:5">
      <c r="E13448"/>
    </row>
    <row r="13449" spans="5:5">
      <c r="E13449"/>
    </row>
    <row r="13450" spans="5:5">
      <c r="E13450"/>
    </row>
    <row r="13451" spans="5:5">
      <c r="E13451"/>
    </row>
    <row r="13452" spans="5:5">
      <c r="E13452"/>
    </row>
    <row r="13453" spans="5:5">
      <c r="E13453"/>
    </row>
    <row r="13454" spans="5:5">
      <c r="E13454"/>
    </row>
    <row r="13455" spans="5:5">
      <c r="E13455"/>
    </row>
    <row r="13456" spans="5:5">
      <c r="E13456"/>
    </row>
    <row r="13457" spans="5:5">
      <c r="E13457"/>
    </row>
    <row r="13458" spans="5:5">
      <c r="E13458"/>
    </row>
    <row r="13459" spans="5:5">
      <c r="E13459"/>
    </row>
    <row r="13460" spans="5:5">
      <c r="E13460"/>
    </row>
    <row r="13461" spans="5:5">
      <c r="E13461"/>
    </row>
    <row r="13462" spans="5:5">
      <c r="E13462"/>
    </row>
    <row r="13463" spans="5:5">
      <c r="E13463"/>
    </row>
    <row r="13464" spans="5:5">
      <c r="E13464"/>
    </row>
    <row r="13465" spans="5:5">
      <c r="E13465"/>
    </row>
    <row r="13466" spans="5:5">
      <c r="E13466"/>
    </row>
    <row r="13467" spans="5:5">
      <c r="E13467"/>
    </row>
    <row r="13468" spans="5:5">
      <c r="E13468"/>
    </row>
    <row r="13469" spans="5:5">
      <c r="E13469"/>
    </row>
    <row r="13470" spans="5:5">
      <c r="E13470"/>
    </row>
    <row r="13471" spans="5:5">
      <c r="E13471"/>
    </row>
    <row r="13472" spans="5:5">
      <c r="E13472"/>
    </row>
    <row r="13473" spans="5:5">
      <c r="E13473"/>
    </row>
    <row r="13474" spans="5:5">
      <c r="E13474"/>
    </row>
    <row r="13475" spans="5:5">
      <c r="E13475"/>
    </row>
    <row r="13476" spans="5:5">
      <c r="E13476"/>
    </row>
    <row r="13477" spans="5:5">
      <c r="E13477"/>
    </row>
    <row r="13478" spans="5:5">
      <c r="E13478"/>
    </row>
    <row r="13479" spans="5:5">
      <c r="E13479"/>
    </row>
    <row r="13480" spans="5:5">
      <c r="E13480"/>
    </row>
    <row r="13481" spans="5:5">
      <c r="E13481"/>
    </row>
    <row r="13482" spans="5:5">
      <c r="E13482"/>
    </row>
    <row r="13483" spans="5:5">
      <c r="E13483"/>
    </row>
    <row r="13484" spans="5:5">
      <c r="E13484"/>
    </row>
    <row r="13485" spans="5:5">
      <c r="E13485"/>
    </row>
    <row r="13486" spans="5:5">
      <c r="E13486"/>
    </row>
    <row r="13487" spans="5:5">
      <c r="E13487"/>
    </row>
    <row r="13488" spans="5:5">
      <c r="E13488"/>
    </row>
    <row r="13489" spans="5:5">
      <c r="E13489"/>
    </row>
    <row r="13490" spans="5:5">
      <c r="E13490"/>
    </row>
    <row r="13491" spans="5:5">
      <c r="E13491"/>
    </row>
    <row r="13492" spans="5:5">
      <c r="E13492"/>
    </row>
    <row r="13493" spans="5:5">
      <c r="E13493"/>
    </row>
    <row r="13494" spans="5:5">
      <c r="E13494"/>
    </row>
    <row r="13495" spans="5:5">
      <c r="E13495"/>
    </row>
    <row r="13496" spans="5:5">
      <c r="E13496"/>
    </row>
    <row r="13497" spans="5:5">
      <c r="E13497"/>
    </row>
    <row r="13498" spans="5:5">
      <c r="E13498"/>
    </row>
    <row r="13499" spans="5:5">
      <c r="E13499"/>
    </row>
    <row r="13500" spans="5:5">
      <c r="E13500"/>
    </row>
    <row r="13501" spans="5:5">
      <c r="E13501"/>
    </row>
    <row r="13502" spans="5:5">
      <c r="E13502"/>
    </row>
    <row r="13503" spans="5:5">
      <c r="E13503"/>
    </row>
    <row r="13504" spans="5:5">
      <c r="E13504"/>
    </row>
    <row r="13505" spans="5:5">
      <c r="E13505"/>
    </row>
    <row r="13506" spans="5:5">
      <c r="E13506"/>
    </row>
    <row r="13507" spans="5:5">
      <c r="E13507"/>
    </row>
    <row r="13508" spans="5:5">
      <c r="E13508"/>
    </row>
    <row r="13509" spans="5:5">
      <c r="E13509"/>
    </row>
    <row r="13510" spans="5:5">
      <c r="E13510"/>
    </row>
    <row r="13511" spans="5:5">
      <c r="E13511"/>
    </row>
    <row r="13512" spans="5:5">
      <c r="E13512"/>
    </row>
    <row r="13513" spans="5:5">
      <c r="E13513"/>
    </row>
    <row r="13514" spans="5:5">
      <c r="E13514"/>
    </row>
    <row r="13515" spans="5:5">
      <c r="E13515"/>
    </row>
    <row r="13516" spans="5:5">
      <c r="E13516"/>
    </row>
    <row r="13517" spans="5:5">
      <c r="E13517"/>
    </row>
    <row r="13518" spans="5:5">
      <c r="E13518"/>
    </row>
    <row r="13519" spans="5:5">
      <c r="E13519"/>
    </row>
    <row r="13520" spans="5:5">
      <c r="E13520"/>
    </row>
    <row r="13521" spans="5:5">
      <c r="E13521"/>
    </row>
    <row r="13522" spans="5:5">
      <c r="E13522"/>
    </row>
    <row r="13523" spans="5:5">
      <c r="E13523"/>
    </row>
    <row r="13524" spans="5:5">
      <c r="E13524"/>
    </row>
    <row r="13525" spans="5:5">
      <c r="E13525"/>
    </row>
    <row r="13526" spans="5:5">
      <c r="E13526"/>
    </row>
    <row r="13527" spans="5:5">
      <c r="E13527"/>
    </row>
    <row r="13528" spans="5:5">
      <c r="E13528"/>
    </row>
    <row r="13529" spans="5:5">
      <c r="E13529"/>
    </row>
    <row r="13530" spans="5:5">
      <c r="E13530"/>
    </row>
    <row r="13531" spans="5:5">
      <c r="E13531"/>
    </row>
    <row r="13532" spans="5:5">
      <c r="E13532"/>
    </row>
    <row r="13533" spans="5:5">
      <c r="E13533"/>
    </row>
    <row r="13534" spans="5:5">
      <c r="E13534"/>
    </row>
    <row r="13535" spans="5:5">
      <c r="E13535"/>
    </row>
    <row r="13536" spans="5:5">
      <c r="E13536"/>
    </row>
    <row r="13537" spans="5:5">
      <c r="E13537"/>
    </row>
    <row r="13538" spans="5:5">
      <c r="E13538"/>
    </row>
    <row r="13539" spans="5:5">
      <c r="E13539"/>
    </row>
    <row r="13540" spans="5:5">
      <c r="E13540"/>
    </row>
    <row r="13541" spans="5:5">
      <c r="E13541"/>
    </row>
    <row r="13542" spans="5:5">
      <c r="E13542"/>
    </row>
    <row r="13543" spans="5:5">
      <c r="E13543"/>
    </row>
    <row r="13544" spans="5:5">
      <c r="E13544"/>
    </row>
    <row r="13545" spans="5:5">
      <c r="E13545"/>
    </row>
    <row r="13546" spans="5:5">
      <c r="E13546"/>
    </row>
    <row r="13547" spans="5:5">
      <c r="E13547"/>
    </row>
    <row r="13548" spans="5:5">
      <c r="E13548"/>
    </row>
    <row r="13549" spans="5:5">
      <c r="E13549"/>
    </row>
    <row r="13550" spans="5:5">
      <c r="E13550"/>
    </row>
    <row r="13551" spans="5:5">
      <c r="E13551"/>
    </row>
    <row r="13552" spans="5:5">
      <c r="E13552"/>
    </row>
    <row r="13553" spans="5:5">
      <c r="E13553"/>
    </row>
    <row r="13554" spans="5:5">
      <c r="E13554"/>
    </row>
    <row r="13555" spans="5:5">
      <c r="E13555"/>
    </row>
    <row r="13556" spans="5:5">
      <c r="E13556"/>
    </row>
    <row r="13557" spans="5:5">
      <c r="E13557"/>
    </row>
    <row r="13558" spans="5:5">
      <c r="E13558"/>
    </row>
    <row r="13559" spans="5:5">
      <c r="E13559"/>
    </row>
    <row r="13560" spans="5:5">
      <c r="E13560"/>
    </row>
    <row r="13561" spans="5:5">
      <c r="E13561"/>
    </row>
    <row r="13562" spans="5:5">
      <c r="E13562"/>
    </row>
    <row r="13563" spans="5:5">
      <c r="E13563"/>
    </row>
    <row r="13564" spans="5:5">
      <c r="E13564"/>
    </row>
    <row r="13565" spans="5:5">
      <c r="E13565"/>
    </row>
    <row r="13566" spans="5:5">
      <c r="E13566"/>
    </row>
    <row r="13567" spans="5:5">
      <c r="E13567"/>
    </row>
    <row r="13568" spans="5:5">
      <c r="E13568"/>
    </row>
    <row r="13569" spans="5:5">
      <c r="E13569"/>
    </row>
    <row r="13570" spans="5:5">
      <c r="E13570"/>
    </row>
    <row r="13571" spans="5:5">
      <c r="E13571"/>
    </row>
    <row r="13572" spans="5:5">
      <c r="E13572"/>
    </row>
    <row r="13573" spans="5:5">
      <c r="E13573"/>
    </row>
    <row r="13574" spans="5:5">
      <c r="E13574"/>
    </row>
    <row r="13575" spans="5:5">
      <c r="E13575"/>
    </row>
    <row r="13576" spans="5:5">
      <c r="E13576"/>
    </row>
    <row r="13577" spans="5:5">
      <c r="E13577"/>
    </row>
    <row r="13578" spans="5:5">
      <c r="E13578"/>
    </row>
    <row r="13579" spans="5:5">
      <c r="E13579"/>
    </row>
    <row r="13580" spans="5:5">
      <c r="E13580"/>
    </row>
    <row r="13581" spans="5:5">
      <c r="E13581"/>
    </row>
    <row r="13582" spans="5:5">
      <c r="E13582"/>
    </row>
    <row r="13583" spans="5:5">
      <c r="E13583"/>
    </row>
    <row r="13584" spans="5:5">
      <c r="E13584"/>
    </row>
    <row r="13585" spans="5:5">
      <c r="E13585"/>
    </row>
    <row r="13586" spans="5:5">
      <c r="E13586"/>
    </row>
    <row r="13587" spans="5:5">
      <c r="E13587"/>
    </row>
    <row r="13588" spans="5:5">
      <c r="E13588"/>
    </row>
    <row r="13589" spans="5:5">
      <c r="E13589"/>
    </row>
    <row r="13590" spans="5:5">
      <c r="E13590"/>
    </row>
    <row r="13591" spans="5:5">
      <c r="E13591"/>
    </row>
    <row r="13592" spans="5:5">
      <c r="E13592"/>
    </row>
    <row r="13593" spans="5:5">
      <c r="E13593"/>
    </row>
    <row r="13594" spans="5:5">
      <c r="E13594"/>
    </row>
    <row r="13595" spans="5:5">
      <c r="E13595"/>
    </row>
    <row r="13596" spans="5:5">
      <c r="E13596"/>
    </row>
    <row r="13597" spans="5:5">
      <c r="E13597"/>
    </row>
    <row r="13598" spans="5:5">
      <c r="E13598"/>
    </row>
    <row r="13599" spans="5:5">
      <c r="E13599"/>
    </row>
    <row r="13600" spans="5:5">
      <c r="E13600"/>
    </row>
    <row r="13601" spans="5:5">
      <c r="E13601"/>
    </row>
    <row r="13602" spans="5:5">
      <c r="E13602"/>
    </row>
    <row r="13603" spans="5:5">
      <c r="E13603"/>
    </row>
    <row r="13604" spans="5:5">
      <c r="E13604"/>
    </row>
    <row r="13605" spans="5:5">
      <c r="E13605"/>
    </row>
    <row r="13606" spans="5:5">
      <c r="E13606"/>
    </row>
    <row r="13607" spans="5:5">
      <c r="E13607"/>
    </row>
    <row r="13608" spans="5:5">
      <c r="E13608"/>
    </row>
    <row r="13609" spans="5:5">
      <c r="E13609"/>
    </row>
    <row r="13610" spans="5:5">
      <c r="E13610"/>
    </row>
    <row r="13611" spans="5:5">
      <c r="E13611"/>
    </row>
    <row r="13612" spans="5:5">
      <c r="E13612"/>
    </row>
    <row r="13613" spans="5:5">
      <c r="E13613"/>
    </row>
    <row r="13614" spans="5:5">
      <c r="E13614"/>
    </row>
    <row r="13615" spans="5:5">
      <c r="E13615"/>
    </row>
    <row r="13616" spans="5:5">
      <c r="E13616"/>
    </row>
    <row r="13617" spans="5:5">
      <c r="E13617"/>
    </row>
    <row r="13618" spans="5:5">
      <c r="E13618"/>
    </row>
    <row r="13619" spans="5:5">
      <c r="E13619"/>
    </row>
    <row r="13620" spans="5:5">
      <c r="E13620"/>
    </row>
    <row r="13621" spans="5:5">
      <c r="E13621"/>
    </row>
    <row r="13622" spans="5:5">
      <c r="E13622"/>
    </row>
    <row r="13623" spans="5:5">
      <c r="E13623"/>
    </row>
    <row r="13624" spans="5:5">
      <c r="E13624"/>
    </row>
    <row r="13625" spans="5:5">
      <c r="E13625"/>
    </row>
    <row r="13626" spans="5:5">
      <c r="E13626"/>
    </row>
    <row r="13627" spans="5:5">
      <c r="E13627"/>
    </row>
    <row r="13628" spans="5:5">
      <c r="E13628"/>
    </row>
    <row r="13629" spans="5:5">
      <c r="E13629"/>
    </row>
    <row r="13630" spans="5:5">
      <c r="E13630"/>
    </row>
    <row r="13631" spans="5:5">
      <c r="E13631"/>
    </row>
    <row r="13632" spans="5:5">
      <c r="E13632"/>
    </row>
    <row r="13633" spans="5:5">
      <c r="E13633"/>
    </row>
    <row r="13634" spans="5:5">
      <c r="E13634"/>
    </row>
    <row r="13635" spans="5:5">
      <c r="E13635"/>
    </row>
    <row r="13636" spans="5:5">
      <c r="E13636"/>
    </row>
    <row r="13637" spans="5:5">
      <c r="E13637"/>
    </row>
    <row r="13638" spans="5:5">
      <c r="E13638"/>
    </row>
    <row r="13639" spans="5:5">
      <c r="E13639"/>
    </row>
    <row r="13640" spans="5:5">
      <c r="E13640"/>
    </row>
    <row r="13641" spans="5:5">
      <c r="E13641"/>
    </row>
    <row r="13642" spans="5:5">
      <c r="E13642"/>
    </row>
    <row r="13643" spans="5:5">
      <c r="E13643"/>
    </row>
    <row r="13644" spans="5:5">
      <c r="E13644"/>
    </row>
    <row r="13645" spans="5:5">
      <c r="E13645"/>
    </row>
    <row r="13646" spans="5:5">
      <c r="E13646"/>
    </row>
    <row r="13647" spans="5:5">
      <c r="E13647"/>
    </row>
    <row r="13648" spans="5:5">
      <c r="E13648"/>
    </row>
    <row r="13649" spans="5:5">
      <c r="E13649"/>
    </row>
    <row r="13650" spans="5:5">
      <c r="E13650"/>
    </row>
    <row r="13651" spans="5:5">
      <c r="E13651"/>
    </row>
    <row r="13652" spans="5:5">
      <c r="E13652"/>
    </row>
    <row r="13653" spans="5:5">
      <c r="E13653"/>
    </row>
    <row r="13654" spans="5:5">
      <c r="E13654"/>
    </row>
    <row r="13655" spans="5:5">
      <c r="E13655"/>
    </row>
    <row r="13656" spans="5:5">
      <c r="E13656"/>
    </row>
    <row r="13657" spans="5:5">
      <c r="E13657"/>
    </row>
    <row r="13658" spans="5:5">
      <c r="E13658"/>
    </row>
    <row r="13659" spans="5:5">
      <c r="E13659"/>
    </row>
    <row r="13660" spans="5:5">
      <c r="E13660"/>
    </row>
    <row r="13661" spans="5:5">
      <c r="E13661"/>
    </row>
    <row r="13662" spans="5:5">
      <c r="E13662"/>
    </row>
    <row r="13663" spans="5:5">
      <c r="E13663"/>
    </row>
    <row r="13664" spans="5:5">
      <c r="E13664"/>
    </row>
    <row r="13665" spans="5:5">
      <c r="E13665"/>
    </row>
    <row r="13666" spans="5:5">
      <c r="E13666"/>
    </row>
    <row r="13667" spans="5:5">
      <c r="E13667"/>
    </row>
    <row r="13668" spans="5:5">
      <c r="E13668"/>
    </row>
    <row r="13669" spans="5:5">
      <c r="E13669"/>
    </row>
    <row r="13670" spans="5:5">
      <c r="E13670"/>
    </row>
    <row r="13671" spans="5:5">
      <c r="E13671"/>
    </row>
    <row r="13672" spans="5:5">
      <c r="E13672"/>
    </row>
    <row r="13673" spans="5:5">
      <c r="E13673"/>
    </row>
    <row r="13674" spans="5:5">
      <c r="E13674"/>
    </row>
    <row r="13675" spans="5:5">
      <c r="E13675"/>
    </row>
    <row r="13676" spans="5:5">
      <c r="E13676"/>
    </row>
    <row r="13677" spans="5:5">
      <c r="E13677"/>
    </row>
    <row r="13678" spans="5:5">
      <c r="E13678"/>
    </row>
    <row r="13679" spans="5:5">
      <c r="E13679"/>
    </row>
    <row r="13680" spans="5:5">
      <c r="E13680"/>
    </row>
    <row r="13681" spans="5:5">
      <c r="E13681"/>
    </row>
    <row r="13682" spans="5:5">
      <c r="E13682"/>
    </row>
    <row r="13683" spans="5:5">
      <c r="E13683"/>
    </row>
    <row r="13684" spans="5:5">
      <c r="E13684"/>
    </row>
    <row r="13685" spans="5:5">
      <c r="E13685"/>
    </row>
    <row r="13686" spans="5:5">
      <c r="E13686"/>
    </row>
    <row r="13687" spans="5:5">
      <c r="E13687"/>
    </row>
    <row r="13688" spans="5:5">
      <c r="E13688"/>
    </row>
    <row r="13689" spans="5:5">
      <c r="E13689"/>
    </row>
    <row r="13690" spans="5:5">
      <c r="E13690"/>
    </row>
    <row r="13691" spans="5:5">
      <c r="E13691"/>
    </row>
    <row r="13692" spans="5:5">
      <c r="E13692"/>
    </row>
    <row r="13693" spans="5:5">
      <c r="E13693"/>
    </row>
    <row r="13694" spans="5:5">
      <c r="E13694"/>
    </row>
    <row r="13695" spans="5:5">
      <c r="E13695"/>
    </row>
    <row r="13696" spans="5:5">
      <c r="E13696"/>
    </row>
    <row r="13697" spans="5:5">
      <c r="E13697"/>
    </row>
    <row r="13698" spans="5:5">
      <c r="E13698"/>
    </row>
    <row r="13699" spans="5:5">
      <c r="E13699"/>
    </row>
    <row r="13700" spans="5:5">
      <c r="E13700"/>
    </row>
    <row r="13701" spans="5:5">
      <c r="E13701"/>
    </row>
    <row r="13702" spans="5:5">
      <c r="E13702"/>
    </row>
    <row r="13703" spans="5:5">
      <c r="E13703"/>
    </row>
    <row r="13704" spans="5:5">
      <c r="E13704"/>
    </row>
    <row r="13705" spans="5:5">
      <c r="E13705"/>
    </row>
    <row r="13706" spans="5:5">
      <c r="E13706"/>
    </row>
    <row r="13707" spans="5:5">
      <c r="E13707"/>
    </row>
    <row r="13708" spans="5:5">
      <c r="E13708"/>
    </row>
    <row r="13709" spans="5:5">
      <c r="E13709"/>
    </row>
    <row r="13710" spans="5:5">
      <c r="E13710"/>
    </row>
    <row r="13711" spans="5:5">
      <c r="E13711"/>
    </row>
    <row r="13712" spans="5:5">
      <c r="E13712"/>
    </row>
    <row r="13713" spans="5:5">
      <c r="E13713"/>
    </row>
    <row r="13714" spans="5:5">
      <c r="E13714"/>
    </row>
    <row r="13715" spans="5:5">
      <c r="E13715"/>
    </row>
    <row r="13716" spans="5:5">
      <c r="E13716"/>
    </row>
    <row r="13717" spans="5:5">
      <c r="E13717"/>
    </row>
    <row r="13718" spans="5:5">
      <c r="E13718"/>
    </row>
    <row r="13719" spans="5:5">
      <c r="E13719"/>
    </row>
    <row r="13720" spans="5:5">
      <c r="E13720"/>
    </row>
    <row r="13721" spans="5:5">
      <c r="E13721"/>
    </row>
    <row r="13722" spans="5:5">
      <c r="E13722"/>
    </row>
    <row r="13723" spans="5:5">
      <c r="E13723"/>
    </row>
    <row r="13724" spans="5:5">
      <c r="E13724"/>
    </row>
    <row r="13725" spans="5:5">
      <c r="E13725"/>
    </row>
    <row r="13726" spans="5:5">
      <c r="E13726"/>
    </row>
    <row r="13727" spans="5:5">
      <c r="E13727"/>
    </row>
    <row r="13728" spans="5:5">
      <c r="E13728"/>
    </row>
    <row r="13729" spans="5:5">
      <c r="E13729"/>
    </row>
    <row r="13730" spans="5:5">
      <c r="E13730"/>
    </row>
    <row r="13731" spans="5:5">
      <c r="E13731"/>
    </row>
    <row r="13732" spans="5:5">
      <c r="E13732"/>
    </row>
    <row r="13733" spans="5:5">
      <c r="E13733"/>
    </row>
    <row r="13734" spans="5:5">
      <c r="E13734"/>
    </row>
    <row r="13735" spans="5:5">
      <c r="E13735"/>
    </row>
    <row r="13736" spans="5:5">
      <c r="E13736"/>
    </row>
    <row r="13737" spans="5:5">
      <c r="E13737"/>
    </row>
    <row r="13738" spans="5:5">
      <c r="E13738"/>
    </row>
    <row r="13739" spans="5:5">
      <c r="E13739"/>
    </row>
    <row r="13740" spans="5:5">
      <c r="E13740"/>
    </row>
    <row r="13741" spans="5:5">
      <c r="E13741"/>
    </row>
    <row r="13742" spans="5:5">
      <c r="E13742"/>
    </row>
    <row r="13743" spans="5:5">
      <c r="E13743"/>
    </row>
    <row r="13744" spans="5:5">
      <c r="E13744"/>
    </row>
    <row r="13745" spans="5:5">
      <c r="E13745"/>
    </row>
    <row r="13746" spans="5:5">
      <c r="E13746"/>
    </row>
    <row r="13747" spans="5:5">
      <c r="E13747"/>
    </row>
    <row r="13748" spans="5:5">
      <c r="E13748"/>
    </row>
    <row r="13749" spans="5:5">
      <c r="E13749"/>
    </row>
    <row r="13750" spans="5:5">
      <c r="E13750"/>
    </row>
    <row r="13751" spans="5:5">
      <c r="E13751"/>
    </row>
    <row r="13752" spans="5:5">
      <c r="E13752"/>
    </row>
    <row r="13753" spans="5:5">
      <c r="E13753"/>
    </row>
    <row r="13754" spans="5:5">
      <c r="E13754"/>
    </row>
    <row r="13755" spans="5:5">
      <c r="E13755"/>
    </row>
    <row r="13756" spans="5:5">
      <c r="E13756"/>
    </row>
    <row r="13757" spans="5:5">
      <c r="E13757"/>
    </row>
    <row r="13758" spans="5:5">
      <c r="E13758"/>
    </row>
    <row r="13759" spans="5:5">
      <c r="E13759"/>
    </row>
    <row r="13760" spans="5:5">
      <c r="E13760"/>
    </row>
    <row r="13761" spans="5:5">
      <c r="E13761"/>
    </row>
    <row r="13762" spans="5:5">
      <c r="E13762"/>
    </row>
    <row r="13763" spans="5:5">
      <c r="E13763"/>
    </row>
    <row r="13764" spans="5:5">
      <c r="E13764"/>
    </row>
    <row r="13765" spans="5:5">
      <c r="E13765"/>
    </row>
    <row r="13766" spans="5:5">
      <c r="E13766"/>
    </row>
    <row r="13767" spans="5:5">
      <c r="E13767"/>
    </row>
    <row r="13768" spans="5:5">
      <c r="E13768"/>
    </row>
    <row r="13769" spans="5:5">
      <c r="E13769"/>
    </row>
    <row r="13770" spans="5:5">
      <c r="E13770"/>
    </row>
    <row r="13771" spans="5:5">
      <c r="E13771"/>
    </row>
    <row r="13772" spans="5:5">
      <c r="E13772"/>
    </row>
    <row r="13773" spans="5:5">
      <c r="E13773"/>
    </row>
    <row r="13774" spans="5:5">
      <c r="E13774"/>
    </row>
    <row r="13775" spans="5:5">
      <c r="E13775"/>
    </row>
    <row r="13776" spans="5:5">
      <c r="E13776"/>
    </row>
    <row r="13777" spans="5:5">
      <c r="E13777"/>
    </row>
    <row r="13778" spans="5:5">
      <c r="E13778"/>
    </row>
    <row r="13779" spans="5:5">
      <c r="E13779"/>
    </row>
    <row r="13780" spans="5:5">
      <c r="E13780"/>
    </row>
    <row r="13781" spans="5:5">
      <c r="E13781"/>
    </row>
    <row r="13782" spans="5:5">
      <c r="E13782"/>
    </row>
    <row r="13783" spans="5:5">
      <c r="E13783"/>
    </row>
    <row r="13784" spans="5:5">
      <c r="E13784"/>
    </row>
    <row r="13785" spans="5:5">
      <c r="E13785"/>
    </row>
    <row r="13786" spans="5:5">
      <c r="E13786"/>
    </row>
    <row r="13787" spans="5:5">
      <c r="E13787"/>
    </row>
    <row r="13788" spans="5:5">
      <c r="E13788"/>
    </row>
    <row r="13789" spans="5:5">
      <c r="E13789"/>
    </row>
    <row r="13790" spans="5:5">
      <c r="E13790"/>
    </row>
    <row r="13791" spans="5:5">
      <c r="E13791"/>
    </row>
    <row r="13792" spans="5:5">
      <c r="E13792"/>
    </row>
    <row r="13793" spans="5:5">
      <c r="E13793"/>
    </row>
    <row r="13794" spans="5:5">
      <c r="E13794"/>
    </row>
    <row r="13795" spans="5:5">
      <c r="E13795"/>
    </row>
    <row r="13796" spans="5:5">
      <c r="E13796"/>
    </row>
    <row r="13797" spans="5:5">
      <c r="E13797"/>
    </row>
    <row r="13798" spans="5:5">
      <c r="E13798"/>
    </row>
    <row r="13799" spans="5:5">
      <c r="E13799"/>
    </row>
    <row r="13800" spans="5:5">
      <c r="E13800"/>
    </row>
    <row r="13801" spans="5:5">
      <c r="E13801"/>
    </row>
    <row r="13802" spans="5:5">
      <c r="E13802"/>
    </row>
    <row r="13803" spans="5:5">
      <c r="E13803"/>
    </row>
    <row r="13804" spans="5:5">
      <c r="E13804"/>
    </row>
    <row r="13805" spans="5:5">
      <c r="E13805"/>
    </row>
    <row r="13806" spans="5:5">
      <c r="E13806"/>
    </row>
    <row r="13807" spans="5:5">
      <c r="E13807"/>
    </row>
    <row r="13808" spans="5:5">
      <c r="E13808"/>
    </row>
    <row r="13809" spans="5:5">
      <c r="E13809"/>
    </row>
    <row r="13810" spans="5:5">
      <c r="E13810"/>
    </row>
    <row r="13811" spans="5:5">
      <c r="E13811"/>
    </row>
    <row r="13812" spans="5:5">
      <c r="E13812"/>
    </row>
    <row r="13813" spans="5:5">
      <c r="E13813"/>
    </row>
    <row r="13814" spans="5:5">
      <c r="E13814"/>
    </row>
    <row r="13815" spans="5:5">
      <c r="E13815"/>
    </row>
    <row r="13816" spans="5:5">
      <c r="E13816"/>
    </row>
    <row r="13817" spans="5:5">
      <c r="E13817"/>
    </row>
    <row r="13818" spans="5:5">
      <c r="E13818"/>
    </row>
    <row r="13819" spans="5:5">
      <c r="E13819"/>
    </row>
    <row r="13820" spans="5:5">
      <c r="E13820"/>
    </row>
    <row r="13821" spans="5:5">
      <c r="E13821"/>
    </row>
    <row r="13822" spans="5:5">
      <c r="E13822"/>
    </row>
    <row r="13823" spans="5:5">
      <c r="E13823"/>
    </row>
    <row r="13824" spans="5:5">
      <c r="E13824"/>
    </row>
    <row r="13825" spans="5:5">
      <c r="E13825"/>
    </row>
    <row r="13826" spans="5:5">
      <c r="E13826"/>
    </row>
    <row r="13827" spans="5:5">
      <c r="E13827"/>
    </row>
    <row r="13828" spans="5:5">
      <c r="E13828"/>
    </row>
    <row r="13829" spans="5:5">
      <c r="E13829"/>
    </row>
    <row r="13830" spans="5:5">
      <c r="E13830"/>
    </row>
    <row r="13831" spans="5:5">
      <c r="E13831"/>
    </row>
    <row r="13832" spans="5:5">
      <c r="E13832"/>
    </row>
    <row r="13833" spans="5:5">
      <c r="E13833"/>
    </row>
    <row r="13834" spans="5:5">
      <c r="E13834"/>
    </row>
    <row r="13835" spans="5:5">
      <c r="E13835"/>
    </row>
    <row r="13836" spans="5:5">
      <c r="E13836"/>
    </row>
    <row r="13837" spans="5:5">
      <c r="E13837"/>
    </row>
    <row r="13838" spans="5:5">
      <c r="E13838"/>
    </row>
    <row r="13839" spans="5:5">
      <c r="E13839"/>
    </row>
    <row r="13840" spans="5:5">
      <c r="E13840"/>
    </row>
    <row r="13841" spans="5:5">
      <c r="E13841"/>
    </row>
    <row r="13842" spans="5:5">
      <c r="E13842"/>
    </row>
    <row r="13843" spans="5:5">
      <c r="E13843"/>
    </row>
    <row r="13844" spans="5:5">
      <c r="E13844"/>
    </row>
    <row r="13845" spans="5:5">
      <c r="E13845"/>
    </row>
    <row r="13846" spans="5:5">
      <c r="E13846"/>
    </row>
    <row r="13847" spans="5:5">
      <c r="E13847"/>
    </row>
    <row r="13848" spans="5:5">
      <c r="E13848"/>
    </row>
    <row r="13849" spans="5:5">
      <c r="E13849"/>
    </row>
    <row r="13850" spans="5:5">
      <c r="E13850"/>
    </row>
    <row r="13851" spans="5:5">
      <c r="E13851"/>
    </row>
    <row r="13852" spans="5:5">
      <c r="E13852"/>
    </row>
    <row r="13853" spans="5:5">
      <c r="E13853"/>
    </row>
    <row r="13854" spans="5:5">
      <c r="E13854"/>
    </row>
    <row r="13855" spans="5:5">
      <c r="E13855"/>
    </row>
    <row r="13856" spans="5:5">
      <c r="E13856"/>
    </row>
    <row r="13857" spans="5:5">
      <c r="E13857"/>
    </row>
    <row r="13858" spans="5:5">
      <c r="E13858"/>
    </row>
    <row r="13859" spans="5:5">
      <c r="E13859"/>
    </row>
    <row r="13860" spans="5:5">
      <c r="E13860"/>
    </row>
    <row r="13861" spans="5:5">
      <c r="E13861"/>
    </row>
    <row r="13862" spans="5:5">
      <c r="E13862"/>
    </row>
    <row r="13863" spans="5:5">
      <c r="E13863"/>
    </row>
    <row r="13864" spans="5:5">
      <c r="E13864"/>
    </row>
    <row r="13865" spans="5:5">
      <c r="E13865"/>
    </row>
    <row r="13866" spans="5:5">
      <c r="E13866"/>
    </row>
    <row r="13867" spans="5:5">
      <c r="E13867"/>
    </row>
    <row r="13868" spans="5:5">
      <c r="E13868"/>
    </row>
    <row r="13869" spans="5:5">
      <c r="E13869"/>
    </row>
    <row r="13870" spans="5:5">
      <c r="E13870"/>
    </row>
    <row r="13871" spans="5:5">
      <c r="E13871"/>
    </row>
    <row r="13872" spans="5:5">
      <c r="E13872"/>
    </row>
    <row r="13873" spans="5:5">
      <c r="E13873"/>
    </row>
    <row r="13874" spans="5:5">
      <c r="E13874"/>
    </row>
    <row r="13875" spans="5:5">
      <c r="E13875"/>
    </row>
    <row r="13876" spans="5:5">
      <c r="E13876"/>
    </row>
    <row r="13877" spans="5:5">
      <c r="E13877"/>
    </row>
    <row r="13878" spans="5:5">
      <c r="E13878"/>
    </row>
    <row r="13879" spans="5:5">
      <c r="E13879"/>
    </row>
    <row r="13880" spans="5:5">
      <c r="E13880"/>
    </row>
    <row r="13881" spans="5:5">
      <c r="E13881"/>
    </row>
    <row r="13882" spans="5:5">
      <c r="E13882"/>
    </row>
    <row r="13883" spans="5:5">
      <c r="E13883"/>
    </row>
    <row r="13884" spans="5:5">
      <c r="E13884"/>
    </row>
    <row r="13885" spans="5:5">
      <c r="E13885"/>
    </row>
    <row r="13886" spans="5:5">
      <c r="E13886"/>
    </row>
    <row r="13887" spans="5:5">
      <c r="E13887"/>
    </row>
    <row r="13888" spans="5:5">
      <c r="E13888"/>
    </row>
    <row r="13889" spans="5:5">
      <c r="E13889"/>
    </row>
    <row r="13890" spans="5:5">
      <c r="E13890"/>
    </row>
    <row r="13891" spans="5:5">
      <c r="E13891"/>
    </row>
    <row r="13892" spans="5:5">
      <c r="E13892"/>
    </row>
    <row r="13893" spans="5:5">
      <c r="E13893"/>
    </row>
    <row r="13894" spans="5:5">
      <c r="E13894"/>
    </row>
    <row r="13895" spans="5:5">
      <c r="E13895"/>
    </row>
    <row r="13896" spans="5:5">
      <c r="E13896"/>
    </row>
    <row r="13897" spans="5:5">
      <c r="E13897"/>
    </row>
    <row r="13898" spans="5:5">
      <c r="E13898"/>
    </row>
    <row r="13899" spans="5:5">
      <c r="E13899"/>
    </row>
    <row r="13900" spans="5:5">
      <c r="E13900"/>
    </row>
    <row r="13901" spans="5:5">
      <c r="E13901"/>
    </row>
    <row r="13902" spans="5:5">
      <c r="E13902"/>
    </row>
    <row r="13903" spans="5:5">
      <c r="E13903"/>
    </row>
    <row r="13904" spans="5:5">
      <c r="E13904"/>
    </row>
    <row r="13905" spans="5:5">
      <c r="E13905"/>
    </row>
    <row r="13906" spans="5:5">
      <c r="E13906"/>
    </row>
    <row r="13907" spans="5:5">
      <c r="E13907"/>
    </row>
    <row r="13908" spans="5:5">
      <c r="E13908"/>
    </row>
    <row r="13909" spans="5:5">
      <c r="E13909"/>
    </row>
    <row r="13910" spans="5:5">
      <c r="E13910"/>
    </row>
    <row r="13911" spans="5:5">
      <c r="E13911"/>
    </row>
    <row r="13912" spans="5:5">
      <c r="E13912"/>
    </row>
    <row r="13913" spans="5:5">
      <c r="E13913"/>
    </row>
    <row r="13914" spans="5:5">
      <c r="E13914"/>
    </row>
    <row r="13915" spans="5:5">
      <c r="E13915"/>
    </row>
    <row r="13916" spans="5:5">
      <c r="E13916"/>
    </row>
    <row r="13917" spans="5:5">
      <c r="E13917"/>
    </row>
    <row r="13918" spans="5:5">
      <c r="E13918"/>
    </row>
    <row r="13919" spans="5:5">
      <c r="E13919"/>
    </row>
    <row r="13920" spans="5:5">
      <c r="E13920"/>
    </row>
    <row r="13921" spans="5:5">
      <c r="E13921"/>
    </row>
    <row r="13922" spans="5:5">
      <c r="E13922"/>
    </row>
    <row r="13923" spans="5:5">
      <c r="E13923"/>
    </row>
    <row r="13924" spans="5:5">
      <c r="E13924"/>
    </row>
    <row r="13925" spans="5:5">
      <c r="E13925"/>
    </row>
    <row r="13926" spans="5:5">
      <c r="E13926"/>
    </row>
    <row r="13927" spans="5:5">
      <c r="E13927"/>
    </row>
    <row r="13928" spans="5:5">
      <c r="E13928"/>
    </row>
    <row r="13929" spans="5:5">
      <c r="E13929"/>
    </row>
    <row r="13930" spans="5:5">
      <c r="E13930"/>
    </row>
    <row r="13931" spans="5:5">
      <c r="E13931"/>
    </row>
    <row r="13932" spans="5:5">
      <c r="E13932"/>
    </row>
    <row r="13933" spans="5:5">
      <c r="E13933"/>
    </row>
    <row r="13934" spans="5:5">
      <c r="E13934"/>
    </row>
    <row r="13935" spans="5:5">
      <c r="E13935"/>
    </row>
    <row r="13936" spans="5:5">
      <c r="E13936"/>
    </row>
    <row r="13937" spans="5:5">
      <c r="E13937"/>
    </row>
    <row r="13938" spans="5:5">
      <c r="E13938"/>
    </row>
    <row r="13939" spans="5:5">
      <c r="E13939"/>
    </row>
    <row r="13940" spans="5:5">
      <c r="E13940"/>
    </row>
    <row r="13941" spans="5:5">
      <c r="E13941"/>
    </row>
    <row r="13942" spans="5:5">
      <c r="E13942"/>
    </row>
    <row r="13943" spans="5:5">
      <c r="E13943"/>
    </row>
    <row r="13944" spans="5:5">
      <c r="E13944"/>
    </row>
    <row r="13945" spans="5:5">
      <c r="E13945"/>
    </row>
    <row r="13946" spans="5:5">
      <c r="E13946"/>
    </row>
    <row r="13947" spans="5:5">
      <c r="E13947"/>
    </row>
    <row r="13948" spans="5:5">
      <c r="E13948"/>
    </row>
    <row r="13949" spans="5:5">
      <c r="E13949"/>
    </row>
    <row r="13950" spans="5:5">
      <c r="E13950"/>
    </row>
    <row r="13951" spans="5:5">
      <c r="E13951"/>
    </row>
    <row r="13952" spans="5:5">
      <c r="E13952"/>
    </row>
    <row r="13953" spans="5:5">
      <c r="E13953"/>
    </row>
    <row r="13954" spans="5:5">
      <c r="E13954"/>
    </row>
    <row r="13955" spans="5:5">
      <c r="E13955"/>
    </row>
    <row r="13956" spans="5:5">
      <c r="E13956"/>
    </row>
    <row r="13957" spans="5:5">
      <c r="E13957"/>
    </row>
    <row r="13958" spans="5:5">
      <c r="E13958"/>
    </row>
    <row r="13959" spans="5:5">
      <c r="E13959"/>
    </row>
    <row r="13960" spans="5:5">
      <c r="E13960"/>
    </row>
    <row r="13961" spans="5:5">
      <c r="E13961"/>
    </row>
    <row r="13962" spans="5:5">
      <c r="E13962"/>
    </row>
    <row r="13963" spans="5:5">
      <c r="E13963"/>
    </row>
    <row r="13964" spans="5:5">
      <c r="E13964"/>
    </row>
    <row r="13965" spans="5:5">
      <c r="E13965"/>
    </row>
    <row r="13966" spans="5:5">
      <c r="E13966"/>
    </row>
    <row r="13967" spans="5:5">
      <c r="E13967"/>
    </row>
    <row r="13968" spans="5:5">
      <c r="E13968"/>
    </row>
    <row r="13969" spans="5:5">
      <c r="E13969"/>
    </row>
    <row r="13970" spans="5:5">
      <c r="E13970"/>
    </row>
    <row r="13971" spans="5:5">
      <c r="E13971"/>
    </row>
    <row r="13972" spans="5:5">
      <c r="E13972"/>
    </row>
    <row r="13973" spans="5:5">
      <c r="E13973"/>
    </row>
    <row r="13974" spans="5:5">
      <c r="E13974"/>
    </row>
    <row r="13975" spans="5:5">
      <c r="E13975"/>
    </row>
    <row r="13976" spans="5:5">
      <c r="E13976"/>
    </row>
    <row r="13977" spans="5:5">
      <c r="E13977"/>
    </row>
    <row r="13978" spans="5:5">
      <c r="E13978"/>
    </row>
    <row r="13979" spans="5:5">
      <c r="E13979"/>
    </row>
    <row r="13980" spans="5:5">
      <c r="E13980"/>
    </row>
    <row r="13981" spans="5:5">
      <c r="E13981"/>
    </row>
    <row r="13982" spans="5:5">
      <c r="E13982"/>
    </row>
    <row r="13983" spans="5:5">
      <c r="E13983"/>
    </row>
    <row r="13984" spans="5:5">
      <c r="E13984"/>
    </row>
    <row r="13985" spans="5:5">
      <c r="E13985"/>
    </row>
    <row r="13986" spans="5:5">
      <c r="E13986"/>
    </row>
    <row r="13987" spans="5:5">
      <c r="E13987"/>
    </row>
    <row r="13988" spans="5:5">
      <c r="E13988"/>
    </row>
    <row r="13989" spans="5:5">
      <c r="E13989"/>
    </row>
    <row r="13990" spans="5:5">
      <c r="E13990"/>
    </row>
    <row r="13991" spans="5:5">
      <c r="E13991"/>
    </row>
    <row r="13992" spans="5:5">
      <c r="E13992"/>
    </row>
    <row r="13993" spans="5:5">
      <c r="E13993"/>
    </row>
    <row r="13994" spans="5:5">
      <c r="E13994"/>
    </row>
    <row r="13995" spans="5:5">
      <c r="E13995"/>
    </row>
    <row r="13996" spans="5:5">
      <c r="E13996"/>
    </row>
    <row r="13997" spans="5:5">
      <c r="E13997"/>
    </row>
    <row r="13998" spans="5:5">
      <c r="E13998"/>
    </row>
    <row r="13999" spans="5:5">
      <c r="E13999"/>
    </row>
    <row r="14000" spans="5:5">
      <c r="E14000"/>
    </row>
    <row r="14001" spans="5:5">
      <c r="E14001"/>
    </row>
    <row r="14002" spans="5:5">
      <c r="E14002"/>
    </row>
    <row r="14003" spans="5:5">
      <c r="E14003"/>
    </row>
    <row r="14004" spans="5:5">
      <c r="E14004"/>
    </row>
    <row r="14005" spans="5:5">
      <c r="E14005"/>
    </row>
    <row r="14006" spans="5:5">
      <c r="E14006"/>
    </row>
    <row r="14007" spans="5:5">
      <c r="E14007"/>
    </row>
    <row r="14008" spans="5:5">
      <c r="E14008"/>
    </row>
    <row r="14009" spans="5:5">
      <c r="E14009"/>
    </row>
    <row r="14010" spans="5:5">
      <c r="E14010"/>
    </row>
    <row r="14011" spans="5:5">
      <c r="E14011"/>
    </row>
    <row r="14012" spans="5:5">
      <c r="E14012"/>
    </row>
    <row r="14013" spans="5:5">
      <c r="E14013"/>
    </row>
    <row r="14014" spans="5:5">
      <c r="E14014"/>
    </row>
    <row r="14015" spans="5:5">
      <c r="E14015"/>
    </row>
    <row r="14016" spans="5:5">
      <c r="E14016"/>
    </row>
    <row r="14017" spans="5:5">
      <c r="E14017"/>
    </row>
    <row r="14018" spans="5:5">
      <c r="E14018"/>
    </row>
    <row r="14019" spans="5:5">
      <c r="E14019"/>
    </row>
    <row r="14020" spans="5:5">
      <c r="E14020"/>
    </row>
    <row r="14021" spans="5:5">
      <c r="E14021"/>
    </row>
    <row r="14022" spans="5:5">
      <c r="E14022"/>
    </row>
    <row r="14023" spans="5:5">
      <c r="E14023"/>
    </row>
    <row r="14024" spans="5:5">
      <c r="E14024"/>
    </row>
    <row r="14025" spans="5:5">
      <c r="E14025"/>
    </row>
    <row r="14026" spans="5:5">
      <c r="E14026"/>
    </row>
    <row r="14027" spans="5:5">
      <c r="E14027"/>
    </row>
    <row r="14028" spans="5:5">
      <c r="E14028"/>
    </row>
    <row r="14029" spans="5:5">
      <c r="E14029"/>
    </row>
    <row r="14030" spans="5:5">
      <c r="E14030"/>
    </row>
    <row r="14031" spans="5:5">
      <c r="E14031"/>
    </row>
    <row r="14032" spans="5:5">
      <c r="E14032"/>
    </row>
    <row r="14033" spans="5:5">
      <c r="E14033"/>
    </row>
    <row r="14034" spans="5:5">
      <c r="E14034"/>
    </row>
    <row r="14035" spans="5:5">
      <c r="E14035"/>
    </row>
    <row r="14036" spans="5:5">
      <c r="E14036"/>
    </row>
    <row r="14037" spans="5:5">
      <c r="E14037"/>
    </row>
    <row r="14038" spans="5:5">
      <c r="E14038"/>
    </row>
    <row r="14039" spans="5:5">
      <c r="E14039"/>
    </row>
    <row r="14040" spans="5:5">
      <c r="E14040"/>
    </row>
    <row r="14041" spans="5:5">
      <c r="E14041"/>
    </row>
    <row r="14042" spans="5:5">
      <c r="E14042"/>
    </row>
    <row r="14043" spans="5:5">
      <c r="E14043"/>
    </row>
    <row r="14044" spans="5:5">
      <c r="E14044"/>
    </row>
    <row r="14045" spans="5:5">
      <c r="E14045"/>
    </row>
    <row r="14046" spans="5:5">
      <c r="E14046"/>
    </row>
    <row r="14047" spans="5:5">
      <c r="E14047"/>
    </row>
    <row r="14048" spans="5:5">
      <c r="E14048"/>
    </row>
    <row r="14049" spans="5:5">
      <c r="E14049"/>
    </row>
    <row r="14050" spans="5:5">
      <c r="E14050"/>
    </row>
    <row r="14051" spans="5:5">
      <c r="E14051"/>
    </row>
    <row r="14052" spans="5:5">
      <c r="E14052"/>
    </row>
    <row r="14053" spans="5:5">
      <c r="E14053"/>
    </row>
    <row r="14054" spans="5:5">
      <c r="E14054"/>
    </row>
    <row r="14055" spans="5:5">
      <c r="E14055"/>
    </row>
    <row r="14056" spans="5:5">
      <c r="E14056"/>
    </row>
    <row r="14057" spans="5:5">
      <c r="E14057"/>
    </row>
    <row r="14058" spans="5:5">
      <c r="E14058"/>
    </row>
    <row r="14059" spans="5:5">
      <c r="E14059"/>
    </row>
    <row r="14060" spans="5:5">
      <c r="E14060"/>
    </row>
    <row r="14061" spans="5:5">
      <c r="E14061"/>
    </row>
    <row r="14062" spans="5:5">
      <c r="E14062"/>
    </row>
    <row r="14063" spans="5:5">
      <c r="E14063"/>
    </row>
    <row r="14064" spans="5:5">
      <c r="E14064"/>
    </row>
    <row r="14065" spans="5:5">
      <c r="E14065"/>
    </row>
    <row r="14066" spans="5:5">
      <c r="E14066"/>
    </row>
    <row r="14067" spans="5:5">
      <c r="E14067"/>
    </row>
    <row r="14068" spans="5:5">
      <c r="E14068"/>
    </row>
    <row r="14069" spans="5:5">
      <c r="E14069"/>
    </row>
    <row r="14070" spans="5:5">
      <c r="E14070"/>
    </row>
    <row r="14071" spans="5:5">
      <c r="E14071"/>
    </row>
    <row r="14072" spans="5:5">
      <c r="E14072"/>
    </row>
    <row r="14073" spans="5:5">
      <c r="E14073"/>
    </row>
    <row r="14074" spans="5:5">
      <c r="E14074"/>
    </row>
    <row r="14075" spans="5:5">
      <c r="E14075"/>
    </row>
    <row r="14076" spans="5:5">
      <c r="E14076"/>
    </row>
    <row r="14077" spans="5:5">
      <c r="E14077"/>
    </row>
    <row r="14078" spans="5:5">
      <c r="E14078"/>
    </row>
    <row r="14079" spans="5:5">
      <c r="E14079"/>
    </row>
    <row r="14080" spans="5:5">
      <c r="E14080"/>
    </row>
    <row r="14081" spans="5:5">
      <c r="E14081"/>
    </row>
    <row r="14082" spans="5:5">
      <c r="E14082"/>
    </row>
    <row r="14083" spans="5:5">
      <c r="E14083"/>
    </row>
    <row r="14084" spans="5:5">
      <c r="E14084"/>
    </row>
    <row r="14085" spans="5:5">
      <c r="E14085"/>
    </row>
    <row r="14086" spans="5:5">
      <c r="E14086"/>
    </row>
    <row r="14087" spans="5:5">
      <c r="E14087"/>
    </row>
    <row r="14088" spans="5:5">
      <c r="E14088"/>
    </row>
    <row r="14089" spans="5:5">
      <c r="E14089"/>
    </row>
    <row r="14090" spans="5:5">
      <c r="E14090"/>
    </row>
    <row r="14091" spans="5:5">
      <c r="E14091"/>
    </row>
    <row r="14092" spans="5:5">
      <c r="E14092"/>
    </row>
    <row r="14093" spans="5:5">
      <c r="E14093"/>
    </row>
    <row r="14094" spans="5:5">
      <c r="E14094"/>
    </row>
    <row r="14095" spans="5:5">
      <c r="E14095"/>
    </row>
    <row r="14096" spans="5:5">
      <c r="E14096"/>
    </row>
    <row r="14097" spans="5:5">
      <c r="E14097"/>
    </row>
    <row r="14098" spans="5:5">
      <c r="E14098"/>
    </row>
    <row r="14099" spans="5:5">
      <c r="E14099"/>
    </row>
    <row r="14100" spans="5:5">
      <c r="E14100"/>
    </row>
    <row r="14101" spans="5:5">
      <c r="E14101"/>
    </row>
    <row r="14102" spans="5:5">
      <c r="E14102"/>
    </row>
    <row r="14103" spans="5:5">
      <c r="E14103"/>
    </row>
    <row r="14104" spans="5:5">
      <c r="E14104"/>
    </row>
    <row r="14105" spans="5:5">
      <c r="E14105"/>
    </row>
    <row r="14106" spans="5:5">
      <c r="E14106"/>
    </row>
    <row r="14107" spans="5:5">
      <c r="E14107"/>
    </row>
    <row r="14108" spans="5:5">
      <c r="E14108"/>
    </row>
    <row r="14109" spans="5:5">
      <c r="E14109"/>
    </row>
    <row r="14110" spans="5:5">
      <c r="E14110"/>
    </row>
    <row r="14111" spans="5:5">
      <c r="E14111"/>
    </row>
    <row r="14112" spans="5:5">
      <c r="E14112"/>
    </row>
    <row r="14113" spans="5:5">
      <c r="E14113"/>
    </row>
    <row r="14114" spans="5:5">
      <c r="E14114"/>
    </row>
    <row r="14115" spans="5:5">
      <c r="E14115"/>
    </row>
    <row r="14116" spans="5:5">
      <c r="E14116"/>
    </row>
    <row r="14117" spans="5:5">
      <c r="E14117"/>
    </row>
    <row r="14118" spans="5:5">
      <c r="E14118"/>
    </row>
    <row r="14119" spans="5:5">
      <c r="E14119"/>
    </row>
    <row r="14120" spans="5:5">
      <c r="E14120"/>
    </row>
    <row r="14121" spans="5:5">
      <c r="E14121"/>
    </row>
    <row r="14122" spans="5:5">
      <c r="E14122"/>
    </row>
    <row r="14123" spans="5:5">
      <c r="E14123"/>
    </row>
    <row r="14124" spans="5:5">
      <c r="E14124"/>
    </row>
    <row r="14125" spans="5:5">
      <c r="E14125"/>
    </row>
    <row r="14126" spans="5:5">
      <c r="E14126"/>
    </row>
    <row r="14127" spans="5:5">
      <c r="E14127"/>
    </row>
    <row r="14128" spans="5:5">
      <c r="E14128"/>
    </row>
    <row r="14129" spans="5:5">
      <c r="E14129"/>
    </row>
    <row r="14130" spans="5:5">
      <c r="E14130"/>
    </row>
    <row r="14131" spans="5:5">
      <c r="E14131"/>
    </row>
    <row r="14132" spans="5:5">
      <c r="E14132"/>
    </row>
    <row r="14133" spans="5:5">
      <c r="E14133"/>
    </row>
    <row r="14134" spans="5:5">
      <c r="E14134"/>
    </row>
    <row r="14135" spans="5:5">
      <c r="E14135"/>
    </row>
    <row r="14136" spans="5:5">
      <c r="E14136"/>
    </row>
    <row r="14137" spans="5:5">
      <c r="E14137"/>
    </row>
    <row r="14138" spans="5:5">
      <c r="E14138"/>
    </row>
    <row r="14139" spans="5:5">
      <c r="E14139"/>
    </row>
    <row r="14140" spans="5:5">
      <c r="E14140"/>
    </row>
    <row r="14141" spans="5:5">
      <c r="E14141"/>
    </row>
    <row r="14142" spans="5:5">
      <c r="E14142"/>
    </row>
    <row r="14143" spans="5:5">
      <c r="E14143"/>
    </row>
    <row r="14144" spans="5:5">
      <c r="E14144"/>
    </row>
    <row r="14145" spans="5:5">
      <c r="E14145"/>
    </row>
    <row r="14146" spans="5:5">
      <c r="E14146"/>
    </row>
    <row r="14147" spans="5:5">
      <c r="E14147"/>
    </row>
    <row r="14148" spans="5:5">
      <c r="E14148"/>
    </row>
    <row r="14149" spans="5:5">
      <c r="E14149"/>
    </row>
    <row r="14150" spans="5:5">
      <c r="E14150"/>
    </row>
    <row r="14151" spans="5:5">
      <c r="E14151"/>
    </row>
    <row r="14152" spans="5:5">
      <c r="E14152"/>
    </row>
    <row r="14153" spans="5:5">
      <c r="E14153"/>
    </row>
    <row r="14154" spans="5:5">
      <c r="E14154"/>
    </row>
    <row r="14155" spans="5:5">
      <c r="E14155"/>
    </row>
    <row r="14156" spans="5:5">
      <c r="E14156"/>
    </row>
    <row r="14157" spans="5:5">
      <c r="E14157"/>
    </row>
    <row r="14158" spans="5:5">
      <c r="E14158"/>
    </row>
    <row r="14159" spans="5:5">
      <c r="E14159"/>
    </row>
    <row r="14160" spans="5:5">
      <c r="E14160"/>
    </row>
    <row r="14161" spans="5:5">
      <c r="E14161"/>
    </row>
    <row r="14162" spans="5:5">
      <c r="E14162"/>
    </row>
    <row r="14163" spans="5:5">
      <c r="E14163"/>
    </row>
    <row r="14164" spans="5:5">
      <c r="E14164"/>
    </row>
    <row r="14165" spans="5:5">
      <c r="E14165"/>
    </row>
    <row r="14166" spans="5:5">
      <c r="E14166"/>
    </row>
    <row r="14167" spans="5:5">
      <c r="E14167"/>
    </row>
    <row r="14168" spans="5:5">
      <c r="E14168"/>
    </row>
    <row r="14169" spans="5:5">
      <c r="E14169"/>
    </row>
    <row r="14170" spans="5:5">
      <c r="E14170"/>
    </row>
    <row r="14171" spans="5:5">
      <c r="E14171"/>
    </row>
    <row r="14172" spans="5:5">
      <c r="E14172"/>
    </row>
    <row r="14173" spans="5:5">
      <c r="E14173"/>
    </row>
    <row r="14174" spans="5:5">
      <c r="E14174"/>
    </row>
    <row r="14175" spans="5:5">
      <c r="E14175"/>
    </row>
    <row r="14176" spans="5:5">
      <c r="E14176"/>
    </row>
    <row r="14177" spans="5:5">
      <c r="E14177"/>
    </row>
    <row r="14178" spans="5:5">
      <c r="E14178"/>
    </row>
    <row r="14179" spans="5:5">
      <c r="E14179"/>
    </row>
    <row r="14180" spans="5:5">
      <c r="E14180"/>
    </row>
    <row r="14181" spans="5:5">
      <c r="E14181"/>
    </row>
    <row r="14182" spans="5:5">
      <c r="E14182"/>
    </row>
    <row r="14183" spans="5:5">
      <c r="E14183"/>
    </row>
    <row r="14184" spans="5:5">
      <c r="E14184"/>
    </row>
    <row r="14185" spans="5:5">
      <c r="E14185"/>
    </row>
    <row r="14186" spans="5:5">
      <c r="E14186"/>
    </row>
    <row r="14187" spans="5:5">
      <c r="E14187"/>
    </row>
    <row r="14188" spans="5:5">
      <c r="E14188"/>
    </row>
    <row r="14189" spans="5:5">
      <c r="E14189"/>
    </row>
    <row r="14190" spans="5:5">
      <c r="E14190"/>
    </row>
    <row r="14191" spans="5:5">
      <c r="E14191"/>
    </row>
    <row r="14192" spans="5:5">
      <c r="E14192"/>
    </row>
    <row r="14193" spans="5:5">
      <c r="E14193"/>
    </row>
    <row r="14194" spans="5:5">
      <c r="E14194"/>
    </row>
    <row r="14195" spans="5:5">
      <c r="E14195"/>
    </row>
    <row r="14196" spans="5:5">
      <c r="E14196"/>
    </row>
    <row r="14197" spans="5:5">
      <c r="E14197"/>
    </row>
    <row r="14198" spans="5:5">
      <c r="E14198"/>
    </row>
    <row r="14199" spans="5:5">
      <c r="E14199"/>
    </row>
    <row r="14200" spans="5:5">
      <c r="E14200"/>
    </row>
    <row r="14201" spans="5:5">
      <c r="E14201"/>
    </row>
    <row r="14202" spans="5:5">
      <c r="E14202"/>
    </row>
    <row r="14203" spans="5:5">
      <c r="E14203"/>
    </row>
    <row r="14204" spans="5:5">
      <c r="E14204"/>
    </row>
    <row r="14205" spans="5:5">
      <c r="E14205"/>
    </row>
    <row r="14206" spans="5:5">
      <c r="E14206"/>
    </row>
    <row r="14207" spans="5:5">
      <c r="E14207"/>
    </row>
    <row r="14208" spans="5:5">
      <c r="E14208"/>
    </row>
    <row r="14209" spans="5:5">
      <c r="E14209"/>
    </row>
    <row r="14210" spans="5:5">
      <c r="E14210"/>
    </row>
    <row r="14211" spans="5:5">
      <c r="E14211"/>
    </row>
    <row r="14212" spans="5:5">
      <c r="E14212"/>
    </row>
    <row r="14213" spans="5:5">
      <c r="E14213"/>
    </row>
    <row r="14214" spans="5:5">
      <c r="E14214"/>
    </row>
    <row r="14215" spans="5:5">
      <c r="E14215"/>
    </row>
    <row r="14216" spans="5:5">
      <c r="E14216"/>
    </row>
    <row r="14217" spans="5:5">
      <c r="E14217"/>
    </row>
    <row r="14218" spans="5:5">
      <c r="E14218"/>
    </row>
    <row r="14219" spans="5:5">
      <c r="E14219"/>
    </row>
    <row r="14220" spans="5:5">
      <c r="E14220"/>
    </row>
    <row r="14221" spans="5:5">
      <c r="E14221"/>
    </row>
    <row r="14222" spans="5:5">
      <c r="E14222"/>
    </row>
    <row r="14223" spans="5:5">
      <c r="E14223"/>
    </row>
    <row r="14224" spans="5:5">
      <c r="E14224"/>
    </row>
    <row r="14225" spans="5:5">
      <c r="E14225"/>
    </row>
    <row r="14226" spans="5:5">
      <c r="E14226"/>
    </row>
    <row r="14227" spans="5:5">
      <c r="E14227"/>
    </row>
    <row r="14228" spans="5:5">
      <c r="E14228"/>
    </row>
    <row r="14229" spans="5:5">
      <c r="E14229"/>
    </row>
    <row r="14230" spans="5:5">
      <c r="E14230"/>
    </row>
    <row r="14231" spans="5:5">
      <c r="E14231"/>
    </row>
    <row r="14232" spans="5:5">
      <c r="E14232"/>
    </row>
    <row r="14233" spans="5:5">
      <c r="E14233"/>
    </row>
    <row r="14234" spans="5:5">
      <c r="E14234"/>
    </row>
    <row r="14235" spans="5:5">
      <c r="E14235"/>
    </row>
    <row r="14236" spans="5:5">
      <c r="E14236"/>
    </row>
    <row r="14237" spans="5:5">
      <c r="E14237"/>
    </row>
    <row r="14238" spans="5:5">
      <c r="E14238"/>
    </row>
    <row r="14239" spans="5:5">
      <c r="E14239"/>
    </row>
    <row r="14240" spans="5:5">
      <c r="E14240"/>
    </row>
    <row r="14241" spans="5:5">
      <c r="E14241"/>
    </row>
    <row r="14242" spans="5:5">
      <c r="E14242"/>
    </row>
    <row r="14243" spans="5:5">
      <c r="E14243"/>
    </row>
    <row r="14244" spans="5:5">
      <c r="E14244"/>
    </row>
    <row r="14245" spans="5:5">
      <c r="E14245"/>
    </row>
    <row r="14246" spans="5:5">
      <c r="E14246"/>
    </row>
    <row r="14247" spans="5:5">
      <c r="E14247"/>
    </row>
    <row r="14248" spans="5:5">
      <c r="E14248"/>
    </row>
    <row r="14249" spans="5:5">
      <c r="E14249"/>
    </row>
    <row r="14250" spans="5:5">
      <c r="E14250"/>
    </row>
    <row r="14251" spans="5:5">
      <c r="E14251"/>
    </row>
    <row r="14252" spans="5:5">
      <c r="E14252"/>
    </row>
    <row r="14253" spans="5:5">
      <c r="E14253"/>
    </row>
    <row r="14254" spans="5:5">
      <c r="E14254"/>
    </row>
    <row r="14255" spans="5:5">
      <c r="E14255"/>
    </row>
    <row r="14256" spans="5:5">
      <c r="E14256"/>
    </row>
    <row r="14257" spans="5:5">
      <c r="E14257"/>
    </row>
    <row r="14258" spans="5:5">
      <c r="E14258"/>
    </row>
    <row r="14259" spans="5:5">
      <c r="E14259"/>
    </row>
    <row r="14260" spans="5:5">
      <c r="E14260"/>
    </row>
    <row r="14261" spans="5:5">
      <c r="E14261"/>
    </row>
    <row r="14262" spans="5:5">
      <c r="E14262"/>
    </row>
    <row r="14263" spans="5:5">
      <c r="E14263"/>
    </row>
    <row r="14264" spans="5:5">
      <c r="E14264"/>
    </row>
    <row r="14265" spans="5:5">
      <c r="E14265"/>
    </row>
    <row r="14266" spans="5:5">
      <c r="E14266"/>
    </row>
    <row r="14267" spans="5:5">
      <c r="E14267"/>
    </row>
    <row r="14268" spans="5:5">
      <c r="E14268"/>
    </row>
    <row r="14269" spans="5:5">
      <c r="E14269"/>
    </row>
    <row r="14270" spans="5:5">
      <c r="E14270"/>
    </row>
    <row r="14271" spans="5:5">
      <c r="E14271"/>
    </row>
    <row r="14272" spans="5:5">
      <c r="E14272"/>
    </row>
    <row r="14273" spans="5:5">
      <c r="E14273"/>
    </row>
    <row r="14274" spans="5:5">
      <c r="E14274"/>
    </row>
    <row r="14275" spans="5:5">
      <c r="E14275"/>
    </row>
    <row r="14276" spans="5:5">
      <c r="E14276"/>
    </row>
    <row r="14277" spans="5:5">
      <c r="E14277"/>
    </row>
    <row r="14278" spans="5:5">
      <c r="E14278"/>
    </row>
    <row r="14279" spans="5:5">
      <c r="E14279"/>
    </row>
    <row r="14280" spans="5:5">
      <c r="E14280"/>
    </row>
    <row r="14281" spans="5:5">
      <c r="E14281"/>
    </row>
    <row r="14282" spans="5:5">
      <c r="E14282"/>
    </row>
    <row r="14283" spans="5:5">
      <c r="E14283"/>
    </row>
    <row r="14284" spans="5:5">
      <c r="E14284"/>
    </row>
    <row r="14285" spans="5:5">
      <c r="E14285"/>
    </row>
    <row r="14286" spans="5:5">
      <c r="E14286"/>
    </row>
    <row r="14287" spans="5:5">
      <c r="E14287"/>
    </row>
    <row r="14288" spans="5:5">
      <c r="E14288"/>
    </row>
    <row r="14289" spans="5:5">
      <c r="E14289"/>
    </row>
    <row r="14290" spans="5:5">
      <c r="E14290"/>
    </row>
    <row r="14291" spans="5:5">
      <c r="E14291"/>
    </row>
    <row r="14292" spans="5:5">
      <c r="E14292"/>
    </row>
    <row r="14293" spans="5:5">
      <c r="E14293"/>
    </row>
    <row r="14294" spans="5:5">
      <c r="E14294"/>
    </row>
    <row r="14295" spans="5:5">
      <c r="E14295"/>
    </row>
    <row r="14296" spans="5:5">
      <c r="E14296"/>
    </row>
    <row r="14297" spans="5:5">
      <c r="E14297"/>
    </row>
    <row r="14298" spans="5:5">
      <c r="E14298"/>
    </row>
    <row r="14299" spans="5:5">
      <c r="E14299"/>
    </row>
    <row r="14300" spans="5:5">
      <c r="E14300"/>
    </row>
    <row r="14301" spans="5:5">
      <c r="E14301"/>
    </row>
    <row r="14302" spans="5:5">
      <c r="E14302"/>
    </row>
    <row r="14303" spans="5:5">
      <c r="E14303"/>
    </row>
    <row r="14304" spans="5:5">
      <c r="E14304"/>
    </row>
    <row r="14305" spans="5:5">
      <c r="E14305"/>
    </row>
    <row r="14306" spans="5:5">
      <c r="E14306"/>
    </row>
    <row r="14307" spans="5:5">
      <c r="E14307"/>
    </row>
    <row r="14308" spans="5:5">
      <c r="E14308"/>
    </row>
    <row r="14309" spans="5:5">
      <c r="E14309"/>
    </row>
    <row r="14310" spans="5:5">
      <c r="E14310"/>
    </row>
    <row r="14311" spans="5:5">
      <c r="E14311"/>
    </row>
    <row r="14312" spans="5:5">
      <c r="E14312"/>
    </row>
    <row r="14313" spans="5:5">
      <c r="E14313"/>
    </row>
    <row r="14314" spans="5:5">
      <c r="E14314"/>
    </row>
    <row r="14315" spans="5:5">
      <c r="E14315"/>
    </row>
    <row r="14316" spans="5:5">
      <c r="E14316"/>
    </row>
    <row r="14317" spans="5:5">
      <c r="E14317"/>
    </row>
    <row r="14318" spans="5:5">
      <c r="E14318"/>
    </row>
    <row r="14319" spans="5:5">
      <c r="E14319"/>
    </row>
    <row r="14320" spans="5:5">
      <c r="E14320"/>
    </row>
    <row r="14321" spans="5:5">
      <c r="E14321"/>
    </row>
    <row r="14322" spans="5:5">
      <c r="E14322"/>
    </row>
    <row r="14323" spans="5:5">
      <c r="E14323"/>
    </row>
    <row r="14324" spans="5:5">
      <c r="E14324"/>
    </row>
    <row r="14325" spans="5:5">
      <c r="E14325"/>
    </row>
    <row r="14326" spans="5:5">
      <c r="E14326"/>
    </row>
    <row r="14327" spans="5:5">
      <c r="E14327"/>
    </row>
    <row r="14328" spans="5:5">
      <c r="E14328"/>
    </row>
    <row r="14329" spans="5:5">
      <c r="E14329"/>
    </row>
    <row r="14330" spans="5:5">
      <c r="E14330"/>
    </row>
    <row r="14331" spans="5:5">
      <c r="E14331"/>
    </row>
    <row r="14332" spans="5:5">
      <c r="E14332"/>
    </row>
    <row r="14333" spans="5:5">
      <c r="E14333"/>
    </row>
    <row r="14334" spans="5:5">
      <c r="E14334"/>
    </row>
    <row r="14335" spans="5:5">
      <c r="E14335"/>
    </row>
    <row r="14336" spans="5:5">
      <c r="E14336"/>
    </row>
    <row r="14337" spans="5:5">
      <c r="E14337"/>
    </row>
    <row r="14338" spans="5:5">
      <c r="E14338"/>
    </row>
    <row r="14339" spans="5:5">
      <c r="E14339"/>
    </row>
    <row r="14340" spans="5:5">
      <c r="E14340"/>
    </row>
    <row r="14341" spans="5:5">
      <c r="E14341"/>
    </row>
    <row r="14342" spans="5:5">
      <c r="E14342"/>
    </row>
    <row r="14343" spans="5:5">
      <c r="E14343"/>
    </row>
    <row r="14344" spans="5:5">
      <c r="E14344"/>
    </row>
    <row r="14345" spans="5:5">
      <c r="E14345"/>
    </row>
    <row r="14346" spans="5:5">
      <c r="E14346"/>
    </row>
    <row r="14347" spans="5:5">
      <c r="E14347"/>
    </row>
    <row r="14348" spans="5:5">
      <c r="E14348"/>
    </row>
    <row r="14349" spans="5:5">
      <c r="E14349"/>
    </row>
    <row r="14350" spans="5:5">
      <c r="E14350"/>
    </row>
    <row r="14351" spans="5:5">
      <c r="E14351"/>
    </row>
    <row r="14352" spans="5:5">
      <c r="E14352"/>
    </row>
    <row r="14353" spans="5:5">
      <c r="E14353"/>
    </row>
    <row r="14354" spans="5:5">
      <c r="E14354"/>
    </row>
    <row r="14355" spans="5:5">
      <c r="E14355"/>
    </row>
    <row r="14356" spans="5:5">
      <c r="E14356"/>
    </row>
    <row r="14357" spans="5:5">
      <c r="E14357"/>
    </row>
    <row r="14358" spans="5:5">
      <c r="E14358"/>
    </row>
    <row r="14359" spans="5:5">
      <c r="E14359"/>
    </row>
    <row r="14360" spans="5:5">
      <c r="E14360"/>
    </row>
    <row r="14361" spans="5:5">
      <c r="E14361"/>
    </row>
    <row r="14362" spans="5:5">
      <c r="E14362"/>
    </row>
    <row r="14363" spans="5:5">
      <c r="E14363"/>
    </row>
    <row r="14364" spans="5:5">
      <c r="E14364"/>
    </row>
    <row r="14365" spans="5:5">
      <c r="E14365"/>
    </row>
    <row r="14366" spans="5:5">
      <c r="E14366"/>
    </row>
    <row r="14367" spans="5:5">
      <c r="E14367"/>
    </row>
    <row r="14368" spans="5:5">
      <c r="E14368"/>
    </row>
    <row r="14369" spans="5:5">
      <c r="E14369"/>
    </row>
    <row r="14370" spans="5:5">
      <c r="E14370"/>
    </row>
    <row r="14371" spans="5:5">
      <c r="E14371"/>
    </row>
    <row r="14372" spans="5:5">
      <c r="E14372"/>
    </row>
    <row r="14373" spans="5:5">
      <c r="E14373"/>
    </row>
    <row r="14374" spans="5:5">
      <c r="E14374"/>
    </row>
    <row r="14375" spans="5:5">
      <c r="E14375"/>
    </row>
    <row r="14376" spans="5:5">
      <c r="E14376"/>
    </row>
    <row r="14377" spans="5:5">
      <c r="E14377"/>
    </row>
    <row r="14378" spans="5:5">
      <c r="E14378"/>
    </row>
    <row r="14379" spans="5:5">
      <c r="E14379"/>
    </row>
    <row r="14380" spans="5:5">
      <c r="E14380"/>
    </row>
    <row r="14381" spans="5:5">
      <c r="E14381"/>
    </row>
    <row r="14382" spans="5:5">
      <c r="E14382"/>
    </row>
    <row r="14383" spans="5:5">
      <c r="E14383"/>
    </row>
    <row r="14384" spans="5:5">
      <c r="E14384"/>
    </row>
    <row r="14385" spans="5:5">
      <c r="E14385"/>
    </row>
    <row r="14386" spans="5:5">
      <c r="E14386"/>
    </row>
    <row r="14387" spans="5:5">
      <c r="E14387"/>
    </row>
    <row r="14388" spans="5:5">
      <c r="E14388"/>
    </row>
    <row r="14389" spans="5:5">
      <c r="E14389"/>
    </row>
    <row r="14390" spans="5:5">
      <c r="E14390"/>
    </row>
    <row r="14391" spans="5:5">
      <c r="E14391"/>
    </row>
    <row r="14392" spans="5:5">
      <c r="E14392"/>
    </row>
    <row r="14393" spans="5:5">
      <c r="E14393"/>
    </row>
    <row r="14394" spans="5:5">
      <c r="E14394"/>
    </row>
    <row r="14395" spans="5:5">
      <c r="E14395"/>
    </row>
    <row r="14396" spans="5:5">
      <c r="E14396"/>
    </row>
    <row r="14397" spans="5:5">
      <c r="E14397"/>
    </row>
    <row r="14398" spans="5:5">
      <c r="E14398"/>
    </row>
    <row r="14399" spans="5:5">
      <c r="E14399"/>
    </row>
    <row r="14400" spans="5:5">
      <c r="E14400"/>
    </row>
    <row r="14401" spans="5:5">
      <c r="E14401"/>
    </row>
    <row r="14402" spans="5:5">
      <c r="E14402"/>
    </row>
    <row r="14403" spans="5:5">
      <c r="E14403"/>
    </row>
    <row r="14404" spans="5:5">
      <c r="E14404"/>
    </row>
    <row r="14405" spans="5:5">
      <c r="E14405"/>
    </row>
    <row r="14406" spans="5:5">
      <c r="E14406"/>
    </row>
    <row r="14407" spans="5:5">
      <c r="E14407"/>
    </row>
    <row r="14408" spans="5:5">
      <c r="E14408"/>
    </row>
    <row r="14409" spans="5:5">
      <c r="E14409"/>
    </row>
    <row r="14410" spans="5:5">
      <c r="E14410"/>
    </row>
    <row r="14411" spans="5:5">
      <c r="E14411"/>
    </row>
    <row r="14412" spans="5:5">
      <c r="E14412"/>
    </row>
    <row r="14413" spans="5:5">
      <c r="E14413"/>
    </row>
    <row r="14414" spans="5:5">
      <c r="E14414"/>
    </row>
    <row r="14415" spans="5:5">
      <c r="E14415"/>
    </row>
    <row r="14416" spans="5:5">
      <c r="E14416"/>
    </row>
    <row r="14417" spans="5:5">
      <c r="E14417"/>
    </row>
    <row r="14418" spans="5:5">
      <c r="E14418"/>
    </row>
    <row r="14419" spans="5:5">
      <c r="E14419"/>
    </row>
    <row r="14420" spans="5:5">
      <c r="E14420"/>
    </row>
    <row r="14421" spans="5:5">
      <c r="E14421"/>
    </row>
    <row r="14422" spans="5:5">
      <c r="E14422"/>
    </row>
    <row r="14423" spans="5:5">
      <c r="E14423"/>
    </row>
    <row r="14424" spans="5:5">
      <c r="E14424"/>
    </row>
    <row r="14425" spans="5:5">
      <c r="E14425"/>
    </row>
    <row r="14426" spans="5:5">
      <c r="E14426"/>
    </row>
    <row r="14427" spans="5:5">
      <c r="E14427"/>
    </row>
    <row r="14428" spans="5:5">
      <c r="E14428"/>
    </row>
    <row r="14429" spans="5:5">
      <c r="E14429"/>
    </row>
    <row r="14430" spans="5:5">
      <c r="E14430"/>
    </row>
    <row r="14431" spans="5:5">
      <c r="E14431"/>
    </row>
    <row r="14432" spans="5:5">
      <c r="E14432"/>
    </row>
    <row r="14433" spans="5:5">
      <c r="E14433"/>
    </row>
    <row r="14434" spans="5:5">
      <c r="E14434"/>
    </row>
    <row r="14435" spans="5:5">
      <c r="E14435"/>
    </row>
    <row r="14436" spans="5:5">
      <c r="E14436"/>
    </row>
    <row r="14437" spans="5:5">
      <c r="E14437"/>
    </row>
    <row r="14438" spans="5:5">
      <c r="E14438"/>
    </row>
    <row r="14439" spans="5:5">
      <c r="E14439"/>
    </row>
    <row r="14440" spans="5:5">
      <c r="E14440"/>
    </row>
    <row r="14441" spans="5:5">
      <c r="E14441"/>
    </row>
    <row r="14442" spans="5:5">
      <c r="E14442"/>
    </row>
    <row r="14443" spans="5:5">
      <c r="E14443"/>
    </row>
    <row r="14444" spans="5:5">
      <c r="E14444"/>
    </row>
    <row r="14445" spans="5:5">
      <c r="E14445"/>
    </row>
    <row r="14446" spans="5:5">
      <c r="E14446"/>
    </row>
    <row r="14447" spans="5:5">
      <c r="E14447"/>
    </row>
    <row r="14448" spans="5:5">
      <c r="E14448"/>
    </row>
    <row r="14449" spans="5:5">
      <c r="E14449"/>
    </row>
    <row r="14450" spans="5:5">
      <c r="E14450"/>
    </row>
    <row r="14451" spans="5:5">
      <c r="E14451"/>
    </row>
    <row r="14452" spans="5:5">
      <c r="E14452"/>
    </row>
    <row r="14453" spans="5:5">
      <c r="E14453"/>
    </row>
    <row r="14454" spans="5:5">
      <c r="E14454"/>
    </row>
    <row r="14455" spans="5:5">
      <c r="E14455"/>
    </row>
    <row r="14456" spans="5:5">
      <c r="E14456"/>
    </row>
    <row r="14457" spans="5:5">
      <c r="E14457"/>
    </row>
    <row r="14458" spans="5:5">
      <c r="E14458"/>
    </row>
    <row r="14459" spans="5:5">
      <c r="E14459"/>
    </row>
    <row r="14460" spans="5:5">
      <c r="E14460"/>
    </row>
    <row r="14461" spans="5:5">
      <c r="E14461"/>
    </row>
    <row r="14462" spans="5:5">
      <c r="E14462"/>
    </row>
    <row r="14463" spans="5:5">
      <c r="E14463"/>
    </row>
    <row r="14464" spans="5:5">
      <c r="E14464"/>
    </row>
    <row r="14465" spans="5:5">
      <c r="E14465"/>
    </row>
    <row r="14466" spans="5:5">
      <c r="E14466"/>
    </row>
    <row r="14467" spans="5:5">
      <c r="E14467"/>
    </row>
    <row r="14468" spans="5:5">
      <c r="E14468"/>
    </row>
    <row r="14469" spans="5:5">
      <c r="E14469"/>
    </row>
    <row r="14470" spans="5:5">
      <c r="E14470"/>
    </row>
    <row r="14471" spans="5:5">
      <c r="E14471"/>
    </row>
    <row r="14472" spans="5:5">
      <c r="E14472"/>
    </row>
    <row r="14473" spans="5:5">
      <c r="E14473"/>
    </row>
    <row r="14474" spans="5:5">
      <c r="E14474"/>
    </row>
    <row r="14475" spans="5:5">
      <c r="E14475"/>
    </row>
    <row r="14476" spans="5:5">
      <c r="E14476"/>
    </row>
    <row r="14477" spans="5:5">
      <c r="E14477"/>
    </row>
    <row r="14478" spans="5:5">
      <c r="E14478"/>
    </row>
    <row r="14479" spans="5:5">
      <c r="E14479"/>
    </row>
    <row r="14480" spans="5:5">
      <c r="E14480"/>
    </row>
    <row r="14481" spans="5:5">
      <c r="E14481"/>
    </row>
    <row r="14482" spans="5:5">
      <c r="E14482"/>
    </row>
    <row r="14483" spans="5:5">
      <c r="E14483"/>
    </row>
    <row r="14484" spans="5:5">
      <c r="E14484"/>
    </row>
    <row r="14485" spans="5:5">
      <c r="E14485"/>
    </row>
    <row r="14486" spans="5:5">
      <c r="E14486"/>
    </row>
    <row r="14487" spans="5:5">
      <c r="E14487"/>
    </row>
    <row r="14488" spans="5:5">
      <c r="E14488"/>
    </row>
    <row r="14489" spans="5:5">
      <c r="E14489"/>
    </row>
    <row r="14490" spans="5:5">
      <c r="E14490"/>
    </row>
    <row r="14491" spans="5:5">
      <c r="E14491"/>
    </row>
    <row r="14492" spans="5:5">
      <c r="E14492"/>
    </row>
    <row r="14493" spans="5:5">
      <c r="E14493"/>
    </row>
    <row r="14494" spans="5:5">
      <c r="E14494"/>
    </row>
    <row r="14495" spans="5:5">
      <c r="E14495"/>
    </row>
    <row r="14496" spans="5:5">
      <c r="E14496"/>
    </row>
    <row r="14497" spans="5:5">
      <c r="E14497"/>
    </row>
    <row r="14498" spans="5:5">
      <c r="E14498"/>
    </row>
    <row r="14499" spans="5:5">
      <c r="E14499"/>
    </row>
    <row r="14500" spans="5:5">
      <c r="E14500"/>
    </row>
    <row r="14501" spans="5:5">
      <c r="E14501"/>
    </row>
    <row r="14502" spans="5:5">
      <c r="E14502"/>
    </row>
    <row r="14503" spans="5:5">
      <c r="E14503"/>
    </row>
    <row r="14504" spans="5:5">
      <c r="E14504"/>
    </row>
    <row r="14505" spans="5:5">
      <c r="E14505"/>
    </row>
    <row r="14506" spans="5:5">
      <c r="E14506"/>
    </row>
    <row r="14507" spans="5:5">
      <c r="E14507"/>
    </row>
    <row r="14508" spans="5:5">
      <c r="E14508"/>
    </row>
    <row r="14509" spans="5:5">
      <c r="E14509"/>
    </row>
    <row r="14510" spans="5:5">
      <c r="E14510"/>
    </row>
    <row r="14511" spans="5:5">
      <c r="E14511"/>
    </row>
    <row r="14512" spans="5:5">
      <c r="E14512"/>
    </row>
    <row r="14513" spans="5:5">
      <c r="E14513"/>
    </row>
    <row r="14514" spans="5:5">
      <c r="E14514"/>
    </row>
    <row r="14515" spans="5:5">
      <c r="E14515"/>
    </row>
    <row r="14516" spans="5:5">
      <c r="E14516"/>
    </row>
    <row r="14517" spans="5:5">
      <c r="E14517"/>
    </row>
    <row r="14518" spans="5:5">
      <c r="E14518"/>
    </row>
    <row r="14519" spans="5:5">
      <c r="E14519"/>
    </row>
    <row r="14520" spans="5:5">
      <c r="E14520"/>
    </row>
    <row r="14521" spans="5:5">
      <c r="E14521"/>
    </row>
    <row r="14522" spans="5:5">
      <c r="E14522"/>
    </row>
    <row r="14523" spans="5:5">
      <c r="E14523"/>
    </row>
    <row r="14524" spans="5:5">
      <c r="E14524"/>
    </row>
    <row r="14525" spans="5:5">
      <c r="E14525"/>
    </row>
    <row r="14526" spans="5:5">
      <c r="E14526"/>
    </row>
    <row r="14527" spans="5:5">
      <c r="E14527"/>
    </row>
    <row r="14528" spans="5:5">
      <c r="E14528"/>
    </row>
    <row r="14529" spans="5:5">
      <c r="E14529"/>
    </row>
    <row r="14530" spans="5:5">
      <c r="E14530"/>
    </row>
    <row r="14531" spans="5:5">
      <c r="E14531"/>
    </row>
    <row r="14532" spans="5:5">
      <c r="E14532"/>
    </row>
    <row r="14533" spans="5:5">
      <c r="E14533"/>
    </row>
    <row r="14534" spans="5:5">
      <c r="E14534"/>
    </row>
    <row r="14535" spans="5:5">
      <c r="E14535"/>
    </row>
    <row r="14536" spans="5:5">
      <c r="E14536"/>
    </row>
    <row r="14537" spans="5:5">
      <c r="E14537"/>
    </row>
    <row r="14538" spans="5:5">
      <c r="E14538"/>
    </row>
    <row r="14539" spans="5:5">
      <c r="E14539"/>
    </row>
    <row r="14540" spans="5:5">
      <c r="E14540"/>
    </row>
    <row r="14541" spans="5:5">
      <c r="E14541"/>
    </row>
    <row r="14542" spans="5:5">
      <c r="E14542"/>
    </row>
    <row r="14543" spans="5:5">
      <c r="E14543"/>
    </row>
    <row r="14544" spans="5:5">
      <c r="E14544"/>
    </row>
    <row r="14545" spans="5:5">
      <c r="E14545"/>
    </row>
    <row r="14546" spans="5:5">
      <c r="E14546"/>
    </row>
    <row r="14547" spans="5:5">
      <c r="E14547"/>
    </row>
    <row r="14548" spans="5:5">
      <c r="E14548"/>
    </row>
    <row r="14549" spans="5:5">
      <c r="E14549"/>
    </row>
    <row r="14550" spans="5:5">
      <c r="E14550"/>
    </row>
    <row r="14551" spans="5:5">
      <c r="E14551"/>
    </row>
    <row r="14552" spans="5:5">
      <c r="E14552"/>
    </row>
    <row r="14553" spans="5:5">
      <c r="E14553"/>
    </row>
    <row r="14554" spans="5:5">
      <c r="E14554"/>
    </row>
    <row r="14555" spans="5:5">
      <c r="E14555"/>
    </row>
    <row r="14556" spans="5:5">
      <c r="E14556"/>
    </row>
    <row r="14557" spans="5:5">
      <c r="E14557"/>
    </row>
    <row r="14558" spans="5:5">
      <c r="E14558"/>
    </row>
    <row r="14559" spans="5:5">
      <c r="E14559"/>
    </row>
    <row r="14560" spans="5:5">
      <c r="E14560"/>
    </row>
    <row r="14561" spans="5:5">
      <c r="E14561"/>
    </row>
    <row r="14562" spans="5:5">
      <c r="E14562"/>
    </row>
    <row r="14563" spans="5:5">
      <c r="E14563"/>
    </row>
    <row r="14564" spans="5:5">
      <c r="E14564"/>
    </row>
    <row r="14565" spans="5:5">
      <c r="E14565"/>
    </row>
    <row r="14566" spans="5:5">
      <c r="E14566"/>
    </row>
    <row r="14567" spans="5:5">
      <c r="E14567"/>
    </row>
    <row r="14568" spans="5:5">
      <c r="E14568"/>
    </row>
    <row r="14569" spans="5:5">
      <c r="E14569"/>
    </row>
    <row r="14570" spans="5:5">
      <c r="E14570"/>
    </row>
    <row r="14571" spans="5:5">
      <c r="E14571"/>
    </row>
    <row r="14572" spans="5:5">
      <c r="E14572"/>
    </row>
    <row r="14573" spans="5:5">
      <c r="E14573"/>
    </row>
    <row r="14574" spans="5:5">
      <c r="E14574"/>
    </row>
    <row r="14575" spans="5:5">
      <c r="E14575"/>
    </row>
    <row r="14576" spans="5:5">
      <c r="E14576"/>
    </row>
    <row r="14577" spans="5:5">
      <c r="E14577"/>
    </row>
    <row r="14578" spans="5:5">
      <c r="E14578"/>
    </row>
    <row r="14579" spans="5:5">
      <c r="E14579"/>
    </row>
    <row r="14580" spans="5:5">
      <c r="E14580"/>
    </row>
    <row r="14581" spans="5:5">
      <c r="E14581"/>
    </row>
    <row r="14582" spans="5:5">
      <c r="E14582"/>
    </row>
    <row r="14583" spans="5:5">
      <c r="E14583"/>
    </row>
    <row r="14584" spans="5:5">
      <c r="E14584"/>
    </row>
    <row r="14585" spans="5:5">
      <c r="E14585"/>
    </row>
    <row r="14586" spans="5:5">
      <c r="E14586"/>
    </row>
    <row r="14587" spans="5:5">
      <c r="E14587"/>
    </row>
    <row r="14588" spans="5:5">
      <c r="E14588"/>
    </row>
    <row r="14589" spans="5:5">
      <c r="E14589"/>
    </row>
    <row r="14590" spans="5:5">
      <c r="E14590"/>
    </row>
    <row r="14591" spans="5:5">
      <c r="E14591"/>
    </row>
    <row r="14592" spans="5:5">
      <c r="E14592"/>
    </row>
    <row r="14593" spans="5:5">
      <c r="E14593"/>
    </row>
    <row r="14594" spans="5:5">
      <c r="E14594"/>
    </row>
    <row r="14595" spans="5:5">
      <c r="E14595"/>
    </row>
    <row r="14596" spans="5:5">
      <c r="E14596"/>
    </row>
    <row r="14597" spans="5:5">
      <c r="E14597"/>
    </row>
    <row r="14598" spans="5:5">
      <c r="E14598"/>
    </row>
    <row r="14599" spans="5:5">
      <c r="E14599"/>
    </row>
    <row r="14600" spans="5:5">
      <c r="E14600"/>
    </row>
    <row r="14601" spans="5:5">
      <c r="E14601"/>
    </row>
    <row r="14602" spans="5:5">
      <c r="E14602"/>
    </row>
    <row r="14603" spans="5:5">
      <c r="E14603"/>
    </row>
    <row r="14604" spans="5:5">
      <c r="E14604"/>
    </row>
    <row r="14605" spans="5:5">
      <c r="E14605"/>
    </row>
    <row r="14606" spans="5:5">
      <c r="E14606"/>
    </row>
    <row r="14607" spans="5:5">
      <c r="E14607"/>
    </row>
    <row r="14608" spans="5:5">
      <c r="E14608"/>
    </row>
    <row r="14609" spans="5:5">
      <c r="E14609"/>
    </row>
    <row r="14610" spans="5:5">
      <c r="E14610"/>
    </row>
    <row r="14611" spans="5:5">
      <c r="E14611"/>
    </row>
    <row r="14612" spans="5:5">
      <c r="E14612"/>
    </row>
    <row r="14613" spans="5:5">
      <c r="E14613"/>
    </row>
    <row r="14614" spans="5:5">
      <c r="E14614"/>
    </row>
    <row r="14615" spans="5:5">
      <c r="E14615"/>
    </row>
    <row r="14616" spans="5:5">
      <c r="E14616"/>
    </row>
    <row r="14617" spans="5:5">
      <c r="E14617"/>
    </row>
    <row r="14618" spans="5:5">
      <c r="E14618"/>
    </row>
    <row r="14619" spans="5:5">
      <c r="E14619"/>
    </row>
    <row r="14620" spans="5:5">
      <c r="E14620"/>
    </row>
    <row r="14621" spans="5:5">
      <c r="E14621"/>
    </row>
    <row r="14622" spans="5:5">
      <c r="E14622"/>
    </row>
    <row r="14623" spans="5:5">
      <c r="E14623"/>
    </row>
    <row r="14624" spans="5:5">
      <c r="E14624"/>
    </row>
    <row r="14625" spans="5:5">
      <c r="E14625"/>
    </row>
    <row r="14626" spans="5:5">
      <c r="E14626"/>
    </row>
    <row r="14627" spans="5:5">
      <c r="E14627"/>
    </row>
    <row r="14628" spans="5:5">
      <c r="E14628"/>
    </row>
    <row r="14629" spans="5:5">
      <c r="E14629"/>
    </row>
    <row r="14630" spans="5:5">
      <c r="E14630"/>
    </row>
    <row r="14631" spans="5:5">
      <c r="E14631"/>
    </row>
    <row r="14632" spans="5:5">
      <c r="E14632"/>
    </row>
    <row r="14633" spans="5:5">
      <c r="E14633"/>
    </row>
    <row r="14634" spans="5:5">
      <c r="E14634"/>
    </row>
    <row r="14635" spans="5:5">
      <c r="E14635"/>
    </row>
    <row r="14636" spans="5:5">
      <c r="E14636"/>
    </row>
    <row r="14637" spans="5:5">
      <c r="E14637"/>
    </row>
    <row r="14638" spans="5:5">
      <c r="E14638"/>
    </row>
    <row r="14639" spans="5:5">
      <c r="E14639"/>
    </row>
    <row r="14640" spans="5:5">
      <c r="E14640"/>
    </row>
    <row r="14641" spans="5:5">
      <c r="E14641"/>
    </row>
    <row r="14642" spans="5:5">
      <c r="E14642"/>
    </row>
    <row r="14643" spans="5:5">
      <c r="E14643"/>
    </row>
    <row r="14644" spans="5:5">
      <c r="E14644"/>
    </row>
    <row r="14645" spans="5:5">
      <c r="E14645"/>
    </row>
    <row r="14646" spans="5:5">
      <c r="E14646"/>
    </row>
    <row r="14647" spans="5:5">
      <c r="E14647"/>
    </row>
    <row r="14648" spans="5:5">
      <c r="E14648"/>
    </row>
    <row r="14649" spans="5:5">
      <c r="E14649"/>
    </row>
    <row r="14650" spans="5:5">
      <c r="E14650"/>
    </row>
    <row r="14651" spans="5:5">
      <c r="E14651"/>
    </row>
    <row r="14652" spans="5:5">
      <c r="E14652"/>
    </row>
    <row r="14653" spans="5:5">
      <c r="E14653"/>
    </row>
    <row r="14654" spans="5:5">
      <c r="E14654"/>
    </row>
    <row r="14655" spans="5:5">
      <c r="E14655"/>
    </row>
    <row r="14656" spans="5:5">
      <c r="E14656"/>
    </row>
    <row r="14657" spans="5:5">
      <c r="E14657"/>
    </row>
    <row r="14658" spans="5:5">
      <c r="E14658"/>
    </row>
    <row r="14659" spans="5:5">
      <c r="E14659"/>
    </row>
    <row r="14660" spans="5:5">
      <c r="E14660"/>
    </row>
    <row r="14661" spans="5:5">
      <c r="E14661"/>
    </row>
    <row r="14662" spans="5:5">
      <c r="E14662"/>
    </row>
    <row r="14663" spans="5:5">
      <c r="E14663"/>
    </row>
    <row r="14664" spans="5:5">
      <c r="E14664"/>
    </row>
    <row r="14665" spans="5:5">
      <c r="E14665"/>
    </row>
    <row r="14666" spans="5:5">
      <c r="E14666"/>
    </row>
    <row r="14667" spans="5:5">
      <c r="E14667"/>
    </row>
    <row r="14668" spans="5:5">
      <c r="E14668"/>
    </row>
    <row r="14669" spans="5:5">
      <c r="E14669"/>
    </row>
    <row r="14670" spans="5:5">
      <c r="E14670"/>
    </row>
    <row r="14671" spans="5:5">
      <c r="E14671"/>
    </row>
    <row r="14672" spans="5:5">
      <c r="E14672"/>
    </row>
    <row r="14673" spans="5:5">
      <c r="E14673"/>
    </row>
    <row r="14674" spans="5:5">
      <c r="E14674"/>
    </row>
    <row r="14675" spans="5:5">
      <c r="E14675"/>
    </row>
    <row r="14676" spans="5:5">
      <c r="E14676"/>
    </row>
    <row r="14677" spans="5:5">
      <c r="E14677"/>
    </row>
    <row r="14678" spans="5:5">
      <c r="E14678"/>
    </row>
    <row r="14679" spans="5:5">
      <c r="E14679"/>
    </row>
    <row r="14680" spans="5:5">
      <c r="E14680"/>
    </row>
    <row r="14681" spans="5:5">
      <c r="E14681"/>
    </row>
    <row r="14682" spans="5:5">
      <c r="E14682"/>
    </row>
    <row r="14683" spans="5:5">
      <c r="E14683"/>
    </row>
    <row r="14684" spans="5:5">
      <c r="E14684"/>
    </row>
    <row r="14685" spans="5:5">
      <c r="E14685"/>
    </row>
    <row r="14686" spans="5:5">
      <c r="E14686"/>
    </row>
    <row r="14687" spans="5:5">
      <c r="E14687"/>
    </row>
    <row r="14688" spans="5:5">
      <c r="E14688"/>
    </row>
    <row r="14689" spans="5:5">
      <c r="E14689"/>
    </row>
    <row r="14690" spans="5:5">
      <c r="E14690"/>
    </row>
    <row r="14691" spans="5:5">
      <c r="E14691"/>
    </row>
    <row r="14692" spans="5:5">
      <c r="E14692"/>
    </row>
    <row r="14693" spans="5:5">
      <c r="E14693"/>
    </row>
    <row r="14694" spans="5:5">
      <c r="E14694"/>
    </row>
    <row r="14695" spans="5:5">
      <c r="E14695"/>
    </row>
    <row r="14696" spans="5:5">
      <c r="E14696"/>
    </row>
    <row r="14697" spans="5:5">
      <c r="E14697"/>
    </row>
    <row r="14698" spans="5:5">
      <c r="E14698"/>
    </row>
    <row r="14699" spans="5:5">
      <c r="E14699"/>
    </row>
    <row r="14700" spans="5:5">
      <c r="E14700"/>
    </row>
    <row r="14701" spans="5:5">
      <c r="E14701"/>
    </row>
    <row r="14702" spans="5:5">
      <c r="E14702"/>
    </row>
    <row r="14703" spans="5:5">
      <c r="E14703"/>
    </row>
    <row r="14704" spans="5:5">
      <c r="E14704"/>
    </row>
    <row r="14705" spans="5:5">
      <c r="E14705"/>
    </row>
    <row r="14706" spans="5:5">
      <c r="E14706"/>
    </row>
    <row r="14707" spans="5:5">
      <c r="E14707"/>
    </row>
    <row r="14708" spans="5:5">
      <c r="E14708"/>
    </row>
    <row r="14709" spans="5:5">
      <c r="E14709"/>
    </row>
    <row r="14710" spans="5:5">
      <c r="E14710"/>
    </row>
    <row r="14711" spans="5:5">
      <c r="E14711"/>
    </row>
    <row r="14712" spans="5:5">
      <c r="E14712"/>
    </row>
    <row r="14713" spans="5:5">
      <c r="E14713"/>
    </row>
    <row r="14714" spans="5:5">
      <c r="E14714"/>
    </row>
    <row r="14715" spans="5:5">
      <c r="E14715"/>
    </row>
    <row r="14716" spans="5:5">
      <c r="E14716"/>
    </row>
    <row r="14717" spans="5:5">
      <c r="E14717"/>
    </row>
    <row r="14718" spans="5:5">
      <c r="E14718"/>
    </row>
    <row r="14719" spans="5:5">
      <c r="E14719"/>
    </row>
    <row r="14720" spans="5:5">
      <c r="E14720"/>
    </row>
    <row r="14721" spans="5:5">
      <c r="E14721"/>
    </row>
    <row r="14722" spans="5:5">
      <c r="E14722"/>
    </row>
    <row r="14723" spans="5:5">
      <c r="E14723"/>
    </row>
    <row r="14724" spans="5:5">
      <c r="E14724"/>
    </row>
    <row r="14725" spans="5:5">
      <c r="E14725"/>
    </row>
    <row r="14726" spans="5:5">
      <c r="E14726"/>
    </row>
    <row r="14727" spans="5:5">
      <c r="E14727"/>
    </row>
    <row r="14728" spans="5:5">
      <c r="E14728"/>
    </row>
    <row r="14729" spans="5:5">
      <c r="E14729"/>
    </row>
    <row r="14730" spans="5:5">
      <c r="E14730"/>
    </row>
    <row r="14731" spans="5:5">
      <c r="E14731"/>
    </row>
    <row r="14732" spans="5:5">
      <c r="E14732"/>
    </row>
    <row r="14733" spans="5:5">
      <c r="E14733"/>
    </row>
    <row r="14734" spans="5:5">
      <c r="E14734"/>
    </row>
    <row r="14735" spans="5:5">
      <c r="E14735"/>
    </row>
    <row r="14736" spans="5:5">
      <c r="E14736"/>
    </row>
    <row r="14737" spans="5:5">
      <c r="E14737"/>
    </row>
    <row r="14738" spans="5:5">
      <c r="E14738"/>
    </row>
    <row r="14739" spans="5:5">
      <c r="E14739"/>
    </row>
    <row r="14740" spans="5:5">
      <c r="E14740"/>
    </row>
    <row r="14741" spans="5:5">
      <c r="E14741"/>
    </row>
    <row r="14742" spans="5:5">
      <c r="E14742"/>
    </row>
    <row r="14743" spans="5:5">
      <c r="E14743"/>
    </row>
    <row r="14744" spans="5:5">
      <c r="E14744"/>
    </row>
    <row r="14745" spans="5:5">
      <c r="E14745"/>
    </row>
    <row r="14746" spans="5:5">
      <c r="E14746"/>
    </row>
    <row r="14747" spans="5:5">
      <c r="E14747"/>
    </row>
    <row r="14748" spans="5:5">
      <c r="E14748"/>
    </row>
    <row r="14749" spans="5:5">
      <c r="E14749"/>
    </row>
    <row r="14750" spans="5:5">
      <c r="E14750"/>
    </row>
    <row r="14751" spans="5:5">
      <c r="E14751"/>
    </row>
    <row r="14752" spans="5:5">
      <c r="E14752"/>
    </row>
    <row r="14753" spans="5:5">
      <c r="E14753"/>
    </row>
    <row r="14754" spans="5:5">
      <c r="E14754"/>
    </row>
    <row r="14755" spans="5:5">
      <c r="E14755"/>
    </row>
    <row r="14756" spans="5:5">
      <c r="E14756"/>
    </row>
    <row r="14757" spans="5:5">
      <c r="E14757"/>
    </row>
    <row r="14758" spans="5:5">
      <c r="E14758"/>
    </row>
    <row r="14759" spans="5:5">
      <c r="E14759"/>
    </row>
    <row r="14760" spans="5:5">
      <c r="E14760"/>
    </row>
    <row r="14761" spans="5:5">
      <c r="E14761"/>
    </row>
    <row r="14762" spans="5:5">
      <c r="E14762"/>
    </row>
    <row r="14763" spans="5:5">
      <c r="E14763"/>
    </row>
    <row r="14764" spans="5:5">
      <c r="E14764"/>
    </row>
    <row r="14765" spans="5:5">
      <c r="E14765"/>
    </row>
    <row r="14766" spans="5:5">
      <c r="E14766"/>
    </row>
    <row r="14767" spans="5:5">
      <c r="E14767"/>
    </row>
    <row r="14768" spans="5:5">
      <c r="E14768"/>
    </row>
    <row r="14769" spans="5:5">
      <c r="E14769"/>
    </row>
    <row r="14770" spans="5:5">
      <c r="E14770"/>
    </row>
    <row r="14771" spans="5:5">
      <c r="E14771"/>
    </row>
    <row r="14772" spans="5:5">
      <c r="E14772"/>
    </row>
    <row r="14773" spans="5:5">
      <c r="E14773"/>
    </row>
    <row r="14774" spans="5:5">
      <c r="E14774"/>
    </row>
    <row r="14775" spans="5:5">
      <c r="E14775"/>
    </row>
    <row r="14776" spans="5:5">
      <c r="E14776"/>
    </row>
    <row r="14777" spans="5:5">
      <c r="E14777"/>
    </row>
    <row r="14778" spans="5:5">
      <c r="E14778"/>
    </row>
    <row r="14779" spans="5:5">
      <c r="E14779"/>
    </row>
    <row r="14780" spans="5:5">
      <c r="E14780"/>
    </row>
    <row r="14781" spans="5:5">
      <c r="E14781"/>
    </row>
    <row r="14782" spans="5:5">
      <c r="E14782"/>
    </row>
    <row r="14783" spans="5:5">
      <c r="E14783"/>
    </row>
    <row r="14784" spans="5:5">
      <c r="E14784"/>
    </row>
    <row r="14785" spans="5:5">
      <c r="E14785"/>
    </row>
    <row r="14786" spans="5:5">
      <c r="E14786"/>
    </row>
    <row r="14787" spans="5:5">
      <c r="E14787"/>
    </row>
    <row r="14788" spans="5:5">
      <c r="E14788"/>
    </row>
    <row r="14789" spans="5:5">
      <c r="E14789"/>
    </row>
    <row r="14790" spans="5:5">
      <c r="E14790"/>
    </row>
    <row r="14791" spans="5:5">
      <c r="E14791"/>
    </row>
    <row r="14792" spans="5:5">
      <c r="E14792"/>
    </row>
    <row r="14793" spans="5:5">
      <c r="E14793"/>
    </row>
    <row r="14794" spans="5:5">
      <c r="E14794"/>
    </row>
    <row r="14795" spans="5:5">
      <c r="E14795"/>
    </row>
    <row r="14796" spans="5:5">
      <c r="E14796"/>
    </row>
    <row r="14797" spans="5:5">
      <c r="E14797"/>
    </row>
    <row r="14798" spans="5:5">
      <c r="E14798"/>
    </row>
    <row r="14799" spans="5:5">
      <c r="E14799"/>
    </row>
    <row r="14800" spans="5:5">
      <c r="E14800"/>
    </row>
    <row r="14801" spans="5:5">
      <c r="E14801"/>
    </row>
    <row r="14802" spans="5:5">
      <c r="E14802"/>
    </row>
    <row r="14803" spans="5:5">
      <c r="E14803"/>
    </row>
    <row r="14804" spans="5:5">
      <c r="E14804"/>
    </row>
    <row r="14805" spans="5:5">
      <c r="E14805"/>
    </row>
    <row r="14806" spans="5:5">
      <c r="E14806"/>
    </row>
    <row r="14807" spans="5:5">
      <c r="E14807"/>
    </row>
    <row r="14808" spans="5:5">
      <c r="E14808"/>
    </row>
    <row r="14809" spans="5:5">
      <c r="E14809"/>
    </row>
    <row r="14810" spans="5:5">
      <c r="E14810"/>
    </row>
    <row r="14811" spans="5:5">
      <c r="E14811"/>
    </row>
    <row r="14812" spans="5:5">
      <c r="E14812"/>
    </row>
    <row r="14813" spans="5:5">
      <c r="E14813"/>
    </row>
    <row r="14814" spans="5:5">
      <c r="E14814"/>
    </row>
    <row r="14815" spans="5:5">
      <c r="E14815"/>
    </row>
    <row r="14816" spans="5:5">
      <c r="E14816"/>
    </row>
    <row r="14817" spans="5:5">
      <c r="E14817"/>
    </row>
    <row r="14818" spans="5:5">
      <c r="E14818"/>
    </row>
    <row r="14819" spans="5:5">
      <c r="E14819"/>
    </row>
    <row r="14820" spans="5:5">
      <c r="E14820"/>
    </row>
    <row r="14821" spans="5:5">
      <c r="E14821"/>
    </row>
    <row r="14822" spans="5:5">
      <c r="E14822"/>
    </row>
    <row r="14823" spans="5:5">
      <c r="E14823"/>
    </row>
    <row r="14824" spans="5:5">
      <c r="E14824"/>
    </row>
    <row r="14825" spans="5:5">
      <c r="E14825"/>
    </row>
    <row r="14826" spans="5:5">
      <c r="E14826"/>
    </row>
    <row r="14827" spans="5:5">
      <c r="E14827"/>
    </row>
    <row r="14828" spans="5:5">
      <c r="E14828"/>
    </row>
    <row r="14829" spans="5:5">
      <c r="E14829"/>
    </row>
    <row r="14830" spans="5:5">
      <c r="E14830"/>
    </row>
    <row r="14831" spans="5:5">
      <c r="E14831"/>
    </row>
    <row r="14832" spans="5:5">
      <c r="E14832"/>
    </row>
    <row r="14833" spans="5:5">
      <c r="E14833"/>
    </row>
    <row r="14834" spans="5:5">
      <c r="E14834"/>
    </row>
    <row r="14835" spans="5:5">
      <c r="E14835"/>
    </row>
    <row r="14836" spans="5:5">
      <c r="E14836"/>
    </row>
    <row r="14837" spans="5:5">
      <c r="E14837"/>
    </row>
    <row r="14838" spans="5:5">
      <c r="E14838"/>
    </row>
    <row r="14839" spans="5:5">
      <c r="E14839"/>
    </row>
    <row r="14840" spans="5:5">
      <c r="E14840"/>
    </row>
    <row r="14841" spans="5:5">
      <c r="E14841"/>
    </row>
    <row r="14842" spans="5:5">
      <c r="E14842"/>
    </row>
    <row r="14843" spans="5:5">
      <c r="E14843"/>
    </row>
    <row r="14844" spans="5:5">
      <c r="E14844"/>
    </row>
    <row r="14845" spans="5:5">
      <c r="E14845"/>
    </row>
    <row r="14846" spans="5:5">
      <c r="E14846"/>
    </row>
    <row r="14847" spans="5:5">
      <c r="E14847"/>
    </row>
    <row r="14848" spans="5:5">
      <c r="E14848"/>
    </row>
    <row r="14849" spans="5:5">
      <c r="E14849"/>
    </row>
    <row r="14850" spans="5:5">
      <c r="E14850"/>
    </row>
    <row r="14851" spans="5:5">
      <c r="E14851"/>
    </row>
    <row r="14852" spans="5:5">
      <c r="E14852"/>
    </row>
    <row r="14853" spans="5:5">
      <c r="E14853"/>
    </row>
    <row r="14854" spans="5:5">
      <c r="E14854"/>
    </row>
    <row r="14855" spans="5:5">
      <c r="E14855"/>
    </row>
    <row r="14856" spans="5:5">
      <c r="E14856"/>
    </row>
    <row r="14857" spans="5:5">
      <c r="E14857"/>
    </row>
    <row r="14858" spans="5:5">
      <c r="E14858"/>
    </row>
    <row r="14859" spans="5:5">
      <c r="E14859"/>
    </row>
    <row r="14860" spans="5:5">
      <c r="E14860"/>
    </row>
    <row r="14861" spans="5:5">
      <c r="E14861"/>
    </row>
    <row r="14862" spans="5:5">
      <c r="E14862"/>
    </row>
    <row r="14863" spans="5:5">
      <c r="E14863"/>
    </row>
    <row r="14864" spans="5:5">
      <c r="E14864"/>
    </row>
    <row r="14865" spans="5:5">
      <c r="E14865"/>
    </row>
    <row r="14866" spans="5:5">
      <c r="E14866"/>
    </row>
    <row r="14867" spans="5:5">
      <c r="E14867"/>
    </row>
    <row r="14868" spans="5:5">
      <c r="E14868"/>
    </row>
    <row r="14869" spans="5:5">
      <c r="E14869"/>
    </row>
    <row r="14870" spans="5:5">
      <c r="E14870"/>
    </row>
    <row r="14871" spans="5:5">
      <c r="E14871"/>
    </row>
    <row r="14872" spans="5:5">
      <c r="E14872"/>
    </row>
    <row r="14873" spans="5:5">
      <c r="E14873"/>
    </row>
    <row r="14874" spans="5:5">
      <c r="E14874"/>
    </row>
    <row r="14875" spans="5:5">
      <c r="E14875"/>
    </row>
    <row r="14876" spans="5:5">
      <c r="E14876"/>
    </row>
    <row r="14877" spans="5:5">
      <c r="E14877"/>
    </row>
    <row r="14878" spans="5:5">
      <c r="E14878"/>
    </row>
    <row r="14879" spans="5:5">
      <c r="E14879"/>
    </row>
    <row r="14880" spans="5:5">
      <c r="E14880"/>
    </row>
    <row r="14881" spans="5:5">
      <c r="E14881"/>
    </row>
    <row r="14882" spans="5:5">
      <c r="E14882"/>
    </row>
    <row r="14883" spans="5:5">
      <c r="E14883"/>
    </row>
    <row r="14884" spans="5:5">
      <c r="E14884"/>
    </row>
    <row r="14885" spans="5:5">
      <c r="E14885"/>
    </row>
    <row r="14886" spans="5:5">
      <c r="E14886"/>
    </row>
    <row r="14887" spans="5:5">
      <c r="E14887"/>
    </row>
    <row r="14888" spans="5:5">
      <c r="E14888"/>
    </row>
    <row r="14889" spans="5:5">
      <c r="E14889"/>
    </row>
    <row r="14890" spans="5:5">
      <c r="E14890"/>
    </row>
    <row r="14891" spans="5:5">
      <c r="E14891"/>
    </row>
    <row r="14892" spans="5:5">
      <c r="E14892"/>
    </row>
    <row r="14893" spans="5:5">
      <c r="E14893"/>
    </row>
    <row r="14894" spans="5:5">
      <c r="E14894"/>
    </row>
    <row r="14895" spans="5:5">
      <c r="E14895"/>
    </row>
    <row r="14896" spans="5:5">
      <c r="E14896"/>
    </row>
    <row r="14897" spans="5:5">
      <c r="E14897"/>
    </row>
    <row r="14898" spans="5:5">
      <c r="E14898"/>
    </row>
    <row r="14899" spans="5:5">
      <c r="E14899"/>
    </row>
    <row r="14900" spans="5:5">
      <c r="E14900"/>
    </row>
    <row r="14901" spans="5:5">
      <c r="E14901"/>
    </row>
    <row r="14902" spans="5:5">
      <c r="E14902"/>
    </row>
    <row r="14903" spans="5:5">
      <c r="E14903"/>
    </row>
    <row r="14904" spans="5:5">
      <c r="E14904"/>
    </row>
    <row r="14905" spans="5:5">
      <c r="E14905"/>
    </row>
    <row r="14906" spans="5:5">
      <c r="E14906"/>
    </row>
    <row r="14907" spans="5:5">
      <c r="E14907"/>
    </row>
    <row r="14908" spans="5:5">
      <c r="E14908"/>
    </row>
    <row r="14909" spans="5:5">
      <c r="E14909"/>
    </row>
    <row r="14910" spans="5:5">
      <c r="E14910"/>
    </row>
    <row r="14911" spans="5:5">
      <c r="E14911"/>
    </row>
    <row r="14912" spans="5:5">
      <c r="E14912"/>
    </row>
    <row r="14913" spans="5:5">
      <c r="E14913"/>
    </row>
    <row r="14914" spans="5:5">
      <c r="E14914"/>
    </row>
    <row r="14915" spans="5:5">
      <c r="E14915"/>
    </row>
    <row r="14916" spans="5:5">
      <c r="E14916"/>
    </row>
    <row r="14917" spans="5:5">
      <c r="E14917"/>
    </row>
    <row r="14918" spans="5:5">
      <c r="E14918"/>
    </row>
    <row r="14919" spans="5:5">
      <c r="E14919"/>
    </row>
    <row r="14920" spans="5:5">
      <c r="E14920"/>
    </row>
    <row r="14921" spans="5:5">
      <c r="E14921"/>
    </row>
    <row r="14922" spans="5:5">
      <c r="E14922"/>
    </row>
    <row r="14923" spans="5:5">
      <c r="E14923"/>
    </row>
    <row r="14924" spans="5:5">
      <c r="E14924"/>
    </row>
    <row r="14925" spans="5:5">
      <c r="E14925"/>
    </row>
    <row r="14926" spans="5:5">
      <c r="E14926"/>
    </row>
    <row r="14927" spans="5:5">
      <c r="E14927"/>
    </row>
    <row r="14928" spans="5:5">
      <c r="E14928"/>
    </row>
    <row r="14929" spans="5:5">
      <c r="E14929"/>
    </row>
    <row r="14930" spans="5:5">
      <c r="E14930"/>
    </row>
    <row r="14931" spans="5:5">
      <c r="E14931"/>
    </row>
    <row r="14932" spans="5:5">
      <c r="E14932"/>
    </row>
    <row r="14933" spans="5:5">
      <c r="E14933"/>
    </row>
    <row r="14934" spans="5:5">
      <c r="E14934"/>
    </row>
    <row r="14935" spans="5:5">
      <c r="E14935"/>
    </row>
    <row r="14936" spans="5:5">
      <c r="E14936"/>
    </row>
    <row r="14937" spans="5:5">
      <c r="E14937"/>
    </row>
    <row r="14938" spans="5:5">
      <c r="E14938"/>
    </row>
    <row r="14939" spans="5:5">
      <c r="E14939"/>
    </row>
    <row r="14940" spans="5:5">
      <c r="E14940"/>
    </row>
    <row r="14941" spans="5:5">
      <c r="E14941"/>
    </row>
    <row r="14942" spans="5:5">
      <c r="E14942"/>
    </row>
    <row r="14943" spans="5:5">
      <c r="E14943"/>
    </row>
    <row r="14944" spans="5:5">
      <c r="E14944"/>
    </row>
    <row r="14945" spans="5:5">
      <c r="E14945"/>
    </row>
    <row r="14946" spans="5:5">
      <c r="E14946"/>
    </row>
    <row r="14947" spans="5:5">
      <c r="E14947"/>
    </row>
    <row r="14948" spans="5:5">
      <c r="E14948"/>
    </row>
    <row r="14949" spans="5:5">
      <c r="E14949"/>
    </row>
    <row r="14950" spans="5:5">
      <c r="E14950"/>
    </row>
    <row r="14951" spans="5:5">
      <c r="E14951"/>
    </row>
    <row r="14952" spans="5:5">
      <c r="E14952"/>
    </row>
    <row r="14953" spans="5:5">
      <c r="E14953"/>
    </row>
    <row r="14954" spans="5:5">
      <c r="E14954"/>
    </row>
    <row r="14955" spans="5:5">
      <c r="E14955"/>
    </row>
    <row r="14956" spans="5:5">
      <c r="E14956"/>
    </row>
    <row r="14957" spans="5:5">
      <c r="E14957"/>
    </row>
    <row r="14958" spans="5:5">
      <c r="E14958"/>
    </row>
    <row r="14959" spans="5:5">
      <c r="E14959"/>
    </row>
    <row r="14960" spans="5:5">
      <c r="E14960"/>
    </row>
    <row r="14961" spans="5:5">
      <c r="E14961"/>
    </row>
    <row r="14962" spans="5:5">
      <c r="E14962"/>
    </row>
    <row r="14963" spans="5:5">
      <c r="E14963"/>
    </row>
    <row r="14964" spans="5:5">
      <c r="E14964"/>
    </row>
    <row r="14965" spans="5:5">
      <c r="E14965"/>
    </row>
    <row r="14966" spans="5:5">
      <c r="E14966"/>
    </row>
    <row r="14967" spans="5:5">
      <c r="E14967"/>
    </row>
    <row r="14968" spans="5:5">
      <c r="E14968"/>
    </row>
    <row r="14969" spans="5:5">
      <c r="E14969"/>
    </row>
    <row r="14970" spans="5:5">
      <c r="E14970"/>
    </row>
    <row r="14971" spans="5:5">
      <c r="E14971"/>
    </row>
    <row r="14972" spans="5:5">
      <c r="E14972"/>
    </row>
    <row r="14973" spans="5:5">
      <c r="E14973"/>
    </row>
    <row r="14974" spans="5:5">
      <c r="E14974"/>
    </row>
    <row r="14975" spans="5:5">
      <c r="E14975"/>
    </row>
    <row r="14976" spans="5:5">
      <c r="E14976"/>
    </row>
    <row r="14977" spans="5:5">
      <c r="E14977"/>
    </row>
    <row r="14978" spans="5:5">
      <c r="E14978"/>
    </row>
    <row r="14979" spans="5:5">
      <c r="E14979"/>
    </row>
    <row r="14980" spans="5:5">
      <c r="E14980"/>
    </row>
    <row r="14981" spans="5:5">
      <c r="E14981"/>
    </row>
    <row r="14982" spans="5:5">
      <c r="E14982"/>
    </row>
    <row r="14983" spans="5:5">
      <c r="E14983"/>
    </row>
    <row r="14984" spans="5:5">
      <c r="E14984"/>
    </row>
    <row r="14985" spans="5:5">
      <c r="E14985"/>
    </row>
    <row r="14986" spans="5:5">
      <c r="E14986"/>
    </row>
    <row r="14987" spans="5:5">
      <c r="E14987"/>
    </row>
    <row r="14988" spans="5:5">
      <c r="E14988"/>
    </row>
    <row r="14989" spans="5:5">
      <c r="E14989"/>
    </row>
    <row r="14990" spans="5:5">
      <c r="E14990"/>
    </row>
    <row r="14991" spans="5:5">
      <c r="E14991"/>
    </row>
    <row r="14992" spans="5:5">
      <c r="E14992"/>
    </row>
    <row r="14993" spans="5:5">
      <c r="E14993"/>
    </row>
    <row r="14994" spans="5:5">
      <c r="E14994"/>
    </row>
    <row r="14995" spans="5:5">
      <c r="E14995"/>
    </row>
    <row r="14996" spans="5:5">
      <c r="E14996"/>
    </row>
    <row r="14997" spans="5:5">
      <c r="E14997"/>
    </row>
    <row r="14998" spans="5:5">
      <c r="E14998"/>
    </row>
    <row r="14999" spans="5:5">
      <c r="E14999"/>
    </row>
    <row r="15000" spans="5:5">
      <c r="E15000"/>
    </row>
    <row r="15001" spans="5:5">
      <c r="E15001"/>
    </row>
    <row r="15002" spans="5:5">
      <c r="E15002"/>
    </row>
    <row r="15003" spans="5:5">
      <c r="E15003"/>
    </row>
    <row r="15004" spans="5:5">
      <c r="E15004"/>
    </row>
    <row r="15005" spans="5:5">
      <c r="E15005"/>
    </row>
    <row r="15006" spans="5:5">
      <c r="E15006"/>
    </row>
    <row r="15007" spans="5:5">
      <c r="E15007"/>
    </row>
    <row r="15008" spans="5:5">
      <c r="E15008"/>
    </row>
    <row r="15009" spans="5:5">
      <c r="E15009"/>
    </row>
    <row r="15010" spans="5:5">
      <c r="E15010"/>
    </row>
    <row r="15011" spans="5:5">
      <c r="E15011"/>
    </row>
    <row r="15012" spans="5:5">
      <c r="E15012"/>
    </row>
    <row r="15013" spans="5:5">
      <c r="E15013"/>
    </row>
    <row r="15014" spans="5:5">
      <c r="E15014"/>
    </row>
    <row r="15015" spans="5:5">
      <c r="E15015"/>
    </row>
    <row r="15016" spans="5:5">
      <c r="E15016"/>
    </row>
    <row r="15017" spans="5:5">
      <c r="E15017"/>
    </row>
    <row r="15018" spans="5:5">
      <c r="E15018"/>
    </row>
    <row r="15019" spans="5:5">
      <c r="E15019"/>
    </row>
    <row r="15020" spans="5:5">
      <c r="E15020"/>
    </row>
    <row r="15021" spans="5:5">
      <c r="E15021"/>
    </row>
    <row r="15022" spans="5:5">
      <c r="E15022"/>
    </row>
    <row r="15023" spans="5:5">
      <c r="E15023"/>
    </row>
    <row r="15024" spans="5:5">
      <c r="E15024"/>
    </row>
    <row r="15025" spans="5:5">
      <c r="E15025"/>
    </row>
    <row r="15026" spans="5:5">
      <c r="E15026"/>
    </row>
    <row r="15027" spans="5:5">
      <c r="E15027"/>
    </row>
    <row r="15028" spans="5:5">
      <c r="E15028"/>
    </row>
    <row r="15029" spans="5:5">
      <c r="E15029"/>
    </row>
    <row r="15030" spans="5:5">
      <c r="E15030"/>
    </row>
    <row r="15031" spans="5:5">
      <c r="E15031"/>
    </row>
    <row r="15032" spans="5:5">
      <c r="E15032"/>
    </row>
    <row r="15033" spans="5:5">
      <c r="E15033"/>
    </row>
    <row r="15034" spans="5:5">
      <c r="E15034"/>
    </row>
    <row r="15035" spans="5:5">
      <c r="E15035"/>
    </row>
    <row r="15036" spans="5:5">
      <c r="E15036"/>
    </row>
    <row r="15037" spans="5:5">
      <c r="E15037"/>
    </row>
    <row r="15038" spans="5:5">
      <c r="E15038"/>
    </row>
    <row r="15039" spans="5:5">
      <c r="E15039"/>
    </row>
    <row r="15040" spans="5:5">
      <c r="E15040"/>
    </row>
    <row r="15041" spans="5:5">
      <c r="E15041"/>
    </row>
    <row r="15042" spans="5:5">
      <c r="E15042"/>
    </row>
    <row r="15043" spans="5:5">
      <c r="E15043"/>
    </row>
    <row r="15044" spans="5:5">
      <c r="E15044"/>
    </row>
    <row r="15045" spans="5:5">
      <c r="E15045"/>
    </row>
    <row r="15046" spans="5:5">
      <c r="E15046"/>
    </row>
    <row r="15047" spans="5:5">
      <c r="E15047"/>
    </row>
    <row r="15048" spans="5:5">
      <c r="E15048"/>
    </row>
    <row r="15049" spans="5:5">
      <c r="E15049"/>
    </row>
    <row r="15050" spans="5:5">
      <c r="E15050"/>
    </row>
    <row r="15051" spans="5:5">
      <c r="E15051"/>
    </row>
    <row r="15052" spans="5:5">
      <c r="E15052"/>
    </row>
    <row r="15053" spans="5:5">
      <c r="E15053"/>
    </row>
    <row r="15054" spans="5:5">
      <c r="E15054"/>
    </row>
    <row r="15055" spans="5:5">
      <c r="E15055"/>
    </row>
    <row r="15056" spans="5:5">
      <c r="E15056"/>
    </row>
    <row r="15057" spans="5:5">
      <c r="E15057"/>
    </row>
    <row r="15058" spans="5:5">
      <c r="E15058"/>
    </row>
    <row r="15059" spans="5:5">
      <c r="E15059"/>
    </row>
    <row r="15060" spans="5:5">
      <c r="E15060"/>
    </row>
    <row r="15061" spans="5:5">
      <c r="E15061"/>
    </row>
    <row r="15062" spans="5:5">
      <c r="E15062"/>
    </row>
    <row r="15063" spans="5:5">
      <c r="E15063"/>
    </row>
    <row r="15064" spans="5:5">
      <c r="E15064"/>
    </row>
    <row r="15065" spans="5:5">
      <c r="E15065"/>
    </row>
    <row r="15066" spans="5:5">
      <c r="E15066"/>
    </row>
    <row r="15067" spans="5:5">
      <c r="E15067"/>
    </row>
    <row r="15068" spans="5:5">
      <c r="E15068"/>
    </row>
    <row r="15069" spans="5:5">
      <c r="E15069"/>
    </row>
    <row r="15070" spans="5:5">
      <c r="E15070"/>
    </row>
    <row r="15071" spans="5:5">
      <c r="E15071"/>
    </row>
    <row r="15072" spans="5:5">
      <c r="E15072"/>
    </row>
    <row r="15073" spans="5:5">
      <c r="E15073"/>
    </row>
    <row r="15074" spans="5:5">
      <c r="E15074"/>
    </row>
    <row r="15075" spans="5:5">
      <c r="E15075"/>
    </row>
    <row r="15076" spans="5:5">
      <c r="E15076"/>
    </row>
    <row r="15077" spans="5:5">
      <c r="E15077"/>
    </row>
    <row r="15078" spans="5:5">
      <c r="E15078"/>
    </row>
    <row r="15079" spans="5:5">
      <c r="E15079"/>
    </row>
    <row r="15080" spans="5:5">
      <c r="E15080"/>
    </row>
    <row r="15081" spans="5:5">
      <c r="E15081"/>
    </row>
    <row r="15082" spans="5:5">
      <c r="E15082"/>
    </row>
    <row r="15083" spans="5:5">
      <c r="E15083"/>
    </row>
    <row r="15084" spans="5:5">
      <c r="E15084"/>
    </row>
    <row r="15085" spans="5:5">
      <c r="E15085"/>
    </row>
    <row r="15086" spans="5:5">
      <c r="E15086"/>
    </row>
    <row r="15087" spans="5:5">
      <c r="E15087"/>
    </row>
    <row r="15088" spans="5:5">
      <c r="E15088"/>
    </row>
    <row r="15089" spans="5:5">
      <c r="E15089"/>
    </row>
    <row r="15090" spans="5:5">
      <c r="E15090"/>
    </row>
    <row r="15091" spans="5:5">
      <c r="E15091"/>
    </row>
    <row r="15092" spans="5:5">
      <c r="E15092"/>
    </row>
    <row r="15093" spans="5:5">
      <c r="E15093"/>
    </row>
    <row r="15094" spans="5:5">
      <c r="E15094"/>
    </row>
    <row r="15095" spans="5:5">
      <c r="E15095"/>
    </row>
    <row r="15096" spans="5:5">
      <c r="E15096"/>
    </row>
    <row r="15097" spans="5:5">
      <c r="E15097"/>
    </row>
    <row r="15098" spans="5:5">
      <c r="E15098"/>
    </row>
    <row r="15099" spans="5:5">
      <c r="E15099"/>
    </row>
    <row r="15100" spans="5:5">
      <c r="E15100"/>
    </row>
    <row r="15101" spans="5:5">
      <c r="E15101"/>
    </row>
    <row r="15102" spans="5:5">
      <c r="E15102"/>
    </row>
    <row r="15103" spans="5:5">
      <c r="E15103"/>
    </row>
    <row r="15104" spans="5:5">
      <c r="E15104"/>
    </row>
    <row r="15105" spans="5:5">
      <c r="E15105"/>
    </row>
    <row r="15106" spans="5:5">
      <c r="E15106"/>
    </row>
    <row r="15107" spans="5:5">
      <c r="E15107"/>
    </row>
    <row r="15108" spans="5:5">
      <c r="E15108"/>
    </row>
    <row r="15109" spans="5:5">
      <c r="E15109"/>
    </row>
    <row r="15110" spans="5:5">
      <c r="E15110"/>
    </row>
    <row r="15111" spans="5:5">
      <c r="E15111"/>
    </row>
    <row r="15112" spans="5:5">
      <c r="E15112"/>
    </row>
    <row r="15113" spans="5:5">
      <c r="E15113"/>
    </row>
    <row r="15114" spans="5:5">
      <c r="E15114"/>
    </row>
    <row r="15115" spans="5:5">
      <c r="E15115"/>
    </row>
    <row r="15116" spans="5:5">
      <c r="E15116"/>
    </row>
    <row r="15117" spans="5:5">
      <c r="E15117"/>
    </row>
    <row r="15118" spans="5:5">
      <c r="E15118"/>
    </row>
    <row r="15119" spans="5:5">
      <c r="E15119"/>
    </row>
    <row r="15120" spans="5:5">
      <c r="E15120"/>
    </row>
    <row r="15121" spans="5:5">
      <c r="E15121"/>
    </row>
    <row r="15122" spans="5:5">
      <c r="E15122"/>
    </row>
    <row r="15123" spans="5:5">
      <c r="E15123"/>
    </row>
    <row r="15124" spans="5:5">
      <c r="E15124"/>
    </row>
    <row r="15125" spans="5:5">
      <c r="E15125"/>
    </row>
    <row r="15126" spans="5:5">
      <c r="E15126"/>
    </row>
    <row r="15127" spans="5:5">
      <c r="E15127"/>
    </row>
    <row r="15128" spans="5:5">
      <c r="E15128"/>
    </row>
    <row r="15129" spans="5:5">
      <c r="E15129"/>
    </row>
    <row r="15130" spans="5:5">
      <c r="E15130"/>
    </row>
    <row r="15131" spans="5:5">
      <c r="E15131"/>
    </row>
    <row r="15132" spans="5:5">
      <c r="E15132"/>
    </row>
    <row r="15133" spans="5:5">
      <c r="E15133"/>
    </row>
    <row r="15134" spans="5:5">
      <c r="E15134"/>
    </row>
    <row r="15135" spans="5:5">
      <c r="E15135"/>
    </row>
    <row r="15136" spans="5:5">
      <c r="E15136"/>
    </row>
    <row r="15137" spans="5:5">
      <c r="E15137"/>
    </row>
    <row r="15138" spans="5:5">
      <c r="E15138"/>
    </row>
    <row r="15139" spans="5:5">
      <c r="E15139"/>
    </row>
    <row r="15140" spans="5:5">
      <c r="E15140"/>
    </row>
    <row r="15141" spans="5:5">
      <c r="E15141"/>
    </row>
    <row r="15142" spans="5:5">
      <c r="E15142"/>
    </row>
    <row r="15143" spans="5:5">
      <c r="E15143"/>
    </row>
    <row r="15144" spans="5:5">
      <c r="E15144"/>
    </row>
    <row r="15145" spans="5:5">
      <c r="E15145"/>
    </row>
    <row r="15146" spans="5:5">
      <c r="E15146"/>
    </row>
    <row r="15147" spans="5:5">
      <c r="E15147"/>
    </row>
    <row r="15148" spans="5:5">
      <c r="E15148"/>
    </row>
    <row r="15149" spans="5:5">
      <c r="E15149"/>
    </row>
    <row r="15150" spans="5:5">
      <c r="E15150"/>
    </row>
    <row r="15151" spans="5:5">
      <c r="E15151"/>
    </row>
    <row r="15152" spans="5:5">
      <c r="E15152"/>
    </row>
    <row r="15153" spans="5:5">
      <c r="E15153"/>
    </row>
    <row r="15154" spans="5:5">
      <c r="E15154"/>
    </row>
    <row r="15155" spans="5:5">
      <c r="E15155"/>
    </row>
    <row r="15156" spans="5:5">
      <c r="E15156"/>
    </row>
    <row r="15157" spans="5:5">
      <c r="E15157"/>
    </row>
    <row r="15158" spans="5:5">
      <c r="E15158"/>
    </row>
    <row r="15159" spans="5:5">
      <c r="E15159"/>
    </row>
    <row r="15160" spans="5:5">
      <c r="E15160"/>
    </row>
    <row r="15161" spans="5:5">
      <c r="E15161"/>
    </row>
    <row r="15162" spans="5:5">
      <c r="E15162"/>
    </row>
    <row r="15163" spans="5:5">
      <c r="E15163"/>
    </row>
    <row r="15164" spans="5:5">
      <c r="E15164"/>
    </row>
    <row r="15165" spans="5:5">
      <c r="E15165"/>
    </row>
    <row r="15166" spans="5:5">
      <c r="E15166"/>
    </row>
    <row r="15167" spans="5:5">
      <c r="E15167"/>
    </row>
    <row r="15168" spans="5:5">
      <c r="E15168"/>
    </row>
    <row r="15169" spans="5:5">
      <c r="E15169"/>
    </row>
    <row r="15170" spans="5:5">
      <c r="E15170"/>
    </row>
    <row r="15171" spans="5:5">
      <c r="E15171"/>
    </row>
    <row r="15172" spans="5:5">
      <c r="E15172"/>
    </row>
    <row r="15173" spans="5:5">
      <c r="E15173"/>
    </row>
    <row r="15174" spans="5:5">
      <c r="E15174"/>
    </row>
    <row r="15175" spans="5:5">
      <c r="E15175"/>
    </row>
    <row r="15176" spans="5:5">
      <c r="E15176"/>
    </row>
    <row r="15177" spans="5:5">
      <c r="E15177"/>
    </row>
    <row r="15178" spans="5:5">
      <c r="E15178"/>
    </row>
    <row r="15179" spans="5:5">
      <c r="E15179"/>
    </row>
    <row r="15180" spans="5:5">
      <c r="E15180"/>
    </row>
    <row r="15181" spans="5:5">
      <c r="E15181"/>
    </row>
    <row r="15182" spans="5:5">
      <c r="E15182"/>
    </row>
    <row r="15183" spans="5:5">
      <c r="E15183"/>
    </row>
    <row r="15184" spans="5:5">
      <c r="E15184"/>
    </row>
    <row r="15185" spans="5:5">
      <c r="E15185"/>
    </row>
    <row r="15186" spans="5:5">
      <c r="E15186"/>
    </row>
    <row r="15187" spans="5:5">
      <c r="E15187"/>
    </row>
    <row r="15188" spans="5:5">
      <c r="E15188"/>
    </row>
    <row r="15189" spans="5:5">
      <c r="E15189"/>
    </row>
    <row r="15190" spans="5:5">
      <c r="E15190"/>
    </row>
    <row r="15191" spans="5:5">
      <c r="E15191"/>
    </row>
    <row r="15192" spans="5:5">
      <c r="E15192"/>
    </row>
    <row r="15193" spans="5:5">
      <c r="E15193"/>
    </row>
    <row r="15194" spans="5:5">
      <c r="E15194"/>
    </row>
    <row r="15195" spans="5:5">
      <c r="E15195"/>
    </row>
    <row r="15196" spans="5:5">
      <c r="E15196"/>
    </row>
    <row r="15197" spans="5:5">
      <c r="E15197"/>
    </row>
    <row r="15198" spans="5:5">
      <c r="E15198"/>
    </row>
    <row r="15199" spans="5:5">
      <c r="E15199"/>
    </row>
    <row r="15200" spans="5:5">
      <c r="E15200"/>
    </row>
    <row r="15201" spans="5:5">
      <c r="E15201"/>
    </row>
    <row r="15202" spans="5:5">
      <c r="E15202"/>
    </row>
    <row r="15203" spans="5:5">
      <c r="E15203"/>
    </row>
    <row r="15204" spans="5:5">
      <c r="E15204"/>
    </row>
    <row r="15205" spans="5:5">
      <c r="E15205"/>
    </row>
    <row r="15206" spans="5:5">
      <c r="E15206"/>
    </row>
    <row r="15207" spans="5:5">
      <c r="E15207"/>
    </row>
    <row r="15208" spans="5:5">
      <c r="E15208"/>
    </row>
    <row r="15209" spans="5:5">
      <c r="E15209"/>
    </row>
    <row r="15210" spans="5:5">
      <c r="E15210"/>
    </row>
    <row r="15211" spans="5:5">
      <c r="E15211"/>
    </row>
    <row r="15212" spans="5:5">
      <c r="E15212"/>
    </row>
    <row r="15213" spans="5:5">
      <c r="E15213"/>
    </row>
    <row r="15214" spans="5:5">
      <c r="E15214"/>
    </row>
    <row r="15215" spans="5:5">
      <c r="E15215"/>
    </row>
    <row r="15216" spans="5:5">
      <c r="E15216"/>
    </row>
    <row r="15217" spans="5:5">
      <c r="E15217"/>
    </row>
    <row r="15218" spans="5:5">
      <c r="E15218"/>
    </row>
    <row r="15219" spans="5:5">
      <c r="E15219"/>
    </row>
    <row r="15220" spans="5:5">
      <c r="E15220"/>
    </row>
    <row r="15221" spans="5:5">
      <c r="E15221"/>
    </row>
    <row r="15222" spans="5:5">
      <c r="E15222"/>
    </row>
    <row r="15223" spans="5:5">
      <c r="E15223"/>
    </row>
    <row r="15224" spans="5:5">
      <c r="E15224"/>
    </row>
    <row r="15225" spans="5:5">
      <c r="E15225"/>
    </row>
    <row r="15226" spans="5:5">
      <c r="E15226"/>
    </row>
    <row r="15227" spans="5:5">
      <c r="E15227"/>
    </row>
    <row r="15228" spans="5:5">
      <c r="E15228"/>
    </row>
    <row r="15229" spans="5:5">
      <c r="E15229"/>
    </row>
    <row r="15230" spans="5:5">
      <c r="E15230"/>
    </row>
    <row r="15231" spans="5:5">
      <c r="E15231"/>
    </row>
    <row r="15232" spans="5:5">
      <c r="E15232"/>
    </row>
    <row r="15233" spans="5:5">
      <c r="E15233"/>
    </row>
    <row r="15234" spans="5:5">
      <c r="E15234"/>
    </row>
    <row r="15235" spans="5:5">
      <c r="E15235"/>
    </row>
    <row r="15236" spans="5:5">
      <c r="E15236"/>
    </row>
    <row r="15237" spans="5:5">
      <c r="E15237"/>
    </row>
    <row r="15238" spans="5:5">
      <c r="E15238"/>
    </row>
    <row r="15239" spans="5:5">
      <c r="E15239"/>
    </row>
    <row r="15240" spans="5:5">
      <c r="E15240"/>
    </row>
    <row r="15241" spans="5:5">
      <c r="E15241"/>
    </row>
    <row r="15242" spans="5:5">
      <c r="E15242"/>
    </row>
    <row r="15243" spans="5:5">
      <c r="E15243"/>
    </row>
    <row r="15244" spans="5:5">
      <c r="E15244"/>
    </row>
    <row r="15245" spans="5:5">
      <c r="E15245"/>
    </row>
    <row r="15246" spans="5:5">
      <c r="E15246"/>
    </row>
    <row r="15247" spans="5:5">
      <c r="E15247"/>
    </row>
    <row r="15248" spans="5:5">
      <c r="E15248"/>
    </row>
    <row r="15249" spans="5:5">
      <c r="E15249"/>
    </row>
    <row r="15250" spans="5:5">
      <c r="E15250"/>
    </row>
    <row r="15251" spans="5:5">
      <c r="E15251"/>
    </row>
    <row r="15252" spans="5:5">
      <c r="E15252"/>
    </row>
    <row r="15253" spans="5:5">
      <c r="E15253"/>
    </row>
    <row r="15254" spans="5:5">
      <c r="E15254"/>
    </row>
    <row r="15255" spans="5:5">
      <c r="E15255"/>
    </row>
    <row r="15256" spans="5:5">
      <c r="E15256"/>
    </row>
    <row r="15257" spans="5:5">
      <c r="E15257"/>
    </row>
    <row r="15258" spans="5:5">
      <c r="E15258"/>
    </row>
    <row r="15259" spans="5:5">
      <c r="E15259"/>
    </row>
    <row r="15260" spans="5:5">
      <c r="E15260"/>
    </row>
    <row r="15261" spans="5:5">
      <c r="E15261"/>
    </row>
    <row r="15262" spans="5:5">
      <c r="E15262"/>
    </row>
    <row r="15263" spans="5:5">
      <c r="E15263"/>
    </row>
    <row r="15264" spans="5:5">
      <c r="E15264"/>
    </row>
    <row r="15265" spans="5:5">
      <c r="E15265"/>
    </row>
    <row r="15266" spans="5:5">
      <c r="E15266"/>
    </row>
    <row r="15267" spans="5:5">
      <c r="E15267"/>
    </row>
    <row r="15268" spans="5:5">
      <c r="E15268"/>
    </row>
    <row r="15269" spans="5:5">
      <c r="E15269"/>
    </row>
    <row r="15270" spans="5:5">
      <c r="E15270"/>
    </row>
    <row r="15271" spans="5:5">
      <c r="E15271"/>
    </row>
    <row r="15272" spans="5:5">
      <c r="E15272"/>
    </row>
    <row r="15273" spans="5:5">
      <c r="E15273"/>
    </row>
    <row r="15274" spans="5:5">
      <c r="E15274"/>
    </row>
    <row r="15275" spans="5:5">
      <c r="E15275"/>
    </row>
    <row r="15276" spans="5:5">
      <c r="E15276"/>
    </row>
    <row r="15277" spans="5:5">
      <c r="E15277"/>
    </row>
    <row r="15278" spans="5:5">
      <c r="E15278"/>
    </row>
    <row r="15279" spans="5:5">
      <c r="E15279"/>
    </row>
    <row r="15280" spans="5:5">
      <c r="E15280"/>
    </row>
    <row r="15281" spans="5:5">
      <c r="E15281"/>
    </row>
    <row r="15282" spans="5:5">
      <c r="E15282"/>
    </row>
    <row r="15283" spans="5:5">
      <c r="E15283"/>
    </row>
    <row r="15284" spans="5:5">
      <c r="E15284"/>
    </row>
    <row r="15285" spans="5:5">
      <c r="E15285"/>
    </row>
    <row r="15286" spans="5:5">
      <c r="E15286"/>
    </row>
    <row r="15287" spans="5:5">
      <c r="E15287"/>
    </row>
    <row r="15288" spans="5:5">
      <c r="E15288"/>
    </row>
    <row r="15289" spans="5:5">
      <c r="E15289"/>
    </row>
    <row r="15290" spans="5:5">
      <c r="E15290"/>
    </row>
    <row r="15291" spans="5:5">
      <c r="E15291"/>
    </row>
    <row r="15292" spans="5:5">
      <c r="E15292"/>
    </row>
    <row r="15293" spans="5:5">
      <c r="E15293"/>
    </row>
    <row r="15294" spans="5:5">
      <c r="E15294"/>
    </row>
    <row r="15295" spans="5:5">
      <c r="E15295"/>
    </row>
    <row r="15296" spans="5:5">
      <c r="E15296"/>
    </row>
    <row r="15297" spans="5:5">
      <c r="E15297"/>
    </row>
    <row r="15298" spans="5:5">
      <c r="E15298"/>
    </row>
    <row r="15299" spans="5:5">
      <c r="E15299"/>
    </row>
    <row r="15300" spans="5:5">
      <c r="E15300"/>
    </row>
    <row r="15301" spans="5:5">
      <c r="E15301"/>
    </row>
    <row r="15302" spans="5:5">
      <c r="E15302"/>
    </row>
    <row r="15303" spans="5:5">
      <c r="E15303"/>
    </row>
    <row r="15304" spans="5:5">
      <c r="E15304"/>
    </row>
    <row r="15305" spans="5:5">
      <c r="E15305"/>
    </row>
    <row r="15306" spans="5:5">
      <c r="E15306"/>
    </row>
    <row r="15307" spans="5:5">
      <c r="E15307"/>
    </row>
    <row r="15308" spans="5:5">
      <c r="E15308"/>
    </row>
    <row r="15309" spans="5:5">
      <c r="E15309"/>
    </row>
    <row r="15310" spans="5:5">
      <c r="E15310"/>
    </row>
    <row r="15311" spans="5:5">
      <c r="E15311"/>
    </row>
    <row r="15312" spans="5:5">
      <c r="E15312"/>
    </row>
    <row r="15313" spans="5:5">
      <c r="E15313"/>
    </row>
    <row r="15314" spans="5:5">
      <c r="E15314"/>
    </row>
    <row r="15315" spans="5:5">
      <c r="E15315"/>
    </row>
    <row r="15316" spans="5:5">
      <c r="E15316"/>
    </row>
    <row r="15317" spans="5:5">
      <c r="E15317"/>
    </row>
    <row r="15318" spans="5:5">
      <c r="E15318"/>
    </row>
    <row r="15319" spans="5:5">
      <c r="E15319"/>
    </row>
    <row r="15320" spans="5:5">
      <c r="E15320"/>
    </row>
    <row r="15321" spans="5:5">
      <c r="E15321"/>
    </row>
    <row r="15322" spans="5:5">
      <c r="E15322"/>
    </row>
    <row r="15323" spans="5:5">
      <c r="E15323"/>
    </row>
    <row r="15324" spans="5:5">
      <c r="E15324"/>
    </row>
    <row r="15325" spans="5:5">
      <c r="E15325"/>
    </row>
    <row r="15326" spans="5:5">
      <c r="E15326"/>
    </row>
    <row r="15327" spans="5:5">
      <c r="E15327"/>
    </row>
    <row r="15328" spans="5:5">
      <c r="E15328"/>
    </row>
    <row r="15329" spans="5:5">
      <c r="E15329"/>
    </row>
    <row r="15330" spans="5:5">
      <c r="E15330"/>
    </row>
    <row r="15331" spans="5:5">
      <c r="E15331"/>
    </row>
    <row r="15332" spans="5:5">
      <c r="E15332"/>
    </row>
    <row r="15333" spans="5:5">
      <c r="E15333"/>
    </row>
    <row r="15334" spans="5:5">
      <c r="E15334"/>
    </row>
    <row r="15335" spans="5:5">
      <c r="E15335"/>
    </row>
    <row r="15336" spans="5:5">
      <c r="E15336"/>
    </row>
    <row r="15337" spans="5:5">
      <c r="E15337"/>
    </row>
    <row r="15338" spans="5:5">
      <c r="E15338"/>
    </row>
    <row r="15339" spans="5:5">
      <c r="E15339"/>
    </row>
    <row r="15340" spans="5:5">
      <c r="E15340"/>
    </row>
    <row r="15341" spans="5:5">
      <c r="E15341"/>
    </row>
    <row r="15342" spans="5:5">
      <c r="E15342"/>
    </row>
    <row r="15343" spans="5:5">
      <c r="E15343"/>
    </row>
    <row r="15344" spans="5:5">
      <c r="E15344"/>
    </row>
    <row r="15345" spans="5:5">
      <c r="E15345"/>
    </row>
    <row r="15346" spans="5:5">
      <c r="E15346"/>
    </row>
    <row r="15347" spans="5:5">
      <c r="E15347"/>
    </row>
    <row r="15348" spans="5:5">
      <c r="E15348"/>
    </row>
    <row r="15349" spans="5:5">
      <c r="E15349"/>
    </row>
    <row r="15350" spans="5:5">
      <c r="E15350"/>
    </row>
    <row r="15351" spans="5:5">
      <c r="E15351"/>
    </row>
    <row r="15352" spans="5:5">
      <c r="E15352"/>
    </row>
    <row r="15353" spans="5:5">
      <c r="E15353"/>
    </row>
    <row r="15354" spans="5:5">
      <c r="E15354"/>
    </row>
    <row r="15355" spans="5:5">
      <c r="E15355"/>
    </row>
    <row r="15356" spans="5:5">
      <c r="E15356"/>
    </row>
    <row r="15357" spans="5:5">
      <c r="E15357"/>
    </row>
    <row r="15358" spans="5:5">
      <c r="E15358"/>
    </row>
    <row r="15359" spans="5:5">
      <c r="E15359"/>
    </row>
    <row r="15360" spans="5:5">
      <c r="E15360"/>
    </row>
    <row r="15361" spans="5:5">
      <c r="E15361"/>
    </row>
    <row r="15362" spans="5:5">
      <c r="E15362"/>
    </row>
    <row r="15363" spans="5:5">
      <c r="E15363"/>
    </row>
    <row r="15364" spans="5:5">
      <c r="E15364"/>
    </row>
    <row r="15365" spans="5:5">
      <c r="E15365"/>
    </row>
    <row r="15366" spans="5:5">
      <c r="E15366"/>
    </row>
    <row r="15367" spans="5:5">
      <c r="E15367"/>
    </row>
    <row r="15368" spans="5:5">
      <c r="E15368"/>
    </row>
    <row r="15369" spans="5:5">
      <c r="E15369"/>
    </row>
    <row r="15370" spans="5:5">
      <c r="E15370"/>
    </row>
    <row r="15371" spans="5:5">
      <c r="E15371"/>
    </row>
    <row r="15372" spans="5:5">
      <c r="E15372"/>
    </row>
    <row r="15373" spans="5:5">
      <c r="E15373"/>
    </row>
    <row r="15374" spans="5:5">
      <c r="E15374"/>
    </row>
    <row r="15375" spans="5:5">
      <c r="E15375"/>
    </row>
    <row r="15376" spans="5:5">
      <c r="E15376"/>
    </row>
    <row r="15377" spans="5:5">
      <c r="E15377"/>
    </row>
    <row r="15378" spans="5:5">
      <c r="E15378"/>
    </row>
    <row r="15379" spans="5:5">
      <c r="E15379"/>
    </row>
    <row r="15380" spans="5:5">
      <c r="E15380"/>
    </row>
    <row r="15381" spans="5:5">
      <c r="E15381"/>
    </row>
    <row r="15382" spans="5:5">
      <c r="E15382"/>
    </row>
    <row r="15383" spans="5:5">
      <c r="E15383"/>
    </row>
    <row r="15384" spans="5:5">
      <c r="E15384"/>
    </row>
    <row r="15385" spans="5:5">
      <c r="E15385"/>
    </row>
    <row r="15386" spans="5:5">
      <c r="E15386"/>
    </row>
    <row r="15387" spans="5:5">
      <c r="E15387"/>
    </row>
    <row r="15388" spans="5:5">
      <c r="E15388"/>
    </row>
    <row r="15389" spans="5:5">
      <c r="E15389"/>
    </row>
    <row r="15390" spans="5:5">
      <c r="E15390"/>
    </row>
    <row r="15391" spans="5:5">
      <c r="E15391"/>
    </row>
    <row r="15392" spans="5:5">
      <c r="E15392"/>
    </row>
    <row r="15393" spans="5:5">
      <c r="E15393"/>
    </row>
    <row r="15394" spans="5:5">
      <c r="E15394"/>
    </row>
    <row r="15395" spans="5:5">
      <c r="E15395"/>
    </row>
    <row r="15396" spans="5:5">
      <c r="E15396"/>
    </row>
    <row r="15397" spans="5:5">
      <c r="E15397"/>
    </row>
    <row r="15398" spans="5:5">
      <c r="E15398"/>
    </row>
    <row r="15399" spans="5:5">
      <c r="E15399"/>
    </row>
    <row r="15400" spans="5:5">
      <c r="E15400"/>
    </row>
    <row r="15401" spans="5:5">
      <c r="E15401"/>
    </row>
    <row r="15402" spans="5:5">
      <c r="E15402"/>
    </row>
    <row r="15403" spans="5:5">
      <c r="E15403"/>
    </row>
    <row r="15404" spans="5:5">
      <c r="E15404"/>
    </row>
    <row r="15405" spans="5:5">
      <c r="E15405"/>
    </row>
    <row r="15406" spans="5:5">
      <c r="E15406"/>
    </row>
    <row r="15407" spans="5:5">
      <c r="E15407"/>
    </row>
    <row r="15408" spans="5:5">
      <c r="E15408"/>
    </row>
    <row r="15409" spans="5:5">
      <c r="E15409"/>
    </row>
    <row r="15410" spans="5:5">
      <c r="E15410"/>
    </row>
    <row r="15411" spans="5:5">
      <c r="E15411"/>
    </row>
    <row r="15412" spans="5:5">
      <c r="E15412"/>
    </row>
    <row r="15413" spans="5:5">
      <c r="E15413"/>
    </row>
    <row r="15414" spans="5:5">
      <c r="E15414"/>
    </row>
    <row r="15415" spans="5:5">
      <c r="E15415"/>
    </row>
    <row r="15416" spans="5:5">
      <c r="E15416"/>
    </row>
    <row r="15417" spans="5:5">
      <c r="E15417"/>
    </row>
    <row r="15418" spans="5:5">
      <c r="E15418"/>
    </row>
    <row r="15419" spans="5:5">
      <c r="E15419"/>
    </row>
    <row r="15420" spans="5:5">
      <c r="E15420"/>
    </row>
    <row r="15421" spans="5:5">
      <c r="E15421"/>
    </row>
    <row r="15422" spans="5:5">
      <c r="E15422"/>
    </row>
    <row r="15423" spans="5:5">
      <c r="E15423"/>
    </row>
    <row r="15424" spans="5:5">
      <c r="E15424"/>
    </row>
    <row r="15425" spans="5:5">
      <c r="E15425"/>
    </row>
    <row r="15426" spans="5:5">
      <c r="E15426"/>
    </row>
    <row r="15427" spans="5:5">
      <c r="E15427"/>
    </row>
    <row r="15428" spans="5:5">
      <c r="E15428"/>
    </row>
    <row r="15429" spans="5:5">
      <c r="E15429"/>
    </row>
    <row r="15430" spans="5:5">
      <c r="E15430"/>
    </row>
    <row r="15431" spans="5:5">
      <c r="E15431"/>
    </row>
    <row r="15432" spans="5:5">
      <c r="E15432"/>
    </row>
    <row r="15433" spans="5:5">
      <c r="E15433"/>
    </row>
    <row r="15434" spans="5:5">
      <c r="E15434"/>
    </row>
    <row r="15435" spans="5:5">
      <c r="E15435"/>
    </row>
    <row r="15436" spans="5:5">
      <c r="E15436"/>
    </row>
    <row r="15437" spans="5:5">
      <c r="E15437"/>
    </row>
    <row r="15438" spans="5:5">
      <c r="E15438"/>
    </row>
    <row r="15439" spans="5:5">
      <c r="E15439"/>
    </row>
    <row r="15440" spans="5:5">
      <c r="E15440"/>
    </row>
    <row r="15441" spans="5:5">
      <c r="E15441"/>
    </row>
    <row r="15442" spans="5:5">
      <c r="E15442"/>
    </row>
    <row r="15443" spans="5:5">
      <c r="E15443"/>
    </row>
    <row r="15444" spans="5:5">
      <c r="E15444"/>
    </row>
    <row r="15445" spans="5:5">
      <c r="E15445"/>
    </row>
    <row r="15446" spans="5:5">
      <c r="E15446"/>
    </row>
    <row r="15447" spans="5:5">
      <c r="E15447"/>
    </row>
    <row r="15448" spans="5:5">
      <c r="E15448"/>
    </row>
    <row r="15449" spans="5:5">
      <c r="E15449"/>
    </row>
    <row r="15450" spans="5:5">
      <c r="E15450"/>
    </row>
    <row r="15451" spans="5:5">
      <c r="E15451"/>
    </row>
    <row r="15452" spans="5:5">
      <c r="E15452"/>
    </row>
    <row r="15453" spans="5:5">
      <c r="E15453"/>
    </row>
    <row r="15454" spans="5:5">
      <c r="E15454"/>
    </row>
    <row r="15455" spans="5:5">
      <c r="E15455"/>
    </row>
    <row r="15456" spans="5:5">
      <c r="E15456"/>
    </row>
    <row r="15457" spans="5:5">
      <c r="E15457"/>
    </row>
    <row r="15458" spans="5:5">
      <c r="E15458"/>
    </row>
    <row r="15459" spans="5:5">
      <c r="E15459"/>
    </row>
    <row r="15460" spans="5:5">
      <c r="E15460"/>
    </row>
    <row r="15461" spans="5:5">
      <c r="E15461"/>
    </row>
    <row r="15462" spans="5:5">
      <c r="E15462"/>
    </row>
    <row r="15463" spans="5:5">
      <c r="E15463"/>
    </row>
    <row r="15464" spans="5:5">
      <c r="E15464"/>
    </row>
    <row r="15465" spans="5:5">
      <c r="E15465"/>
    </row>
    <row r="15466" spans="5:5">
      <c r="E15466"/>
    </row>
    <row r="15467" spans="5:5">
      <c r="E15467"/>
    </row>
    <row r="15468" spans="5:5">
      <c r="E15468"/>
    </row>
    <row r="15469" spans="5:5">
      <c r="E15469"/>
    </row>
    <row r="15470" spans="5:5">
      <c r="E15470"/>
    </row>
    <row r="15471" spans="5:5">
      <c r="E15471"/>
    </row>
    <row r="15472" spans="5:5">
      <c r="E15472"/>
    </row>
    <row r="15473" spans="5:5">
      <c r="E15473"/>
    </row>
    <row r="15474" spans="5:5">
      <c r="E15474"/>
    </row>
    <row r="15475" spans="5:5">
      <c r="E15475"/>
    </row>
    <row r="15476" spans="5:5">
      <c r="E15476"/>
    </row>
    <row r="15477" spans="5:5">
      <c r="E15477"/>
    </row>
    <row r="15478" spans="5:5">
      <c r="E15478"/>
    </row>
    <row r="15479" spans="5:5">
      <c r="E15479"/>
    </row>
    <row r="15480" spans="5:5">
      <c r="E15480"/>
    </row>
    <row r="15481" spans="5:5">
      <c r="E15481"/>
    </row>
    <row r="15482" spans="5:5">
      <c r="E15482"/>
    </row>
    <row r="15483" spans="5:5">
      <c r="E15483"/>
    </row>
    <row r="15484" spans="5:5">
      <c r="E15484"/>
    </row>
    <row r="15485" spans="5:5">
      <c r="E15485"/>
    </row>
    <row r="15486" spans="5:5">
      <c r="E15486"/>
    </row>
    <row r="15487" spans="5:5">
      <c r="E15487"/>
    </row>
    <row r="15488" spans="5:5">
      <c r="E15488"/>
    </row>
    <row r="15489" spans="5:5">
      <c r="E15489"/>
    </row>
    <row r="15490" spans="5:5">
      <c r="E15490"/>
    </row>
    <row r="15491" spans="5:5">
      <c r="E15491"/>
    </row>
    <row r="15492" spans="5:5">
      <c r="E15492"/>
    </row>
    <row r="15493" spans="5:5">
      <c r="E15493"/>
    </row>
    <row r="15494" spans="5:5">
      <c r="E15494"/>
    </row>
    <row r="15495" spans="5:5">
      <c r="E15495"/>
    </row>
    <row r="15496" spans="5:5">
      <c r="E15496"/>
    </row>
    <row r="15497" spans="5:5">
      <c r="E15497"/>
    </row>
    <row r="15498" spans="5:5">
      <c r="E15498"/>
    </row>
    <row r="15499" spans="5:5">
      <c r="E15499"/>
    </row>
    <row r="15500" spans="5:5">
      <c r="E15500"/>
    </row>
    <row r="15501" spans="5:5">
      <c r="E15501"/>
    </row>
    <row r="15502" spans="5:5">
      <c r="E15502"/>
    </row>
    <row r="15503" spans="5:5">
      <c r="E15503"/>
    </row>
    <row r="15504" spans="5:5">
      <c r="E15504"/>
    </row>
    <row r="15505" spans="5:5">
      <c r="E15505"/>
    </row>
    <row r="15506" spans="5:5">
      <c r="E15506"/>
    </row>
    <row r="15507" spans="5:5">
      <c r="E15507"/>
    </row>
    <row r="15508" spans="5:5">
      <c r="E15508"/>
    </row>
    <row r="15509" spans="5:5">
      <c r="E15509"/>
    </row>
    <row r="15510" spans="5:5">
      <c r="E15510"/>
    </row>
    <row r="15511" spans="5:5">
      <c r="E15511"/>
    </row>
    <row r="15512" spans="5:5">
      <c r="E15512"/>
    </row>
    <row r="15513" spans="5:5">
      <c r="E15513"/>
    </row>
    <row r="15514" spans="5:5">
      <c r="E15514"/>
    </row>
    <row r="15515" spans="5:5">
      <c r="E15515"/>
    </row>
    <row r="15516" spans="5:5">
      <c r="E15516"/>
    </row>
    <row r="15517" spans="5:5">
      <c r="E15517"/>
    </row>
    <row r="15518" spans="5:5">
      <c r="E15518"/>
    </row>
    <row r="15519" spans="5:5">
      <c r="E15519"/>
    </row>
    <row r="15520" spans="5:5">
      <c r="E15520"/>
    </row>
    <row r="15521" spans="5:5">
      <c r="E15521"/>
    </row>
    <row r="15522" spans="5:5">
      <c r="E15522"/>
    </row>
    <row r="15523" spans="5:5">
      <c r="E15523"/>
    </row>
    <row r="15524" spans="5:5">
      <c r="E15524"/>
    </row>
    <row r="15525" spans="5:5">
      <c r="E15525"/>
    </row>
    <row r="15526" spans="5:5">
      <c r="E15526"/>
    </row>
    <row r="15527" spans="5:5">
      <c r="E15527"/>
    </row>
    <row r="15528" spans="5:5">
      <c r="E15528"/>
    </row>
    <row r="15529" spans="5:5">
      <c r="E15529"/>
    </row>
    <row r="15530" spans="5:5">
      <c r="E15530"/>
    </row>
    <row r="15531" spans="5:5">
      <c r="E15531"/>
    </row>
    <row r="15532" spans="5:5">
      <c r="E15532"/>
    </row>
    <row r="15533" spans="5:5">
      <c r="E15533"/>
    </row>
    <row r="15534" spans="5:5">
      <c r="E15534"/>
    </row>
    <row r="15535" spans="5:5">
      <c r="E15535"/>
    </row>
    <row r="15536" spans="5:5">
      <c r="E15536"/>
    </row>
    <row r="15537" spans="5:5">
      <c r="E15537"/>
    </row>
    <row r="15538" spans="5:5">
      <c r="E15538"/>
    </row>
    <row r="15539" spans="5:5">
      <c r="E15539"/>
    </row>
    <row r="15540" spans="5:5">
      <c r="E15540"/>
    </row>
    <row r="15541" spans="5:5">
      <c r="E15541"/>
    </row>
    <row r="15542" spans="5:5">
      <c r="E15542"/>
    </row>
    <row r="15543" spans="5:5">
      <c r="E15543"/>
    </row>
    <row r="15544" spans="5:5">
      <c r="E15544"/>
    </row>
    <row r="15545" spans="5:5">
      <c r="E15545"/>
    </row>
    <row r="15546" spans="5:5">
      <c r="E15546"/>
    </row>
    <row r="15547" spans="5:5">
      <c r="E15547"/>
    </row>
    <row r="15548" spans="5:5">
      <c r="E15548"/>
    </row>
    <row r="15549" spans="5:5">
      <c r="E15549"/>
    </row>
    <row r="15550" spans="5:5">
      <c r="E15550"/>
    </row>
    <row r="15551" spans="5:5">
      <c r="E15551"/>
    </row>
    <row r="15552" spans="5:5">
      <c r="E15552"/>
    </row>
    <row r="15553" spans="5:5">
      <c r="E15553"/>
    </row>
    <row r="15554" spans="5:5">
      <c r="E15554"/>
    </row>
    <row r="15555" spans="5:5">
      <c r="E15555"/>
    </row>
    <row r="15556" spans="5:5">
      <c r="E15556"/>
    </row>
    <row r="15557" spans="5:5">
      <c r="E15557"/>
    </row>
    <row r="15558" spans="5:5">
      <c r="E15558"/>
    </row>
    <row r="15559" spans="5:5">
      <c r="E15559"/>
    </row>
    <row r="15560" spans="5:5">
      <c r="E15560"/>
    </row>
    <row r="15561" spans="5:5">
      <c r="E15561"/>
    </row>
    <row r="15562" spans="5:5">
      <c r="E15562"/>
    </row>
    <row r="15563" spans="5:5">
      <c r="E15563"/>
    </row>
    <row r="15564" spans="5:5">
      <c r="E15564"/>
    </row>
    <row r="15565" spans="5:5">
      <c r="E15565"/>
    </row>
    <row r="15566" spans="5:5">
      <c r="E15566"/>
    </row>
    <row r="15567" spans="5:5">
      <c r="E15567"/>
    </row>
    <row r="15568" spans="5:5">
      <c r="E15568"/>
    </row>
    <row r="15569" spans="5:5">
      <c r="E15569"/>
    </row>
    <row r="15570" spans="5:5">
      <c r="E15570"/>
    </row>
    <row r="15571" spans="5:5">
      <c r="E15571"/>
    </row>
    <row r="15572" spans="5:5">
      <c r="E15572"/>
    </row>
    <row r="15573" spans="5:5">
      <c r="E15573"/>
    </row>
    <row r="15574" spans="5:5">
      <c r="E15574"/>
    </row>
    <row r="15575" spans="5:5">
      <c r="E15575"/>
    </row>
    <row r="15576" spans="5:5">
      <c r="E15576"/>
    </row>
    <row r="15577" spans="5:5">
      <c r="E15577"/>
    </row>
    <row r="15578" spans="5:5">
      <c r="E15578"/>
    </row>
    <row r="15579" spans="5:5">
      <c r="E15579"/>
    </row>
    <row r="15580" spans="5:5">
      <c r="E15580"/>
    </row>
    <row r="15581" spans="5:5">
      <c r="E15581"/>
    </row>
    <row r="15582" spans="5:5">
      <c r="E15582"/>
    </row>
    <row r="15583" spans="5:5">
      <c r="E15583"/>
    </row>
    <row r="15584" spans="5:5">
      <c r="E15584"/>
    </row>
    <row r="15585" spans="5:5">
      <c r="E15585"/>
    </row>
    <row r="15586" spans="5:5">
      <c r="E15586"/>
    </row>
    <row r="15587" spans="5:5">
      <c r="E15587"/>
    </row>
    <row r="15588" spans="5:5">
      <c r="E15588"/>
    </row>
    <row r="15589" spans="5:5">
      <c r="E15589"/>
    </row>
    <row r="15590" spans="5:5">
      <c r="E15590"/>
    </row>
    <row r="15591" spans="5:5">
      <c r="E15591"/>
    </row>
    <row r="15592" spans="5:5">
      <c r="E15592"/>
    </row>
    <row r="15593" spans="5:5">
      <c r="E15593"/>
    </row>
    <row r="15594" spans="5:5">
      <c r="E15594"/>
    </row>
    <row r="15595" spans="5:5">
      <c r="E15595"/>
    </row>
    <row r="15596" spans="5:5">
      <c r="E15596"/>
    </row>
    <row r="15597" spans="5:5">
      <c r="E15597"/>
    </row>
    <row r="15598" spans="5:5">
      <c r="E15598"/>
    </row>
    <row r="15599" spans="5:5">
      <c r="E15599"/>
    </row>
    <row r="15600" spans="5:5">
      <c r="E15600"/>
    </row>
    <row r="15601" spans="5:5">
      <c r="E15601"/>
    </row>
    <row r="15602" spans="5:5">
      <c r="E15602"/>
    </row>
    <row r="15603" spans="5:5">
      <c r="E15603"/>
    </row>
    <row r="15604" spans="5:5">
      <c r="E15604"/>
    </row>
    <row r="15605" spans="5:5">
      <c r="E15605"/>
    </row>
    <row r="15606" spans="5:5">
      <c r="E15606"/>
    </row>
    <row r="15607" spans="5:5">
      <c r="E15607"/>
    </row>
    <row r="15608" spans="5:5">
      <c r="E15608"/>
    </row>
    <row r="15609" spans="5:5">
      <c r="E15609"/>
    </row>
    <row r="15610" spans="5:5">
      <c r="E15610"/>
    </row>
    <row r="15611" spans="5:5">
      <c r="E15611"/>
    </row>
    <row r="15612" spans="5:5">
      <c r="E15612"/>
    </row>
    <row r="15613" spans="5:5">
      <c r="E15613"/>
    </row>
    <row r="15614" spans="5:5">
      <c r="E15614"/>
    </row>
    <row r="15615" spans="5:5">
      <c r="E15615"/>
    </row>
    <row r="15616" spans="5:5">
      <c r="E15616"/>
    </row>
    <row r="15617" spans="5:5">
      <c r="E15617"/>
    </row>
    <row r="15618" spans="5:5">
      <c r="E15618"/>
    </row>
    <row r="15619" spans="5:5">
      <c r="E15619"/>
    </row>
    <row r="15620" spans="5:5">
      <c r="E15620"/>
    </row>
    <row r="15621" spans="5:5">
      <c r="E15621"/>
    </row>
    <row r="15622" spans="5:5">
      <c r="E15622"/>
    </row>
    <row r="15623" spans="5:5">
      <c r="E15623"/>
    </row>
    <row r="15624" spans="5:5">
      <c r="E15624"/>
    </row>
    <row r="15625" spans="5:5">
      <c r="E15625"/>
    </row>
    <row r="15626" spans="5:5">
      <c r="E15626"/>
    </row>
    <row r="15627" spans="5:5">
      <c r="E15627"/>
    </row>
    <row r="15628" spans="5:5">
      <c r="E15628"/>
    </row>
    <row r="15629" spans="5:5">
      <c r="E15629"/>
    </row>
    <row r="15630" spans="5:5">
      <c r="E15630"/>
    </row>
    <row r="15631" spans="5:5">
      <c r="E15631"/>
    </row>
    <row r="15632" spans="5:5">
      <c r="E15632"/>
    </row>
    <row r="15633" spans="5:5">
      <c r="E15633"/>
    </row>
    <row r="15634" spans="5:5">
      <c r="E15634"/>
    </row>
    <row r="15635" spans="5:5">
      <c r="E15635"/>
    </row>
    <row r="15636" spans="5:5">
      <c r="E15636"/>
    </row>
    <row r="15637" spans="5:5">
      <c r="E15637"/>
    </row>
    <row r="15638" spans="5:5">
      <c r="E15638"/>
    </row>
    <row r="15639" spans="5:5">
      <c r="E15639"/>
    </row>
    <row r="15640" spans="5:5">
      <c r="E15640"/>
    </row>
    <row r="15641" spans="5:5">
      <c r="E15641"/>
    </row>
    <row r="15642" spans="5:5">
      <c r="E15642"/>
    </row>
    <row r="15643" spans="5:5">
      <c r="E15643"/>
    </row>
    <row r="15644" spans="5:5">
      <c r="E15644"/>
    </row>
    <row r="15645" spans="5:5">
      <c r="E15645"/>
    </row>
    <row r="15646" spans="5:5">
      <c r="E15646"/>
    </row>
    <row r="15647" spans="5:5">
      <c r="E15647"/>
    </row>
    <row r="15648" spans="5:5">
      <c r="E15648"/>
    </row>
    <row r="15649" spans="5:5">
      <c r="E15649"/>
    </row>
    <row r="15650" spans="5:5">
      <c r="E15650"/>
    </row>
    <row r="15651" spans="5:5">
      <c r="E15651"/>
    </row>
    <row r="15652" spans="5:5">
      <c r="E15652"/>
    </row>
    <row r="15653" spans="5:5">
      <c r="E15653"/>
    </row>
    <row r="15654" spans="5:5">
      <c r="E15654"/>
    </row>
    <row r="15655" spans="5:5">
      <c r="E15655"/>
    </row>
    <row r="15656" spans="5:5">
      <c r="E15656"/>
    </row>
    <row r="15657" spans="5:5">
      <c r="E15657"/>
    </row>
    <row r="15658" spans="5:5">
      <c r="E15658"/>
    </row>
    <row r="15659" spans="5:5">
      <c r="E15659"/>
    </row>
    <row r="15660" spans="5:5">
      <c r="E15660"/>
    </row>
    <row r="15661" spans="5:5">
      <c r="E15661"/>
    </row>
    <row r="15662" spans="5:5">
      <c r="E15662"/>
    </row>
    <row r="15663" spans="5:5">
      <c r="E15663"/>
    </row>
    <row r="15664" spans="5:5">
      <c r="E15664"/>
    </row>
    <row r="15665" spans="5:5">
      <c r="E15665"/>
    </row>
    <row r="15666" spans="5:5">
      <c r="E15666"/>
    </row>
    <row r="15667" spans="5:5">
      <c r="E15667"/>
    </row>
    <row r="15668" spans="5:5">
      <c r="E15668"/>
    </row>
    <row r="15669" spans="5:5">
      <c r="E15669"/>
    </row>
    <row r="15670" spans="5:5">
      <c r="E15670"/>
    </row>
    <row r="15671" spans="5:5">
      <c r="E15671"/>
    </row>
    <row r="15672" spans="5:5">
      <c r="E15672"/>
    </row>
    <row r="15673" spans="5:5">
      <c r="E15673"/>
    </row>
    <row r="15674" spans="5:5">
      <c r="E15674"/>
    </row>
    <row r="15675" spans="5:5">
      <c r="E15675"/>
    </row>
    <row r="15676" spans="5:5">
      <c r="E15676"/>
    </row>
    <row r="15677" spans="5:5">
      <c r="E15677"/>
    </row>
    <row r="15678" spans="5:5">
      <c r="E15678"/>
    </row>
    <row r="15679" spans="5:5">
      <c r="E15679"/>
    </row>
    <row r="15680" spans="5:5">
      <c r="E15680"/>
    </row>
    <row r="15681" spans="5:5">
      <c r="E15681"/>
    </row>
    <row r="15682" spans="5:5">
      <c r="E15682"/>
    </row>
    <row r="15683" spans="5:5">
      <c r="E15683"/>
    </row>
    <row r="15684" spans="5:5">
      <c r="E15684"/>
    </row>
    <row r="15685" spans="5:5">
      <c r="E15685"/>
    </row>
    <row r="15686" spans="5:5">
      <c r="E15686"/>
    </row>
    <row r="15687" spans="5:5">
      <c r="E15687"/>
    </row>
    <row r="15688" spans="5:5">
      <c r="E15688"/>
    </row>
    <row r="15689" spans="5:5">
      <c r="E15689"/>
    </row>
    <row r="15690" spans="5:5">
      <c r="E15690"/>
    </row>
    <row r="15691" spans="5:5">
      <c r="E15691"/>
    </row>
    <row r="15692" spans="5:5">
      <c r="E15692"/>
    </row>
    <row r="15693" spans="5:5">
      <c r="E15693"/>
    </row>
    <row r="15694" spans="5:5">
      <c r="E15694"/>
    </row>
    <row r="15695" spans="5:5">
      <c r="E15695"/>
    </row>
    <row r="15696" spans="5:5">
      <c r="E15696"/>
    </row>
    <row r="15697" spans="5:5">
      <c r="E15697"/>
    </row>
    <row r="15698" spans="5:5">
      <c r="E15698"/>
    </row>
    <row r="15699" spans="5:5">
      <c r="E15699"/>
    </row>
    <row r="15700" spans="5:5">
      <c r="E15700"/>
    </row>
    <row r="15701" spans="5:5">
      <c r="E15701"/>
    </row>
    <row r="15702" spans="5:5">
      <c r="E15702"/>
    </row>
    <row r="15703" spans="5:5">
      <c r="E15703"/>
    </row>
    <row r="15704" spans="5:5">
      <c r="E15704"/>
    </row>
    <row r="15705" spans="5:5">
      <c r="E15705"/>
    </row>
    <row r="15706" spans="5:5">
      <c r="E15706"/>
    </row>
    <row r="15707" spans="5:5">
      <c r="E15707"/>
    </row>
    <row r="15708" spans="5:5">
      <c r="E15708"/>
    </row>
    <row r="15709" spans="5:5">
      <c r="E15709"/>
    </row>
    <row r="15710" spans="5:5">
      <c r="E15710"/>
    </row>
    <row r="15711" spans="5:5">
      <c r="E15711"/>
    </row>
    <row r="15712" spans="5:5">
      <c r="E15712"/>
    </row>
    <row r="15713" spans="5:5">
      <c r="E15713"/>
    </row>
    <row r="15714" spans="5:5">
      <c r="E15714"/>
    </row>
    <row r="15715" spans="5:5">
      <c r="E15715"/>
    </row>
    <row r="15716" spans="5:5">
      <c r="E15716"/>
    </row>
    <row r="15717" spans="5:5">
      <c r="E15717"/>
    </row>
    <row r="15718" spans="5:5">
      <c r="E15718"/>
    </row>
    <row r="15719" spans="5:5">
      <c r="E15719"/>
    </row>
    <row r="15720" spans="5:5">
      <c r="E15720"/>
    </row>
    <row r="15721" spans="5:5">
      <c r="E15721"/>
    </row>
    <row r="15722" spans="5:5">
      <c r="E15722"/>
    </row>
    <row r="15723" spans="5:5">
      <c r="E15723"/>
    </row>
    <row r="15724" spans="5:5">
      <c r="E15724"/>
    </row>
    <row r="15725" spans="5:5">
      <c r="E15725"/>
    </row>
    <row r="15726" spans="5:5">
      <c r="E15726"/>
    </row>
    <row r="15727" spans="5:5">
      <c r="E15727"/>
    </row>
    <row r="15728" spans="5:5">
      <c r="E15728"/>
    </row>
    <row r="15729" spans="5:5">
      <c r="E15729"/>
    </row>
    <row r="15730" spans="5:5">
      <c r="E15730"/>
    </row>
    <row r="15731" spans="5:5">
      <c r="E15731"/>
    </row>
    <row r="15732" spans="5:5">
      <c r="E15732"/>
    </row>
    <row r="15733" spans="5:5">
      <c r="E15733"/>
    </row>
    <row r="15734" spans="5:5">
      <c r="E15734"/>
    </row>
    <row r="15735" spans="5:5">
      <c r="E15735"/>
    </row>
    <row r="15736" spans="5:5">
      <c r="E15736"/>
    </row>
    <row r="15737" spans="5:5">
      <c r="E15737"/>
    </row>
    <row r="15738" spans="5:5">
      <c r="E15738"/>
    </row>
    <row r="15739" spans="5:5">
      <c r="E15739"/>
    </row>
    <row r="15740" spans="5:5">
      <c r="E15740"/>
    </row>
    <row r="15741" spans="5:5">
      <c r="E15741"/>
    </row>
    <row r="15742" spans="5:5">
      <c r="E15742"/>
    </row>
    <row r="15743" spans="5:5">
      <c r="E15743"/>
    </row>
    <row r="15744" spans="5:5">
      <c r="E15744"/>
    </row>
    <row r="15745" spans="5:5">
      <c r="E15745"/>
    </row>
    <row r="15746" spans="5:5">
      <c r="E15746"/>
    </row>
    <row r="15747" spans="5:5">
      <c r="E15747"/>
    </row>
    <row r="15748" spans="5:5">
      <c r="E15748"/>
    </row>
    <row r="15749" spans="5:5">
      <c r="E15749"/>
    </row>
    <row r="15750" spans="5:5">
      <c r="E15750"/>
    </row>
    <row r="15751" spans="5:5">
      <c r="E15751"/>
    </row>
    <row r="15752" spans="5:5">
      <c r="E15752"/>
    </row>
    <row r="15753" spans="5:5">
      <c r="E15753"/>
    </row>
    <row r="15754" spans="5:5">
      <c r="E15754"/>
    </row>
    <row r="15755" spans="5:5">
      <c r="E15755"/>
    </row>
    <row r="15756" spans="5:5">
      <c r="E15756"/>
    </row>
    <row r="15757" spans="5:5">
      <c r="E15757"/>
    </row>
    <row r="15758" spans="5:5">
      <c r="E15758"/>
    </row>
    <row r="15759" spans="5:5">
      <c r="E15759"/>
    </row>
    <row r="15760" spans="5:5">
      <c r="E15760"/>
    </row>
    <row r="15761" spans="5:5">
      <c r="E15761"/>
    </row>
    <row r="15762" spans="5:5">
      <c r="E15762"/>
    </row>
    <row r="15763" spans="5:5">
      <c r="E15763"/>
    </row>
    <row r="15764" spans="5:5">
      <c r="E15764"/>
    </row>
    <row r="15765" spans="5:5">
      <c r="E15765"/>
    </row>
    <row r="15766" spans="5:5">
      <c r="E15766"/>
    </row>
    <row r="15767" spans="5:5">
      <c r="E15767"/>
    </row>
    <row r="15768" spans="5:5">
      <c r="E15768"/>
    </row>
    <row r="15769" spans="5:5">
      <c r="E15769"/>
    </row>
    <row r="15770" spans="5:5">
      <c r="E15770"/>
    </row>
    <row r="15771" spans="5:5">
      <c r="E15771"/>
    </row>
    <row r="15772" spans="5:5">
      <c r="E15772"/>
    </row>
    <row r="15773" spans="5:5">
      <c r="E15773"/>
    </row>
    <row r="15774" spans="5:5">
      <c r="E15774"/>
    </row>
    <row r="15775" spans="5:5">
      <c r="E15775"/>
    </row>
    <row r="15776" spans="5:5">
      <c r="E15776"/>
    </row>
    <row r="15777" spans="5:5">
      <c r="E15777"/>
    </row>
    <row r="15778" spans="5:5">
      <c r="E15778"/>
    </row>
    <row r="15779" spans="5:5">
      <c r="E15779"/>
    </row>
    <row r="15780" spans="5:5">
      <c r="E15780"/>
    </row>
    <row r="15781" spans="5:5">
      <c r="E15781"/>
    </row>
    <row r="15782" spans="5:5">
      <c r="E15782"/>
    </row>
    <row r="15783" spans="5:5">
      <c r="E15783"/>
    </row>
    <row r="15784" spans="5:5">
      <c r="E15784"/>
    </row>
    <row r="15785" spans="5:5">
      <c r="E15785"/>
    </row>
    <row r="15786" spans="5:5">
      <c r="E15786"/>
    </row>
    <row r="15787" spans="5:5">
      <c r="E15787"/>
    </row>
    <row r="15788" spans="5:5">
      <c r="E15788"/>
    </row>
    <row r="15789" spans="5:5">
      <c r="E15789"/>
    </row>
    <row r="15790" spans="5:5">
      <c r="E15790"/>
    </row>
    <row r="15791" spans="5:5">
      <c r="E15791"/>
    </row>
    <row r="15792" spans="5:5">
      <c r="E15792"/>
    </row>
    <row r="15793" spans="5:5">
      <c r="E15793"/>
    </row>
    <row r="15794" spans="5:5">
      <c r="E15794"/>
    </row>
    <row r="15795" spans="5:5">
      <c r="E15795"/>
    </row>
    <row r="15796" spans="5:5">
      <c r="E15796"/>
    </row>
    <row r="15797" spans="5:5">
      <c r="E15797"/>
    </row>
    <row r="15798" spans="5:5">
      <c r="E15798"/>
    </row>
    <row r="15799" spans="5:5">
      <c r="E15799"/>
    </row>
    <row r="15800" spans="5:5">
      <c r="E15800"/>
    </row>
    <row r="15801" spans="5:5">
      <c r="E15801"/>
    </row>
    <row r="15802" spans="5:5">
      <c r="E15802"/>
    </row>
    <row r="15803" spans="5:5">
      <c r="E15803"/>
    </row>
    <row r="15804" spans="5:5">
      <c r="E15804"/>
    </row>
    <row r="15805" spans="5:5">
      <c r="E15805"/>
    </row>
    <row r="15806" spans="5:5">
      <c r="E15806"/>
    </row>
    <row r="15807" spans="5:5">
      <c r="E15807"/>
    </row>
    <row r="15808" spans="5:5">
      <c r="E15808"/>
    </row>
    <row r="15809" spans="5:5">
      <c r="E15809"/>
    </row>
    <row r="15810" spans="5:5">
      <c r="E15810"/>
    </row>
    <row r="15811" spans="5:5">
      <c r="E15811"/>
    </row>
    <row r="15812" spans="5:5">
      <c r="E15812"/>
    </row>
    <row r="15813" spans="5:5">
      <c r="E15813"/>
    </row>
    <row r="15814" spans="5:5">
      <c r="E15814"/>
    </row>
    <row r="15815" spans="5:5">
      <c r="E15815"/>
    </row>
    <row r="15816" spans="5:5">
      <c r="E15816"/>
    </row>
    <row r="15817" spans="5:5">
      <c r="E15817"/>
    </row>
    <row r="15818" spans="5:5">
      <c r="E15818"/>
    </row>
    <row r="15819" spans="5:5">
      <c r="E15819"/>
    </row>
    <row r="15820" spans="5:5">
      <c r="E15820"/>
    </row>
    <row r="15821" spans="5:5">
      <c r="E15821"/>
    </row>
    <row r="15822" spans="5:5">
      <c r="E15822"/>
    </row>
    <row r="15823" spans="5:5">
      <c r="E15823"/>
    </row>
    <row r="15824" spans="5:5">
      <c r="E15824"/>
    </row>
    <row r="15825" spans="5:5">
      <c r="E15825"/>
    </row>
    <row r="15826" spans="5:5">
      <c r="E15826"/>
    </row>
    <row r="15827" spans="5:5">
      <c r="E15827"/>
    </row>
    <row r="15828" spans="5:5">
      <c r="E15828"/>
    </row>
    <row r="15829" spans="5:5">
      <c r="E15829"/>
    </row>
    <row r="15830" spans="5:5">
      <c r="E15830"/>
    </row>
    <row r="15831" spans="5:5">
      <c r="E15831"/>
    </row>
    <row r="15832" spans="5:5">
      <c r="E15832"/>
    </row>
    <row r="15833" spans="5:5">
      <c r="E15833"/>
    </row>
    <row r="15834" spans="5:5">
      <c r="E15834"/>
    </row>
    <row r="15835" spans="5:5">
      <c r="E15835"/>
    </row>
    <row r="15836" spans="5:5">
      <c r="E15836"/>
    </row>
    <row r="15837" spans="5:5">
      <c r="E15837"/>
    </row>
    <row r="15838" spans="5:5">
      <c r="E15838"/>
    </row>
    <row r="15839" spans="5:5">
      <c r="E15839"/>
    </row>
    <row r="15840" spans="5:5">
      <c r="E15840"/>
    </row>
    <row r="15841" spans="5:5">
      <c r="E15841"/>
    </row>
    <row r="15842" spans="5:5">
      <c r="E15842"/>
    </row>
    <row r="15843" spans="5:5">
      <c r="E15843"/>
    </row>
    <row r="15844" spans="5:5">
      <c r="E15844"/>
    </row>
    <row r="15845" spans="5:5">
      <c r="E15845"/>
    </row>
    <row r="15846" spans="5:5">
      <c r="E15846"/>
    </row>
    <row r="15847" spans="5:5">
      <c r="E15847"/>
    </row>
    <row r="15848" spans="5:5">
      <c r="E15848"/>
    </row>
    <row r="15849" spans="5:5">
      <c r="E15849"/>
    </row>
    <row r="15850" spans="5:5">
      <c r="E15850"/>
    </row>
    <row r="15851" spans="5:5">
      <c r="E15851"/>
    </row>
    <row r="15852" spans="5:5">
      <c r="E15852"/>
    </row>
    <row r="15853" spans="5:5">
      <c r="E15853"/>
    </row>
    <row r="15854" spans="5:5">
      <c r="E15854"/>
    </row>
    <row r="15855" spans="5:5">
      <c r="E15855"/>
    </row>
    <row r="15856" spans="5:5">
      <c r="E15856"/>
    </row>
    <row r="15857" spans="5:5">
      <c r="E15857"/>
    </row>
    <row r="15858" spans="5:5">
      <c r="E15858"/>
    </row>
    <row r="15859" spans="5:5">
      <c r="E15859"/>
    </row>
    <row r="15860" spans="5:5">
      <c r="E15860"/>
    </row>
    <row r="15861" spans="5:5">
      <c r="E15861"/>
    </row>
    <row r="15862" spans="5:5">
      <c r="E15862"/>
    </row>
    <row r="15863" spans="5:5">
      <c r="E15863"/>
    </row>
    <row r="15864" spans="5:5">
      <c r="E15864"/>
    </row>
    <row r="15865" spans="5:5">
      <c r="E15865"/>
    </row>
    <row r="15866" spans="5:5">
      <c r="E15866"/>
    </row>
    <row r="15867" spans="5:5">
      <c r="E15867"/>
    </row>
    <row r="15868" spans="5:5">
      <c r="E15868"/>
    </row>
    <row r="15869" spans="5:5">
      <c r="E15869"/>
    </row>
    <row r="15870" spans="5:5">
      <c r="E15870"/>
    </row>
    <row r="15871" spans="5:5">
      <c r="E15871"/>
    </row>
    <row r="15872" spans="5:5">
      <c r="E15872"/>
    </row>
    <row r="15873" spans="5:5">
      <c r="E15873"/>
    </row>
    <row r="15874" spans="5:5">
      <c r="E15874"/>
    </row>
    <row r="15875" spans="5:5">
      <c r="E15875"/>
    </row>
    <row r="15876" spans="5:5">
      <c r="E15876"/>
    </row>
    <row r="15877" spans="5:5">
      <c r="E15877"/>
    </row>
    <row r="15878" spans="5:5">
      <c r="E15878"/>
    </row>
    <row r="15879" spans="5:5">
      <c r="E15879"/>
    </row>
    <row r="15880" spans="5:5">
      <c r="E15880"/>
    </row>
    <row r="15881" spans="5:5">
      <c r="E15881"/>
    </row>
    <row r="15882" spans="5:5">
      <c r="E15882"/>
    </row>
    <row r="15883" spans="5:5">
      <c r="E15883"/>
    </row>
    <row r="15884" spans="5:5">
      <c r="E15884"/>
    </row>
    <row r="15885" spans="5:5">
      <c r="E15885"/>
    </row>
    <row r="15886" spans="5:5">
      <c r="E15886"/>
    </row>
    <row r="15887" spans="5:5">
      <c r="E15887"/>
    </row>
    <row r="15888" spans="5:5">
      <c r="E15888"/>
    </row>
    <row r="15889" spans="5:5">
      <c r="E15889"/>
    </row>
    <row r="15890" spans="5:5">
      <c r="E15890"/>
    </row>
    <row r="15891" spans="5:5">
      <c r="E15891"/>
    </row>
    <row r="15892" spans="5:5">
      <c r="E15892"/>
    </row>
    <row r="15893" spans="5:5">
      <c r="E15893"/>
    </row>
    <row r="15894" spans="5:5">
      <c r="E15894"/>
    </row>
    <row r="15895" spans="5:5">
      <c r="E15895"/>
    </row>
    <row r="15896" spans="5:5">
      <c r="E15896"/>
    </row>
    <row r="15897" spans="5:5">
      <c r="E15897"/>
    </row>
    <row r="15898" spans="5:5">
      <c r="E15898"/>
    </row>
    <row r="15899" spans="5:5">
      <c r="E15899"/>
    </row>
    <row r="15900" spans="5:5">
      <c r="E15900"/>
    </row>
    <row r="15901" spans="5:5">
      <c r="E15901"/>
    </row>
    <row r="15902" spans="5:5">
      <c r="E15902"/>
    </row>
    <row r="15903" spans="5:5">
      <c r="E15903"/>
    </row>
    <row r="15904" spans="5:5">
      <c r="E15904"/>
    </row>
    <row r="15905" spans="5:5">
      <c r="E15905"/>
    </row>
    <row r="15906" spans="5:5">
      <c r="E15906"/>
    </row>
    <row r="15907" spans="5:5">
      <c r="E15907"/>
    </row>
    <row r="15908" spans="5:5">
      <c r="E15908"/>
    </row>
    <row r="15909" spans="5:5">
      <c r="E15909"/>
    </row>
    <row r="15910" spans="5:5">
      <c r="E15910"/>
    </row>
    <row r="15911" spans="5:5">
      <c r="E15911"/>
    </row>
    <row r="15912" spans="5:5">
      <c r="E15912"/>
    </row>
    <row r="15913" spans="5:5">
      <c r="E15913"/>
    </row>
    <row r="15914" spans="5:5">
      <c r="E15914"/>
    </row>
    <row r="15915" spans="5:5">
      <c r="E15915"/>
    </row>
    <row r="15916" spans="5:5">
      <c r="E15916"/>
    </row>
    <row r="15917" spans="5:5">
      <c r="E15917"/>
    </row>
    <row r="15918" spans="5:5">
      <c r="E15918"/>
    </row>
    <row r="15919" spans="5:5">
      <c r="E15919"/>
    </row>
    <row r="15920" spans="5:5">
      <c r="E15920"/>
    </row>
    <row r="15921" spans="5:5">
      <c r="E15921"/>
    </row>
    <row r="15922" spans="5:5">
      <c r="E15922"/>
    </row>
    <row r="15923" spans="5:5">
      <c r="E15923"/>
    </row>
    <row r="15924" spans="5:5">
      <c r="E15924"/>
    </row>
    <row r="15925" spans="5:5">
      <c r="E15925"/>
    </row>
    <row r="15926" spans="5:5">
      <c r="E15926"/>
    </row>
    <row r="15927" spans="5:5">
      <c r="E15927"/>
    </row>
    <row r="15928" spans="5:5">
      <c r="E15928"/>
    </row>
    <row r="15929" spans="5:5">
      <c r="E15929"/>
    </row>
    <row r="15930" spans="5:5">
      <c r="E15930"/>
    </row>
    <row r="15931" spans="5:5">
      <c r="E15931"/>
    </row>
    <row r="15932" spans="5:5">
      <c r="E15932"/>
    </row>
    <row r="15933" spans="5:5">
      <c r="E15933"/>
    </row>
    <row r="15934" spans="5:5">
      <c r="E15934"/>
    </row>
    <row r="15935" spans="5:5">
      <c r="E15935"/>
    </row>
    <row r="15936" spans="5:5">
      <c r="E15936"/>
    </row>
    <row r="15937" spans="5:5">
      <c r="E15937"/>
    </row>
    <row r="15938" spans="5:5">
      <c r="E15938"/>
    </row>
    <row r="15939" spans="5:5">
      <c r="E15939"/>
    </row>
    <row r="15940" spans="5:5">
      <c r="E15940"/>
    </row>
    <row r="15941" spans="5:5">
      <c r="E15941"/>
    </row>
    <row r="15942" spans="5:5">
      <c r="E15942"/>
    </row>
    <row r="15943" spans="5:5">
      <c r="E15943"/>
    </row>
    <row r="15944" spans="5:5">
      <c r="E15944"/>
    </row>
    <row r="15945" spans="5:5">
      <c r="E15945"/>
    </row>
    <row r="15946" spans="5:5">
      <c r="E15946"/>
    </row>
    <row r="15947" spans="5:5">
      <c r="E15947"/>
    </row>
    <row r="15948" spans="5:5">
      <c r="E15948"/>
    </row>
    <row r="15949" spans="5:5">
      <c r="E15949"/>
    </row>
    <row r="15950" spans="5:5">
      <c r="E15950"/>
    </row>
    <row r="15951" spans="5:5">
      <c r="E15951"/>
    </row>
    <row r="15952" spans="5:5">
      <c r="E15952"/>
    </row>
    <row r="15953" spans="5:5">
      <c r="E15953"/>
    </row>
    <row r="15954" spans="5:5">
      <c r="E15954"/>
    </row>
    <row r="15955" spans="5:5">
      <c r="E15955"/>
    </row>
    <row r="15956" spans="5:5">
      <c r="E15956"/>
    </row>
    <row r="15957" spans="5:5">
      <c r="E15957"/>
    </row>
    <row r="15958" spans="5:5">
      <c r="E15958"/>
    </row>
    <row r="15959" spans="5:5">
      <c r="E15959"/>
    </row>
    <row r="15960" spans="5:5">
      <c r="E15960"/>
    </row>
    <row r="15961" spans="5:5">
      <c r="E15961"/>
    </row>
    <row r="15962" spans="5:5">
      <c r="E15962"/>
    </row>
    <row r="15963" spans="5:5">
      <c r="E15963"/>
    </row>
    <row r="15964" spans="5:5">
      <c r="E15964"/>
    </row>
    <row r="15965" spans="5:5">
      <c r="E15965"/>
    </row>
    <row r="15966" spans="5:5">
      <c r="E15966"/>
    </row>
    <row r="15967" spans="5:5">
      <c r="E15967"/>
    </row>
    <row r="15968" spans="5:5">
      <c r="E15968"/>
    </row>
    <row r="15969" spans="5:5">
      <c r="E15969"/>
    </row>
    <row r="15970" spans="5:5">
      <c r="E15970"/>
    </row>
    <row r="15971" spans="5:5">
      <c r="E15971"/>
    </row>
    <row r="15972" spans="5:5">
      <c r="E15972"/>
    </row>
    <row r="15973" spans="5:5">
      <c r="E15973"/>
    </row>
    <row r="15974" spans="5:5">
      <c r="E15974"/>
    </row>
    <row r="15975" spans="5:5">
      <c r="E15975"/>
    </row>
    <row r="15976" spans="5:5">
      <c r="E15976"/>
    </row>
    <row r="15977" spans="5:5">
      <c r="E15977"/>
    </row>
    <row r="15978" spans="5:5">
      <c r="E15978"/>
    </row>
    <row r="15979" spans="5:5">
      <c r="E15979"/>
    </row>
    <row r="15980" spans="5:5">
      <c r="E15980"/>
    </row>
    <row r="15981" spans="5:5">
      <c r="E15981"/>
    </row>
    <row r="15982" spans="5:5">
      <c r="E15982"/>
    </row>
    <row r="15983" spans="5:5">
      <c r="E15983"/>
    </row>
    <row r="15984" spans="5:5">
      <c r="E15984"/>
    </row>
    <row r="15985" spans="5:5">
      <c r="E15985"/>
    </row>
    <row r="15986" spans="5:5">
      <c r="E15986"/>
    </row>
    <row r="15987" spans="5:5">
      <c r="E15987"/>
    </row>
    <row r="15988" spans="5:5">
      <c r="E15988"/>
    </row>
    <row r="15989" spans="5:5">
      <c r="E15989"/>
    </row>
    <row r="15990" spans="5:5">
      <c r="E15990"/>
    </row>
    <row r="15991" spans="5:5">
      <c r="E15991"/>
    </row>
    <row r="15992" spans="5:5">
      <c r="E15992"/>
    </row>
    <row r="15993" spans="5:5">
      <c r="E15993"/>
    </row>
    <row r="15994" spans="5:5">
      <c r="E15994"/>
    </row>
    <row r="15995" spans="5:5">
      <c r="E15995"/>
    </row>
    <row r="15996" spans="5:5">
      <c r="E15996"/>
    </row>
    <row r="15997" spans="5:5">
      <c r="E15997"/>
    </row>
    <row r="15998" spans="5:5">
      <c r="E15998"/>
    </row>
    <row r="15999" spans="5:5">
      <c r="E15999"/>
    </row>
    <row r="16000" spans="5:5">
      <c r="E16000"/>
    </row>
    <row r="16001" spans="5:5">
      <c r="E16001"/>
    </row>
    <row r="16002" spans="5:5">
      <c r="E16002"/>
    </row>
    <row r="16003" spans="5:5">
      <c r="E16003"/>
    </row>
    <row r="16004" spans="5:5">
      <c r="E16004"/>
    </row>
    <row r="16005" spans="5:5">
      <c r="E16005"/>
    </row>
    <row r="16006" spans="5:5">
      <c r="E16006"/>
    </row>
    <row r="16007" spans="5:5">
      <c r="E16007"/>
    </row>
    <row r="16008" spans="5:5">
      <c r="E16008"/>
    </row>
    <row r="16009" spans="5:5">
      <c r="E16009"/>
    </row>
    <row r="16010" spans="5:5">
      <c r="E16010"/>
    </row>
    <row r="16011" spans="5:5">
      <c r="E16011"/>
    </row>
    <row r="16012" spans="5:5">
      <c r="E16012"/>
    </row>
    <row r="16013" spans="5:5">
      <c r="E16013"/>
    </row>
    <row r="16014" spans="5:5">
      <c r="E16014"/>
    </row>
    <row r="16015" spans="5:5">
      <c r="E16015"/>
    </row>
    <row r="16016" spans="5:5">
      <c r="E16016"/>
    </row>
    <row r="16017" spans="5:5">
      <c r="E16017"/>
    </row>
    <row r="16018" spans="5:5">
      <c r="E16018"/>
    </row>
    <row r="16019" spans="5:5">
      <c r="E16019"/>
    </row>
    <row r="16020" spans="5:5">
      <c r="E16020"/>
    </row>
    <row r="16021" spans="5:5">
      <c r="E16021"/>
    </row>
    <row r="16022" spans="5:5">
      <c r="E16022"/>
    </row>
    <row r="16023" spans="5:5">
      <c r="E16023"/>
    </row>
    <row r="16024" spans="5:5">
      <c r="E16024"/>
    </row>
    <row r="16025" spans="5:5">
      <c r="E16025"/>
    </row>
    <row r="16026" spans="5:5">
      <c r="E16026"/>
    </row>
    <row r="16027" spans="5:5">
      <c r="E16027"/>
    </row>
    <row r="16028" spans="5:5">
      <c r="E16028"/>
    </row>
    <row r="16029" spans="5:5">
      <c r="E16029"/>
    </row>
    <row r="16030" spans="5:5">
      <c r="E16030"/>
    </row>
    <row r="16031" spans="5:5">
      <c r="E16031"/>
    </row>
    <row r="16032" spans="5:5">
      <c r="E16032"/>
    </row>
    <row r="16033" spans="5:5">
      <c r="E16033"/>
    </row>
    <row r="16034" spans="5:5">
      <c r="E16034"/>
    </row>
    <row r="16035" spans="5:5">
      <c r="E16035"/>
    </row>
    <row r="16036" spans="5:5">
      <c r="E16036"/>
    </row>
    <row r="16037" spans="5:5">
      <c r="E16037"/>
    </row>
    <row r="16038" spans="5:5">
      <c r="E16038"/>
    </row>
    <row r="16039" spans="5:5">
      <c r="E16039"/>
    </row>
    <row r="16040" spans="5:5">
      <c r="E16040"/>
    </row>
    <row r="16041" spans="5:5">
      <c r="E16041"/>
    </row>
    <row r="16042" spans="5:5">
      <c r="E16042"/>
    </row>
    <row r="16043" spans="5:5">
      <c r="E16043"/>
    </row>
    <row r="16044" spans="5:5">
      <c r="E16044"/>
    </row>
    <row r="16045" spans="5:5">
      <c r="E16045"/>
    </row>
    <row r="16046" spans="5:5">
      <c r="E16046"/>
    </row>
    <row r="16047" spans="5:5">
      <c r="E16047"/>
    </row>
    <row r="16048" spans="5:5">
      <c r="E16048"/>
    </row>
    <row r="16049" spans="5:5">
      <c r="E16049"/>
    </row>
    <row r="16050" spans="5:5">
      <c r="E16050"/>
    </row>
    <row r="16051" spans="5:5">
      <c r="E16051"/>
    </row>
    <row r="16052" spans="5:5">
      <c r="E16052"/>
    </row>
    <row r="16053" spans="5:5">
      <c r="E16053"/>
    </row>
    <row r="16054" spans="5:5">
      <c r="E16054"/>
    </row>
    <row r="16055" spans="5:5">
      <c r="E16055"/>
    </row>
    <row r="16056" spans="5:5">
      <c r="E16056"/>
    </row>
    <row r="16057" spans="5:5">
      <c r="E16057"/>
    </row>
    <row r="16058" spans="5:5">
      <c r="E16058"/>
    </row>
    <row r="16059" spans="5:5">
      <c r="E16059"/>
    </row>
    <row r="16060" spans="5:5">
      <c r="E16060"/>
    </row>
    <row r="16061" spans="5:5">
      <c r="E16061"/>
    </row>
    <row r="16062" spans="5:5">
      <c r="E16062"/>
    </row>
    <row r="16063" spans="5:5">
      <c r="E16063"/>
    </row>
    <row r="16064" spans="5:5">
      <c r="E16064"/>
    </row>
    <row r="16065" spans="5:5">
      <c r="E16065"/>
    </row>
    <row r="16066" spans="5:5">
      <c r="E16066"/>
    </row>
    <row r="16067" spans="5:5">
      <c r="E16067"/>
    </row>
    <row r="16068" spans="5:5">
      <c r="E16068"/>
    </row>
    <row r="16069" spans="5:5">
      <c r="E16069"/>
    </row>
    <row r="16070" spans="5:5">
      <c r="E16070"/>
    </row>
    <row r="16071" spans="5:5">
      <c r="E16071"/>
    </row>
    <row r="16072" spans="5:5">
      <c r="E16072"/>
    </row>
    <row r="16073" spans="5:5">
      <c r="E16073"/>
    </row>
    <row r="16074" spans="5:5">
      <c r="E16074"/>
    </row>
    <row r="16075" spans="5:5">
      <c r="E16075"/>
    </row>
    <row r="16076" spans="5:5">
      <c r="E16076"/>
    </row>
    <row r="16077" spans="5:5">
      <c r="E16077"/>
    </row>
    <row r="16078" spans="5:5">
      <c r="E16078"/>
    </row>
    <row r="16079" spans="5:5">
      <c r="E16079"/>
    </row>
    <row r="16080" spans="5:5">
      <c r="E16080"/>
    </row>
    <row r="16081" spans="5:5">
      <c r="E16081"/>
    </row>
    <row r="16082" spans="5:5">
      <c r="E16082"/>
    </row>
    <row r="16083" spans="5:5">
      <c r="E16083"/>
    </row>
    <row r="16084" spans="5:5">
      <c r="E16084"/>
    </row>
    <row r="16085" spans="5:5">
      <c r="E16085"/>
    </row>
    <row r="16086" spans="5:5">
      <c r="E16086"/>
    </row>
    <row r="16087" spans="5:5">
      <c r="E16087"/>
    </row>
    <row r="16088" spans="5:5">
      <c r="E16088"/>
    </row>
    <row r="16089" spans="5:5">
      <c r="E16089"/>
    </row>
    <row r="16090" spans="5:5">
      <c r="E16090"/>
    </row>
    <row r="16091" spans="5:5">
      <c r="E16091"/>
    </row>
    <row r="16092" spans="5:5">
      <c r="E16092"/>
    </row>
    <row r="16093" spans="5:5">
      <c r="E16093"/>
    </row>
    <row r="16094" spans="5:5">
      <c r="E16094"/>
    </row>
    <row r="16095" spans="5:5">
      <c r="E16095"/>
    </row>
    <row r="16096" spans="5:5">
      <c r="E16096"/>
    </row>
    <row r="16097" spans="5:5">
      <c r="E16097"/>
    </row>
    <row r="16098" spans="5:5">
      <c r="E16098"/>
    </row>
    <row r="16099" spans="5:5">
      <c r="E16099"/>
    </row>
    <row r="16100" spans="5:5">
      <c r="E16100"/>
    </row>
    <row r="16101" spans="5:5">
      <c r="E16101"/>
    </row>
    <row r="16102" spans="5:5">
      <c r="E16102"/>
    </row>
    <row r="16103" spans="5:5">
      <c r="E16103"/>
    </row>
    <row r="16104" spans="5:5">
      <c r="E16104"/>
    </row>
    <row r="16105" spans="5:5">
      <c r="E16105"/>
    </row>
    <row r="16106" spans="5:5">
      <c r="E16106"/>
    </row>
    <row r="16107" spans="5:5">
      <c r="E16107"/>
    </row>
    <row r="16108" spans="5:5">
      <c r="E16108"/>
    </row>
    <row r="16109" spans="5:5">
      <c r="E16109"/>
    </row>
    <row r="16110" spans="5:5">
      <c r="E16110"/>
    </row>
    <row r="16111" spans="5:5">
      <c r="E16111"/>
    </row>
    <row r="16112" spans="5:5">
      <c r="E16112"/>
    </row>
    <row r="16113" spans="5:5">
      <c r="E16113"/>
    </row>
    <row r="16114" spans="5:5">
      <c r="E16114"/>
    </row>
    <row r="16115" spans="5:5">
      <c r="E16115"/>
    </row>
    <row r="16116" spans="5:5">
      <c r="E16116"/>
    </row>
    <row r="16117" spans="5:5">
      <c r="E16117"/>
    </row>
    <row r="16118" spans="5:5">
      <c r="E16118"/>
    </row>
    <row r="16119" spans="5:5">
      <c r="E16119"/>
    </row>
    <row r="16120" spans="5:5">
      <c r="E16120"/>
    </row>
    <row r="16121" spans="5:5">
      <c r="E16121"/>
    </row>
    <row r="16122" spans="5:5">
      <c r="E16122"/>
    </row>
    <row r="16123" spans="5:5">
      <c r="E16123"/>
    </row>
    <row r="16124" spans="5:5">
      <c r="E16124"/>
    </row>
    <row r="16125" spans="5:5">
      <c r="E16125"/>
    </row>
    <row r="16126" spans="5:5">
      <c r="E16126"/>
    </row>
    <row r="16127" spans="5:5">
      <c r="E16127"/>
    </row>
    <row r="16128" spans="5:5">
      <c r="E16128"/>
    </row>
    <row r="16129" spans="5:5">
      <c r="E16129"/>
    </row>
    <row r="16130" spans="5:5">
      <c r="E16130"/>
    </row>
    <row r="16131" spans="5:5">
      <c r="E16131"/>
    </row>
    <row r="16132" spans="5:5">
      <c r="E16132"/>
    </row>
    <row r="16133" spans="5:5">
      <c r="E16133"/>
    </row>
    <row r="16134" spans="5:5">
      <c r="E16134"/>
    </row>
    <row r="16135" spans="5:5">
      <c r="E16135"/>
    </row>
    <row r="16136" spans="5:5">
      <c r="E16136"/>
    </row>
    <row r="16137" spans="5:5">
      <c r="E16137"/>
    </row>
    <row r="16138" spans="5:5">
      <c r="E16138"/>
    </row>
    <row r="16139" spans="5:5">
      <c r="E16139"/>
    </row>
    <row r="16140" spans="5:5">
      <c r="E16140"/>
    </row>
    <row r="16141" spans="5:5">
      <c r="E16141"/>
    </row>
    <row r="16142" spans="5:5">
      <c r="E16142"/>
    </row>
    <row r="16143" spans="5:5">
      <c r="E16143"/>
    </row>
    <row r="16144" spans="5:5">
      <c r="E16144"/>
    </row>
    <row r="16145" spans="5:5">
      <c r="E16145"/>
    </row>
    <row r="16146" spans="5:5">
      <c r="E16146"/>
    </row>
    <row r="16147" spans="5:5">
      <c r="E16147"/>
    </row>
    <row r="16148" spans="5:5">
      <c r="E16148"/>
    </row>
    <row r="16149" spans="5:5">
      <c r="E16149"/>
    </row>
    <row r="16150" spans="5:5">
      <c r="E16150"/>
    </row>
    <row r="16151" spans="5:5">
      <c r="E16151"/>
    </row>
    <row r="16152" spans="5:5">
      <c r="E16152"/>
    </row>
    <row r="16153" spans="5:5">
      <c r="E16153"/>
    </row>
    <row r="16154" spans="5:5">
      <c r="E16154"/>
    </row>
    <row r="16155" spans="5:5">
      <c r="E16155"/>
    </row>
    <row r="16156" spans="5:5">
      <c r="E16156"/>
    </row>
    <row r="16157" spans="5:5">
      <c r="E16157"/>
    </row>
    <row r="16158" spans="5:5">
      <c r="E16158"/>
    </row>
    <row r="16159" spans="5:5">
      <c r="E16159"/>
    </row>
    <row r="16160" spans="5:5">
      <c r="E16160"/>
    </row>
    <row r="16161" spans="5:5">
      <c r="E16161"/>
    </row>
    <row r="16162" spans="5:5">
      <c r="E16162"/>
    </row>
    <row r="16163" spans="5:5">
      <c r="E16163"/>
    </row>
    <row r="16164" spans="5:5">
      <c r="E16164"/>
    </row>
    <row r="16165" spans="5:5">
      <c r="E16165"/>
    </row>
    <row r="16166" spans="5:5">
      <c r="E16166"/>
    </row>
    <row r="16167" spans="5:5">
      <c r="E16167"/>
    </row>
    <row r="16168" spans="5:5">
      <c r="E16168"/>
    </row>
    <row r="16169" spans="5:5">
      <c r="E16169"/>
    </row>
    <row r="16170" spans="5:5">
      <c r="E16170"/>
    </row>
    <row r="16171" spans="5:5">
      <c r="E16171"/>
    </row>
    <row r="16172" spans="5:5">
      <c r="E16172"/>
    </row>
    <row r="16173" spans="5:5">
      <c r="E16173"/>
    </row>
    <row r="16174" spans="5:5">
      <c r="E16174"/>
    </row>
    <row r="16175" spans="5:5">
      <c r="E16175"/>
    </row>
    <row r="16176" spans="5:5">
      <c r="E16176"/>
    </row>
    <row r="16177" spans="5:5">
      <c r="E16177"/>
    </row>
    <row r="16178" spans="5:5">
      <c r="E16178"/>
    </row>
    <row r="16179" spans="5:5">
      <c r="E16179"/>
    </row>
    <row r="16180" spans="5:5">
      <c r="E16180"/>
    </row>
    <row r="16181" spans="5:5">
      <c r="E16181"/>
    </row>
    <row r="16182" spans="5:5">
      <c r="E16182"/>
    </row>
    <row r="16183" spans="5:5">
      <c r="E16183"/>
    </row>
    <row r="16184" spans="5:5">
      <c r="E16184"/>
    </row>
    <row r="16185" spans="5:5">
      <c r="E16185"/>
    </row>
    <row r="16186" spans="5:5">
      <c r="E16186"/>
    </row>
    <row r="16187" spans="5:5">
      <c r="E16187"/>
    </row>
    <row r="16188" spans="5:5">
      <c r="E16188"/>
    </row>
    <row r="16189" spans="5:5">
      <c r="E16189"/>
    </row>
    <row r="16190" spans="5:5">
      <c r="E16190"/>
    </row>
    <row r="16191" spans="5:5">
      <c r="E16191"/>
    </row>
    <row r="16192" spans="5:5">
      <c r="E16192"/>
    </row>
    <row r="16193" spans="5:5">
      <c r="E16193"/>
    </row>
    <row r="16194" spans="5:5">
      <c r="E16194"/>
    </row>
    <row r="16195" spans="5:5">
      <c r="E16195"/>
    </row>
    <row r="16196" spans="5:5">
      <c r="E16196"/>
    </row>
    <row r="16197" spans="5:5">
      <c r="E16197"/>
    </row>
    <row r="16198" spans="5:5">
      <c r="E16198"/>
    </row>
    <row r="16199" spans="5:5">
      <c r="E16199"/>
    </row>
    <row r="16200" spans="5:5">
      <c r="E16200"/>
    </row>
    <row r="16201" spans="5:5">
      <c r="E16201"/>
    </row>
    <row r="16202" spans="5:5">
      <c r="E16202"/>
    </row>
    <row r="16203" spans="5:5">
      <c r="E16203"/>
    </row>
    <row r="16204" spans="5:5">
      <c r="E16204"/>
    </row>
    <row r="16205" spans="5:5">
      <c r="E16205"/>
    </row>
    <row r="16206" spans="5:5">
      <c r="E16206"/>
    </row>
    <row r="16207" spans="5:5">
      <c r="E16207"/>
    </row>
    <row r="16208" spans="5:5">
      <c r="E16208"/>
    </row>
    <row r="16209" spans="5:5">
      <c r="E16209"/>
    </row>
    <row r="16210" spans="5:5">
      <c r="E16210"/>
    </row>
    <row r="16211" spans="5:5">
      <c r="E16211"/>
    </row>
    <row r="16212" spans="5:5">
      <c r="E16212"/>
    </row>
    <row r="16213" spans="5:5">
      <c r="E16213"/>
    </row>
    <row r="16214" spans="5:5">
      <c r="E16214"/>
    </row>
    <row r="16215" spans="5:5">
      <c r="E16215"/>
    </row>
    <row r="16216" spans="5:5">
      <c r="E16216"/>
    </row>
    <row r="16217" spans="5:5">
      <c r="E16217"/>
    </row>
    <row r="16218" spans="5:5">
      <c r="E16218"/>
    </row>
    <row r="16219" spans="5:5">
      <c r="E16219"/>
    </row>
    <row r="16220" spans="5:5">
      <c r="E16220"/>
    </row>
    <row r="16221" spans="5:5">
      <c r="E16221"/>
    </row>
    <row r="16222" spans="5:5">
      <c r="E16222"/>
    </row>
    <row r="16223" spans="5:5">
      <c r="E16223"/>
    </row>
    <row r="16224" spans="5:5">
      <c r="E16224"/>
    </row>
    <row r="16225" spans="5:5">
      <c r="E16225"/>
    </row>
    <row r="16226" spans="5:5">
      <c r="E16226"/>
    </row>
    <row r="16227" spans="5:5">
      <c r="E16227"/>
    </row>
    <row r="16228" spans="5:5">
      <c r="E16228"/>
    </row>
    <row r="16229" spans="5:5">
      <c r="E16229"/>
    </row>
    <row r="16230" spans="5:5">
      <c r="E16230"/>
    </row>
    <row r="16231" spans="5:5">
      <c r="E16231"/>
    </row>
    <row r="16232" spans="5:5">
      <c r="E16232"/>
    </row>
    <row r="16233" spans="5:5">
      <c r="E16233"/>
    </row>
    <row r="16234" spans="5:5">
      <c r="E16234"/>
    </row>
    <row r="16235" spans="5:5">
      <c r="E16235"/>
    </row>
    <row r="16236" spans="5:5">
      <c r="E16236"/>
    </row>
    <row r="16237" spans="5:5">
      <c r="E16237"/>
    </row>
    <row r="16238" spans="5:5">
      <c r="E16238"/>
    </row>
    <row r="16239" spans="5:5">
      <c r="E16239"/>
    </row>
    <row r="16240" spans="5:5">
      <c r="E16240"/>
    </row>
    <row r="16241" spans="5:5">
      <c r="E16241"/>
    </row>
    <row r="16242" spans="5:5">
      <c r="E16242"/>
    </row>
    <row r="16243" spans="5:5">
      <c r="E16243"/>
    </row>
    <row r="16244" spans="5:5">
      <c r="E16244"/>
    </row>
    <row r="16245" spans="5:5">
      <c r="E16245"/>
    </row>
    <row r="16246" spans="5:5">
      <c r="E16246"/>
    </row>
    <row r="16247" spans="5:5">
      <c r="E16247"/>
    </row>
    <row r="16248" spans="5:5">
      <c r="E16248"/>
    </row>
    <row r="16249" spans="5:5">
      <c r="E16249"/>
    </row>
    <row r="16250" spans="5:5">
      <c r="E16250"/>
    </row>
    <row r="16251" spans="5:5">
      <c r="E16251"/>
    </row>
    <row r="16252" spans="5:5">
      <c r="E16252"/>
    </row>
    <row r="16253" spans="5:5">
      <c r="E16253"/>
    </row>
    <row r="16254" spans="5:5">
      <c r="E16254"/>
    </row>
    <row r="16255" spans="5:5">
      <c r="E16255"/>
    </row>
    <row r="16256" spans="5:5">
      <c r="E16256"/>
    </row>
    <row r="16257" spans="5:5">
      <c r="E16257"/>
    </row>
    <row r="16258" spans="5:5">
      <c r="E16258"/>
    </row>
    <row r="16259" spans="5:5">
      <c r="E16259"/>
    </row>
    <row r="16260" spans="5:5">
      <c r="E16260"/>
    </row>
    <row r="16261" spans="5:5">
      <c r="E16261"/>
    </row>
    <row r="16262" spans="5:5">
      <c r="E16262"/>
    </row>
    <row r="16263" spans="5:5">
      <c r="E16263"/>
    </row>
    <row r="16264" spans="5:5">
      <c r="E16264"/>
    </row>
    <row r="16265" spans="5:5">
      <c r="E16265"/>
    </row>
    <row r="16266" spans="5:5">
      <c r="E16266"/>
    </row>
    <row r="16267" spans="5:5">
      <c r="E16267"/>
    </row>
    <row r="16268" spans="5:5">
      <c r="E16268"/>
    </row>
    <row r="16269" spans="5:5">
      <c r="E16269"/>
    </row>
    <row r="16270" spans="5:5">
      <c r="E16270"/>
    </row>
    <row r="16271" spans="5:5">
      <c r="E16271"/>
    </row>
    <row r="16272" spans="5:5">
      <c r="E16272"/>
    </row>
    <row r="16273" spans="5:5">
      <c r="E16273"/>
    </row>
    <row r="16274" spans="5:5">
      <c r="E16274"/>
    </row>
    <row r="16275" spans="5:5">
      <c r="E16275"/>
    </row>
    <row r="16276" spans="5:5">
      <c r="E16276"/>
    </row>
    <row r="16277" spans="5:5">
      <c r="E16277"/>
    </row>
    <row r="16278" spans="5:5">
      <c r="E16278"/>
    </row>
    <row r="16279" spans="5:5">
      <c r="E16279"/>
    </row>
    <row r="16280" spans="5:5">
      <c r="E16280"/>
    </row>
    <row r="16281" spans="5:5">
      <c r="E16281"/>
    </row>
    <row r="16282" spans="5:5">
      <c r="E16282"/>
    </row>
    <row r="16283" spans="5:5">
      <c r="E16283"/>
    </row>
    <row r="16284" spans="5:5">
      <c r="E16284"/>
    </row>
    <row r="16285" spans="5:5">
      <c r="E16285"/>
    </row>
    <row r="16286" spans="5:5">
      <c r="E16286"/>
    </row>
    <row r="16287" spans="5:5">
      <c r="E16287"/>
    </row>
    <row r="16288" spans="5:5">
      <c r="E16288"/>
    </row>
    <row r="16289" spans="5:5">
      <c r="E16289"/>
    </row>
    <row r="16290" spans="5:5">
      <c r="E16290"/>
    </row>
    <row r="16291" spans="5:5">
      <c r="E16291"/>
    </row>
    <row r="16292" spans="5:5">
      <c r="E16292"/>
    </row>
    <row r="16293" spans="5:5">
      <c r="E16293"/>
    </row>
    <row r="16294" spans="5:5">
      <c r="E16294"/>
    </row>
    <row r="16295" spans="5:5">
      <c r="E16295"/>
    </row>
    <row r="16296" spans="5:5">
      <c r="E16296"/>
    </row>
    <row r="16297" spans="5:5">
      <c r="E16297"/>
    </row>
    <row r="16298" spans="5:5">
      <c r="E16298"/>
    </row>
    <row r="16299" spans="5:5">
      <c r="E16299"/>
    </row>
    <row r="16300" spans="5:5">
      <c r="E16300"/>
    </row>
    <row r="16301" spans="5:5">
      <c r="E16301"/>
    </row>
    <row r="16302" spans="5:5">
      <c r="E16302"/>
    </row>
    <row r="16303" spans="5:5">
      <c r="E16303"/>
    </row>
    <row r="16304" spans="5:5">
      <c r="E16304"/>
    </row>
    <row r="16305" spans="5:5">
      <c r="E16305"/>
    </row>
    <row r="16306" spans="5:5">
      <c r="E16306"/>
    </row>
    <row r="16307" spans="5:5">
      <c r="E16307"/>
    </row>
    <row r="16308" spans="5:5">
      <c r="E16308"/>
    </row>
    <row r="16309" spans="5:5">
      <c r="E16309"/>
    </row>
    <row r="16310" spans="5:5">
      <c r="E16310"/>
    </row>
    <row r="16311" spans="5:5">
      <c r="E16311"/>
    </row>
    <row r="16312" spans="5:5">
      <c r="E16312"/>
    </row>
    <row r="16313" spans="5:5">
      <c r="E16313"/>
    </row>
    <row r="16314" spans="5:5">
      <c r="E16314"/>
    </row>
    <row r="16315" spans="5:5">
      <c r="E16315"/>
    </row>
    <row r="16316" spans="5:5">
      <c r="E16316"/>
    </row>
    <row r="16317" spans="5:5">
      <c r="E16317"/>
    </row>
    <row r="16318" spans="5:5">
      <c r="E16318"/>
    </row>
    <row r="16319" spans="5:5">
      <c r="E16319"/>
    </row>
    <row r="16320" spans="5:5">
      <c r="E16320"/>
    </row>
    <row r="16321" spans="5:5">
      <c r="E16321"/>
    </row>
    <row r="16322" spans="5:5">
      <c r="E16322"/>
    </row>
    <row r="16323" spans="5:5">
      <c r="E16323"/>
    </row>
    <row r="16324" spans="5:5">
      <c r="E16324"/>
    </row>
    <row r="16325" spans="5:5">
      <c r="E16325"/>
    </row>
    <row r="16326" spans="5:5">
      <c r="E16326"/>
    </row>
    <row r="16327" spans="5:5">
      <c r="E16327"/>
    </row>
    <row r="16328" spans="5:5">
      <c r="E16328"/>
    </row>
    <row r="16329" spans="5:5">
      <c r="E16329"/>
    </row>
    <row r="16330" spans="5:5">
      <c r="E16330"/>
    </row>
    <row r="16331" spans="5:5">
      <c r="E16331"/>
    </row>
    <row r="16332" spans="5:5">
      <c r="E16332"/>
    </row>
    <row r="16333" spans="5:5">
      <c r="E16333"/>
    </row>
    <row r="16334" spans="5:5">
      <c r="E16334"/>
    </row>
    <row r="16335" spans="5:5">
      <c r="E16335"/>
    </row>
    <row r="16336" spans="5:5">
      <c r="E16336"/>
    </row>
    <row r="16337" spans="5:5">
      <c r="E16337"/>
    </row>
    <row r="16338" spans="5:5">
      <c r="E16338"/>
    </row>
    <row r="16339" spans="5:5">
      <c r="E16339"/>
    </row>
    <row r="16340" spans="5:5">
      <c r="E16340"/>
    </row>
    <row r="16341" spans="5:5">
      <c r="E16341"/>
    </row>
    <row r="16342" spans="5:5">
      <c r="E16342"/>
    </row>
    <row r="16343" spans="5:5">
      <c r="E16343"/>
    </row>
    <row r="16344" spans="5:5">
      <c r="E16344"/>
    </row>
    <row r="16345" spans="5:5">
      <c r="E16345"/>
    </row>
    <row r="16346" spans="5:5">
      <c r="E16346"/>
    </row>
    <row r="16347" spans="5:5">
      <c r="E16347"/>
    </row>
    <row r="16348" spans="5:5">
      <c r="E16348"/>
    </row>
    <row r="16349" spans="5:5">
      <c r="E16349"/>
    </row>
    <row r="16350" spans="5:5">
      <c r="E16350"/>
    </row>
    <row r="16351" spans="5:5">
      <c r="E16351"/>
    </row>
    <row r="16352" spans="5:5">
      <c r="E16352"/>
    </row>
    <row r="16353" spans="5:5">
      <c r="E16353"/>
    </row>
    <row r="16354" spans="5:5">
      <c r="E16354"/>
    </row>
    <row r="16355" spans="5:5">
      <c r="E16355"/>
    </row>
    <row r="16356" spans="5:5">
      <c r="E16356"/>
    </row>
    <row r="16357" spans="5:5">
      <c r="E16357"/>
    </row>
    <row r="16358" spans="5:5">
      <c r="E16358"/>
    </row>
    <row r="16359" spans="5:5">
      <c r="E16359"/>
    </row>
    <row r="16360" spans="5:5">
      <c r="E16360"/>
    </row>
    <row r="16361" spans="5:5">
      <c r="E16361"/>
    </row>
    <row r="16362" spans="5:5">
      <c r="E16362"/>
    </row>
    <row r="16363" spans="5:5">
      <c r="E16363"/>
    </row>
    <row r="16364" spans="5:5">
      <c r="E16364"/>
    </row>
    <row r="16365" spans="5:5">
      <c r="E16365"/>
    </row>
    <row r="16366" spans="5:5">
      <c r="E16366"/>
    </row>
    <row r="16367" spans="5:5">
      <c r="E16367"/>
    </row>
    <row r="16368" spans="5:5">
      <c r="E16368"/>
    </row>
    <row r="16369" spans="5:5">
      <c r="E16369"/>
    </row>
    <row r="16370" spans="5:5">
      <c r="E16370"/>
    </row>
    <row r="16371" spans="5:5">
      <c r="E16371"/>
    </row>
    <row r="16372" spans="5:5">
      <c r="E16372"/>
    </row>
    <row r="16373" spans="5:5">
      <c r="E16373"/>
    </row>
    <row r="16374" spans="5:5">
      <c r="E16374"/>
    </row>
    <row r="16375" spans="5:5">
      <c r="E16375"/>
    </row>
    <row r="16376" spans="5:5">
      <c r="E16376"/>
    </row>
    <row r="16377" spans="5:5">
      <c r="E16377"/>
    </row>
    <row r="16378" spans="5:5">
      <c r="E16378"/>
    </row>
    <row r="16379" spans="5:5">
      <c r="E16379"/>
    </row>
    <row r="16380" spans="5:5">
      <c r="E16380"/>
    </row>
    <row r="16381" spans="5:5">
      <c r="E16381"/>
    </row>
    <row r="16382" spans="5:5">
      <c r="E16382"/>
    </row>
    <row r="16383" spans="5:5">
      <c r="E16383"/>
    </row>
    <row r="16384" spans="5:5">
      <c r="E16384"/>
    </row>
    <row r="16385" spans="5:5">
      <c r="E16385"/>
    </row>
    <row r="16386" spans="5:5">
      <c r="E16386"/>
    </row>
    <row r="16387" spans="5:5">
      <c r="E16387"/>
    </row>
    <row r="16388" spans="5:5">
      <c r="E16388"/>
    </row>
    <row r="16389" spans="5:5">
      <c r="E16389"/>
    </row>
    <row r="16390" spans="5:5">
      <c r="E16390"/>
    </row>
    <row r="16391" spans="5:5">
      <c r="E16391"/>
    </row>
    <row r="16392" spans="5:5">
      <c r="E16392"/>
    </row>
    <row r="16393" spans="5:5">
      <c r="E16393"/>
    </row>
    <row r="16394" spans="5:5">
      <c r="E16394"/>
    </row>
    <row r="16395" spans="5:5">
      <c r="E16395"/>
    </row>
    <row r="16396" spans="5:5">
      <c r="E16396"/>
    </row>
    <row r="16397" spans="5:5">
      <c r="E16397"/>
    </row>
    <row r="16398" spans="5:5">
      <c r="E16398"/>
    </row>
    <row r="16399" spans="5:5">
      <c r="E16399"/>
    </row>
    <row r="16400" spans="5:5">
      <c r="E16400"/>
    </row>
    <row r="16401" spans="5:5">
      <c r="E16401"/>
    </row>
    <row r="16402" spans="5:5">
      <c r="E16402"/>
    </row>
    <row r="16403" spans="5:5">
      <c r="E16403"/>
    </row>
    <row r="16404" spans="5:5">
      <c r="E16404"/>
    </row>
    <row r="16405" spans="5:5">
      <c r="E16405"/>
    </row>
    <row r="16406" spans="5:5">
      <c r="E16406"/>
    </row>
    <row r="16407" spans="5:5">
      <c r="E16407"/>
    </row>
    <row r="16408" spans="5:5">
      <c r="E16408"/>
    </row>
    <row r="16409" spans="5:5">
      <c r="E16409"/>
    </row>
    <row r="16410" spans="5:5">
      <c r="E16410"/>
    </row>
    <row r="16411" spans="5:5">
      <c r="E16411"/>
    </row>
    <row r="16412" spans="5:5">
      <c r="E16412"/>
    </row>
    <row r="16413" spans="5:5">
      <c r="E16413"/>
    </row>
    <row r="16414" spans="5:5">
      <c r="E16414"/>
    </row>
    <row r="16415" spans="5:5">
      <c r="E16415"/>
    </row>
    <row r="16416" spans="5:5">
      <c r="E16416"/>
    </row>
    <row r="16417" spans="5:5">
      <c r="E16417"/>
    </row>
    <row r="16418" spans="5:5">
      <c r="E16418"/>
    </row>
    <row r="16419" spans="5:5">
      <c r="E16419"/>
    </row>
    <row r="16420" spans="5:5">
      <c r="E16420"/>
    </row>
    <row r="16421" spans="5:5">
      <c r="E16421"/>
    </row>
    <row r="16422" spans="5:5">
      <c r="E16422"/>
    </row>
    <row r="16423" spans="5:5">
      <c r="E16423"/>
    </row>
    <row r="16424" spans="5:5">
      <c r="E16424"/>
    </row>
    <row r="16425" spans="5:5">
      <c r="E16425"/>
    </row>
    <row r="16426" spans="5:5">
      <c r="E16426"/>
    </row>
    <row r="16427" spans="5:5">
      <c r="E16427"/>
    </row>
    <row r="16428" spans="5:5">
      <c r="E16428"/>
    </row>
    <row r="16429" spans="5:5">
      <c r="E16429"/>
    </row>
    <row r="16430" spans="5:5">
      <c r="E16430"/>
    </row>
    <row r="16431" spans="5:5">
      <c r="E16431"/>
    </row>
    <row r="16432" spans="5:5">
      <c r="E16432"/>
    </row>
    <row r="16433" spans="5:5">
      <c r="E16433"/>
    </row>
    <row r="16434" spans="5:5">
      <c r="E16434"/>
    </row>
    <row r="16435" spans="5:5">
      <c r="E16435"/>
    </row>
    <row r="16436" spans="5:5">
      <c r="E16436"/>
    </row>
    <row r="16437" spans="5:5">
      <c r="E16437"/>
    </row>
    <row r="16438" spans="5:5">
      <c r="E16438"/>
    </row>
    <row r="16439" spans="5:5">
      <c r="E16439"/>
    </row>
    <row r="16440" spans="5:5">
      <c r="E16440"/>
    </row>
    <row r="16441" spans="5:5">
      <c r="E16441"/>
    </row>
    <row r="16442" spans="5:5">
      <c r="E16442"/>
    </row>
    <row r="16443" spans="5:5">
      <c r="E16443"/>
    </row>
    <row r="16444" spans="5:5">
      <c r="E16444"/>
    </row>
    <row r="16445" spans="5:5">
      <c r="E16445"/>
    </row>
    <row r="16446" spans="5:5">
      <c r="E16446"/>
    </row>
    <row r="16447" spans="5:5">
      <c r="E16447"/>
    </row>
    <row r="16448" spans="5:5">
      <c r="E16448"/>
    </row>
    <row r="16449" spans="5:5">
      <c r="E16449"/>
    </row>
    <row r="16450" spans="5:5">
      <c r="E16450"/>
    </row>
    <row r="16451" spans="5:5">
      <c r="E16451"/>
    </row>
    <row r="16452" spans="5:5">
      <c r="E16452"/>
    </row>
    <row r="16453" spans="5:5">
      <c r="E16453"/>
    </row>
    <row r="16454" spans="5:5">
      <c r="E16454"/>
    </row>
    <row r="16455" spans="5:5">
      <c r="E16455"/>
    </row>
    <row r="16456" spans="5:5">
      <c r="E16456"/>
    </row>
    <row r="16457" spans="5:5">
      <c r="E16457"/>
    </row>
    <row r="16458" spans="5:5">
      <c r="E16458"/>
    </row>
    <row r="16459" spans="5:5">
      <c r="E16459"/>
    </row>
    <row r="16460" spans="5:5">
      <c r="E16460"/>
    </row>
    <row r="16461" spans="5:5">
      <c r="E16461"/>
    </row>
    <row r="16462" spans="5:5">
      <c r="E16462"/>
    </row>
    <row r="16463" spans="5:5">
      <c r="E16463"/>
    </row>
    <row r="16464" spans="5:5">
      <c r="E16464"/>
    </row>
    <row r="16465" spans="5:5">
      <c r="E16465"/>
    </row>
    <row r="16466" spans="5:5">
      <c r="E16466"/>
    </row>
    <row r="16467" spans="5:5">
      <c r="E16467"/>
    </row>
    <row r="16468" spans="5:5">
      <c r="E16468"/>
    </row>
    <row r="16469" spans="5:5">
      <c r="E16469"/>
    </row>
    <row r="16470" spans="5:5">
      <c r="E16470"/>
    </row>
    <row r="16471" spans="5:5">
      <c r="E16471"/>
    </row>
    <row r="16472" spans="5:5">
      <c r="E16472"/>
    </row>
    <row r="16473" spans="5:5">
      <c r="E16473"/>
    </row>
    <row r="16474" spans="5:5">
      <c r="E16474"/>
    </row>
    <row r="16475" spans="5:5">
      <c r="E16475"/>
    </row>
    <row r="16476" spans="5:5">
      <c r="E16476"/>
    </row>
    <row r="16477" spans="5:5">
      <c r="E16477"/>
    </row>
    <row r="16478" spans="5:5">
      <c r="E16478"/>
    </row>
    <row r="16479" spans="5:5">
      <c r="E16479"/>
    </row>
    <row r="16480" spans="5:5">
      <c r="E16480"/>
    </row>
    <row r="16481" spans="5:5">
      <c r="E16481"/>
    </row>
    <row r="16482" spans="5:5">
      <c r="E16482"/>
    </row>
    <row r="16483" spans="5:5">
      <c r="E16483"/>
    </row>
    <row r="16484" spans="5:5">
      <c r="E16484"/>
    </row>
    <row r="16485" spans="5:5">
      <c r="E16485"/>
    </row>
    <row r="16486" spans="5:5">
      <c r="E16486"/>
    </row>
    <row r="16487" spans="5:5">
      <c r="E16487"/>
    </row>
    <row r="16488" spans="5:5">
      <c r="E16488"/>
    </row>
    <row r="16489" spans="5:5">
      <c r="E16489"/>
    </row>
    <row r="16490" spans="5:5">
      <c r="E16490"/>
    </row>
    <row r="16491" spans="5:5">
      <c r="E16491"/>
    </row>
    <row r="16492" spans="5:5">
      <c r="E16492"/>
    </row>
    <row r="16493" spans="5:5">
      <c r="E16493"/>
    </row>
    <row r="16494" spans="5:5">
      <c r="E16494"/>
    </row>
    <row r="16495" spans="5:5">
      <c r="E16495"/>
    </row>
    <row r="16496" spans="5:5">
      <c r="E16496"/>
    </row>
    <row r="16497" spans="5:5">
      <c r="E16497"/>
    </row>
    <row r="16498" spans="5:5">
      <c r="E16498"/>
    </row>
    <row r="16499" spans="5:5">
      <c r="E16499"/>
    </row>
    <row r="16500" spans="5:5">
      <c r="E16500"/>
    </row>
    <row r="16501" spans="5:5">
      <c r="E16501"/>
    </row>
    <row r="16502" spans="5:5">
      <c r="E16502"/>
    </row>
    <row r="16503" spans="5:5">
      <c r="E16503"/>
    </row>
    <row r="16504" spans="5:5">
      <c r="E16504"/>
    </row>
    <row r="16505" spans="5:5">
      <c r="E16505"/>
    </row>
    <row r="16506" spans="5:5">
      <c r="E16506"/>
    </row>
    <row r="16507" spans="5:5">
      <c r="E16507"/>
    </row>
    <row r="16508" spans="5:5">
      <c r="E16508"/>
    </row>
    <row r="16509" spans="5:5">
      <c r="E16509"/>
    </row>
    <row r="16510" spans="5:5">
      <c r="E16510"/>
    </row>
    <row r="16511" spans="5:5">
      <c r="E16511"/>
    </row>
    <row r="16512" spans="5:5">
      <c r="E16512"/>
    </row>
    <row r="16513" spans="5:5">
      <c r="E16513"/>
    </row>
    <row r="16514" spans="5:5">
      <c r="E16514"/>
    </row>
    <row r="16515" spans="5:5">
      <c r="E16515"/>
    </row>
    <row r="16516" spans="5:5">
      <c r="E16516"/>
    </row>
    <row r="16517" spans="5:5">
      <c r="E16517"/>
    </row>
    <row r="16518" spans="5:5">
      <c r="E16518"/>
    </row>
    <row r="16519" spans="5:5">
      <c r="E16519"/>
    </row>
    <row r="16520" spans="5:5">
      <c r="E16520"/>
    </row>
    <row r="16521" spans="5:5">
      <c r="E16521"/>
    </row>
    <row r="16522" spans="5:5">
      <c r="E16522"/>
    </row>
    <row r="16523" spans="5:5">
      <c r="E16523"/>
    </row>
    <row r="16524" spans="5:5">
      <c r="E16524"/>
    </row>
    <row r="16525" spans="5:5">
      <c r="E16525"/>
    </row>
    <row r="16526" spans="5:5">
      <c r="E16526"/>
    </row>
    <row r="16527" spans="5:5">
      <c r="E16527"/>
    </row>
    <row r="16528" spans="5:5">
      <c r="E16528"/>
    </row>
    <row r="16529" spans="5:5">
      <c r="E16529"/>
    </row>
    <row r="16530" spans="5:5">
      <c r="E16530"/>
    </row>
    <row r="16531" spans="5:5">
      <c r="E16531"/>
    </row>
    <row r="16532" spans="5:5">
      <c r="E16532"/>
    </row>
    <row r="16533" spans="5:5">
      <c r="E16533"/>
    </row>
    <row r="16534" spans="5:5">
      <c r="E16534"/>
    </row>
    <row r="16535" spans="5:5">
      <c r="E16535"/>
    </row>
    <row r="16536" spans="5:5">
      <c r="E16536"/>
    </row>
    <row r="16537" spans="5:5">
      <c r="E16537"/>
    </row>
    <row r="16538" spans="5:5">
      <c r="E16538"/>
    </row>
    <row r="16539" spans="5:5">
      <c r="E16539"/>
    </row>
    <row r="16540" spans="5:5">
      <c r="E16540"/>
    </row>
    <row r="16541" spans="5:5">
      <c r="E16541"/>
    </row>
    <row r="16542" spans="5:5">
      <c r="E16542"/>
    </row>
    <row r="16543" spans="5:5">
      <c r="E16543"/>
    </row>
    <row r="16544" spans="5:5">
      <c r="E16544"/>
    </row>
    <row r="16545" spans="5:5">
      <c r="E16545"/>
    </row>
    <row r="16546" spans="5:5">
      <c r="E16546"/>
    </row>
    <row r="16547" spans="5:5">
      <c r="E16547"/>
    </row>
    <row r="16548" spans="5:5">
      <c r="E16548"/>
    </row>
    <row r="16549" spans="5:5">
      <c r="E16549"/>
    </row>
    <row r="16550" spans="5:5">
      <c r="E16550"/>
    </row>
    <row r="16551" spans="5:5">
      <c r="E16551"/>
    </row>
    <row r="16552" spans="5:5">
      <c r="E16552"/>
    </row>
    <row r="16553" spans="5:5">
      <c r="E16553"/>
    </row>
    <row r="16554" spans="5:5">
      <c r="E16554"/>
    </row>
    <row r="16555" spans="5:5">
      <c r="E16555"/>
    </row>
    <row r="16556" spans="5:5">
      <c r="E16556"/>
    </row>
    <row r="16557" spans="5:5">
      <c r="E16557"/>
    </row>
    <row r="16558" spans="5:5">
      <c r="E16558"/>
    </row>
    <row r="16559" spans="5:5">
      <c r="E16559"/>
    </row>
    <row r="16560" spans="5:5">
      <c r="E16560"/>
    </row>
    <row r="16561" spans="5:5">
      <c r="E16561"/>
    </row>
    <row r="16562" spans="5:5">
      <c r="E16562"/>
    </row>
    <row r="16563" spans="5:5">
      <c r="E16563"/>
    </row>
    <row r="16564" spans="5:5">
      <c r="E16564"/>
    </row>
    <row r="16565" spans="5:5">
      <c r="E16565"/>
    </row>
    <row r="16566" spans="5:5">
      <c r="E16566"/>
    </row>
    <row r="16567" spans="5:5">
      <c r="E16567"/>
    </row>
    <row r="16568" spans="5:5">
      <c r="E16568"/>
    </row>
    <row r="16569" spans="5:5">
      <c r="E16569"/>
    </row>
    <row r="16570" spans="5:5">
      <c r="E16570"/>
    </row>
    <row r="16571" spans="5:5">
      <c r="E16571"/>
    </row>
    <row r="16572" spans="5:5">
      <c r="E16572"/>
    </row>
    <row r="16573" spans="5:5">
      <c r="E16573"/>
    </row>
    <row r="16574" spans="5:5">
      <c r="E16574"/>
    </row>
    <row r="16575" spans="5:5">
      <c r="E16575"/>
    </row>
    <row r="16576" spans="5:5">
      <c r="E16576"/>
    </row>
    <row r="16577" spans="5:5">
      <c r="E16577"/>
    </row>
    <row r="16578" spans="5:5">
      <c r="E16578"/>
    </row>
    <row r="16579" spans="5:5">
      <c r="E16579"/>
    </row>
    <row r="16580" spans="5:5">
      <c r="E16580"/>
    </row>
    <row r="16581" spans="5:5">
      <c r="E16581"/>
    </row>
    <row r="16582" spans="5:5">
      <c r="E16582"/>
    </row>
    <row r="16583" spans="5:5">
      <c r="E16583"/>
    </row>
    <row r="16584" spans="5:5">
      <c r="E16584"/>
    </row>
    <row r="16585" spans="5:5">
      <c r="E16585"/>
    </row>
    <row r="16586" spans="5:5">
      <c r="E16586"/>
    </row>
    <row r="16587" spans="5:5">
      <c r="E16587"/>
    </row>
    <row r="16588" spans="5:5">
      <c r="E16588"/>
    </row>
    <row r="16589" spans="5:5">
      <c r="E16589"/>
    </row>
    <row r="16590" spans="5:5">
      <c r="E16590"/>
    </row>
    <row r="16591" spans="5:5">
      <c r="E16591"/>
    </row>
    <row r="16592" spans="5:5">
      <c r="E16592"/>
    </row>
    <row r="16593" spans="5:5">
      <c r="E16593"/>
    </row>
    <row r="16594" spans="5:5">
      <c r="E16594"/>
    </row>
    <row r="16595" spans="5:5">
      <c r="E16595"/>
    </row>
    <row r="16596" spans="5:5">
      <c r="E16596"/>
    </row>
    <row r="16597" spans="5:5">
      <c r="E16597"/>
    </row>
    <row r="16598" spans="5:5">
      <c r="E16598"/>
    </row>
    <row r="16599" spans="5:5">
      <c r="E16599"/>
    </row>
    <row r="16600" spans="5:5">
      <c r="E16600"/>
    </row>
    <row r="16601" spans="5:5">
      <c r="E16601"/>
    </row>
    <row r="16602" spans="5:5">
      <c r="E16602"/>
    </row>
    <row r="16603" spans="5:5">
      <c r="E16603"/>
    </row>
    <row r="16604" spans="5:5">
      <c r="E16604"/>
    </row>
    <row r="16605" spans="5:5">
      <c r="E16605"/>
    </row>
    <row r="16606" spans="5:5">
      <c r="E16606"/>
    </row>
    <row r="16607" spans="5:5">
      <c r="E16607"/>
    </row>
    <row r="16608" spans="5:5">
      <c r="E16608"/>
    </row>
    <row r="16609" spans="5:5">
      <c r="E16609"/>
    </row>
    <row r="16610" spans="5:5">
      <c r="E16610"/>
    </row>
    <row r="16611" spans="5:5">
      <c r="E16611"/>
    </row>
    <row r="16612" spans="5:5">
      <c r="E16612"/>
    </row>
    <row r="16613" spans="5:5">
      <c r="E16613"/>
    </row>
    <row r="16614" spans="5:5">
      <c r="E16614"/>
    </row>
    <row r="16615" spans="5:5">
      <c r="E16615"/>
    </row>
    <row r="16616" spans="5:5">
      <c r="E16616"/>
    </row>
    <row r="16617" spans="5:5">
      <c r="E16617"/>
    </row>
    <row r="16618" spans="5:5">
      <c r="E16618"/>
    </row>
    <row r="16619" spans="5:5">
      <c r="E16619"/>
    </row>
    <row r="16620" spans="5:5">
      <c r="E16620"/>
    </row>
    <row r="16621" spans="5:5">
      <c r="E16621"/>
    </row>
    <row r="16622" spans="5:5">
      <c r="E16622"/>
    </row>
    <row r="16623" spans="5:5">
      <c r="E16623"/>
    </row>
    <row r="16624" spans="5:5">
      <c r="E16624"/>
    </row>
    <row r="16625" spans="5:5">
      <c r="E16625"/>
    </row>
    <row r="16626" spans="5:5">
      <c r="E16626"/>
    </row>
    <row r="16627" spans="5:5">
      <c r="E16627"/>
    </row>
    <row r="16628" spans="5:5">
      <c r="E16628"/>
    </row>
    <row r="16629" spans="5:5">
      <c r="E16629"/>
    </row>
    <row r="16630" spans="5:5">
      <c r="E16630"/>
    </row>
    <row r="16631" spans="5:5">
      <c r="E16631"/>
    </row>
    <row r="16632" spans="5:5">
      <c r="E16632"/>
    </row>
    <row r="16633" spans="5:5">
      <c r="E16633"/>
    </row>
    <row r="16634" spans="5:5">
      <c r="E16634"/>
    </row>
    <row r="16635" spans="5:5">
      <c r="E16635"/>
    </row>
    <row r="16636" spans="5:5">
      <c r="E16636"/>
    </row>
    <row r="16637" spans="5:5">
      <c r="E16637"/>
    </row>
    <row r="16638" spans="5:5">
      <c r="E16638"/>
    </row>
    <row r="16639" spans="5:5">
      <c r="E16639"/>
    </row>
    <row r="16640" spans="5:5">
      <c r="E16640"/>
    </row>
    <row r="16641" spans="5:5">
      <c r="E16641"/>
    </row>
    <row r="16642" spans="5:5">
      <c r="E16642"/>
    </row>
    <row r="16643" spans="5:5">
      <c r="E16643"/>
    </row>
    <row r="16644" spans="5:5">
      <c r="E16644"/>
    </row>
    <row r="16645" spans="5:5">
      <c r="E16645"/>
    </row>
    <row r="16646" spans="5:5">
      <c r="E16646"/>
    </row>
    <row r="16647" spans="5:5">
      <c r="E16647"/>
    </row>
    <row r="16648" spans="5:5">
      <c r="E16648"/>
    </row>
    <row r="16649" spans="5:5">
      <c r="E16649"/>
    </row>
    <row r="16650" spans="5:5">
      <c r="E16650"/>
    </row>
    <row r="16651" spans="5:5">
      <c r="E16651"/>
    </row>
    <row r="16652" spans="5:5">
      <c r="E16652"/>
    </row>
    <row r="16653" spans="5:5">
      <c r="E16653"/>
    </row>
    <row r="16654" spans="5:5">
      <c r="E16654"/>
    </row>
    <row r="16655" spans="5:5">
      <c r="E16655"/>
    </row>
    <row r="16656" spans="5:5">
      <c r="E16656"/>
    </row>
    <row r="16657" spans="5:5">
      <c r="E16657"/>
    </row>
    <row r="16658" spans="5:5">
      <c r="E16658"/>
    </row>
    <row r="16659" spans="5:5">
      <c r="E16659"/>
    </row>
    <row r="16660" spans="5:5">
      <c r="E16660"/>
    </row>
    <row r="16661" spans="5:5">
      <c r="E16661"/>
    </row>
    <row r="16662" spans="5:5">
      <c r="E16662"/>
    </row>
    <row r="16663" spans="5:5">
      <c r="E16663"/>
    </row>
    <row r="16664" spans="5:5">
      <c r="E16664"/>
    </row>
    <row r="16665" spans="5:5">
      <c r="E16665"/>
    </row>
    <row r="16666" spans="5:5">
      <c r="E16666"/>
    </row>
    <row r="16667" spans="5:5">
      <c r="E16667"/>
    </row>
    <row r="16668" spans="5:5">
      <c r="E16668"/>
    </row>
    <row r="16669" spans="5:5">
      <c r="E16669"/>
    </row>
    <row r="16670" spans="5:5">
      <c r="E16670"/>
    </row>
    <row r="16671" spans="5:5">
      <c r="E16671"/>
    </row>
    <row r="16672" spans="5:5">
      <c r="E16672"/>
    </row>
    <row r="16673" spans="5:5">
      <c r="E16673"/>
    </row>
    <row r="16674" spans="5:5">
      <c r="E16674"/>
    </row>
    <row r="16675" spans="5:5">
      <c r="E16675"/>
    </row>
    <row r="16676" spans="5:5">
      <c r="E16676"/>
    </row>
    <row r="16677" spans="5:5">
      <c r="E16677"/>
    </row>
    <row r="16678" spans="5:5">
      <c r="E16678"/>
    </row>
    <row r="16679" spans="5:5">
      <c r="E16679"/>
    </row>
    <row r="16680" spans="5:5">
      <c r="E16680"/>
    </row>
    <row r="16681" spans="5:5">
      <c r="E16681"/>
    </row>
    <row r="16682" spans="5:5">
      <c r="E16682"/>
    </row>
    <row r="16683" spans="5:5">
      <c r="E16683"/>
    </row>
    <row r="16684" spans="5:5">
      <c r="E16684"/>
    </row>
    <row r="16685" spans="5:5">
      <c r="E16685"/>
    </row>
    <row r="16686" spans="5:5">
      <c r="E16686"/>
    </row>
    <row r="16687" spans="5:5">
      <c r="E16687"/>
    </row>
    <row r="16688" spans="5:5">
      <c r="E16688"/>
    </row>
    <row r="16689" spans="5:5">
      <c r="E16689"/>
    </row>
    <row r="16690" spans="5:5">
      <c r="E16690"/>
    </row>
    <row r="16691" spans="5:5">
      <c r="E16691"/>
    </row>
    <row r="16692" spans="5:5">
      <c r="E16692"/>
    </row>
    <row r="16693" spans="5:5">
      <c r="E16693"/>
    </row>
    <row r="16694" spans="5:5">
      <c r="E16694"/>
    </row>
    <row r="16695" spans="5:5">
      <c r="E16695"/>
    </row>
    <row r="16696" spans="5:5">
      <c r="E16696"/>
    </row>
    <row r="16697" spans="5:5">
      <c r="E16697"/>
    </row>
    <row r="16698" spans="5:5">
      <c r="E16698"/>
    </row>
    <row r="16699" spans="5:5">
      <c r="E16699"/>
    </row>
    <row r="16700" spans="5:5">
      <c r="E16700"/>
    </row>
    <row r="16701" spans="5:5">
      <c r="E16701"/>
    </row>
    <row r="16702" spans="5:5">
      <c r="E16702"/>
    </row>
    <row r="16703" spans="5:5">
      <c r="E16703"/>
    </row>
    <row r="16704" spans="5:5">
      <c r="E16704"/>
    </row>
    <row r="16705" spans="5:5">
      <c r="E16705"/>
    </row>
    <row r="16706" spans="5:5">
      <c r="E16706"/>
    </row>
    <row r="16707" spans="5:5">
      <c r="E16707"/>
    </row>
    <row r="16708" spans="5:5">
      <c r="E16708"/>
    </row>
    <row r="16709" spans="5:5">
      <c r="E16709"/>
    </row>
    <row r="16710" spans="5:5">
      <c r="E16710"/>
    </row>
    <row r="16711" spans="5:5">
      <c r="E16711"/>
    </row>
    <row r="16712" spans="5:5">
      <c r="E16712"/>
    </row>
    <row r="16713" spans="5:5">
      <c r="E16713"/>
    </row>
    <row r="16714" spans="5:5">
      <c r="E16714"/>
    </row>
    <row r="16715" spans="5:5">
      <c r="E16715"/>
    </row>
    <row r="16716" spans="5:5">
      <c r="E16716"/>
    </row>
    <row r="16717" spans="5:5">
      <c r="E16717"/>
    </row>
    <row r="16718" spans="5:5">
      <c r="E16718"/>
    </row>
    <row r="16719" spans="5:5">
      <c r="E16719"/>
    </row>
    <row r="16720" spans="5:5">
      <c r="E16720"/>
    </row>
    <row r="16721" spans="5:5">
      <c r="E16721"/>
    </row>
    <row r="16722" spans="5:5">
      <c r="E16722"/>
    </row>
    <row r="16723" spans="5:5">
      <c r="E16723"/>
    </row>
    <row r="16724" spans="5:5">
      <c r="E16724"/>
    </row>
    <row r="16725" spans="5:5">
      <c r="E16725"/>
    </row>
    <row r="16726" spans="5:5">
      <c r="E16726"/>
    </row>
    <row r="16727" spans="5:5">
      <c r="E16727"/>
    </row>
    <row r="16728" spans="5:5">
      <c r="E16728"/>
    </row>
    <row r="16729" spans="5:5">
      <c r="E16729"/>
    </row>
    <row r="16730" spans="5:5">
      <c r="E16730"/>
    </row>
    <row r="16731" spans="5:5">
      <c r="E16731"/>
    </row>
    <row r="16732" spans="5:5">
      <c r="E16732"/>
    </row>
    <row r="16733" spans="5:5">
      <c r="E16733"/>
    </row>
    <row r="16734" spans="5:5">
      <c r="E16734"/>
    </row>
    <row r="16735" spans="5:5">
      <c r="E16735"/>
    </row>
    <row r="16736" spans="5:5">
      <c r="E16736"/>
    </row>
    <row r="16737" spans="5:5">
      <c r="E16737"/>
    </row>
    <row r="16738" spans="5:5">
      <c r="E16738"/>
    </row>
    <row r="16739" spans="5:5">
      <c r="E16739"/>
    </row>
    <row r="16740" spans="5:5">
      <c r="E16740"/>
    </row>
    <row r="16741" spans="5:5">
      <c r="E16741"/>
    </row>
    <row r="16742" spans="5:5">
      <c r="E16742"/>
    </row>
    <row r="16743" spans="5:5">
      <c r="E16743"/>
    </row>
    <row r="16744" spans="5:5">
      <c r="E16744"/>
    </row>
    <row r="16745" spans="5:5">
      <c r="E16745"/>
    </row>
    <row r="16746" spans="5:5">
      <c r="E16746"/>
    </row>
    <row r="16747" spans="5:5">
      <c r="E16747"/>
    </row>
    <row r="16748" spans="5:5">
      <c r="E16748"/>
    </row>
    <row r="16749" spans="5:5">
      <c r="E16749"/>
    </row>
    <row r="16750" spans="5:5">
      <c r="E16750"/>
    </row>
    <row r="16751" spans="5:5">
      <c r="E16751"/>
    </row>
    <row r="16752" spans="5:5">
      <c r="E16752"/>
    </row>
    <row r="16753" spans="5:5">
      <c r="E16753"/>
    </row>
    <row r="16754" spans="5:5">
      <c r="E16754"/>
    </row>
    <row r="16755" spans="5:5">
      <c r="E16755"/>
    </row>
    <row r="16756" spans="5:5">
      <c r="E16756"/>
    </row>
    <row r="16757" spans="5:5">
      <c r="E16757"/>
    </row>
    <row r="16758" spans="5:5">
      <c r="E16758"/>
    </row>
    <row r="16759" spans="5:5">
      <c r="E16759"/>
    </row>
    <row r="16760" spans="5:5">
      <c r="E16760"/>
    </row>
    <row r="16761" spans="5:5">
      <c r="E16761"/>
    </row>
    <row r="16762" spans="5:5">
      <c r="E16762"/>
    </row>
    <row r="16763" spans="5:5">
      <c r="E16763"/>
    </row>
    <row r="16764" spans="5:5">
      <c r="E16764"/>
    </row>
    <row r="16765" spans="5:5">
      <c r="E16765"/>
    </row>
    <row r="16766" spans="5:5">
      <c r="E16766"/>
    </row>
    <row r="16767" spans="5:5">
      <c r="E16767"/>
    </row>
    <row r="16768" spans="5:5">
      <c r="E16768"/>
    </row>
    <row r="16769" spans="5:5">
      <c r="E16769"/>
    </row>
    <row r="16770" spans="5:5">
      <c r="E16770"/>
    </row>
    <row r="16771" spans="5:5">
      <c r="E16771"/>
    </row>
    <row r="16772" spans="5:5">
      <c r="E16772"/>
    </row>
    <row r="16773" spans="5:5">
      <c r="E16773"/>
    </row>
    <row r="16774" spans="5:5">
      <c r="E16774"/>
    </row>
    <row r="16775" spans="5:5">
      <c r="E16775"/>
    </row>
    <row r="16776" spans="5:5">
      <c r="E16776"/>
    </row>
    <row r="16777" spans="5:5">
      <c r="E16777"/>
    </row>
    <row r="16778" spans="5:5">
      <c r="E16778"/>
    </row>
    <row r="16779" spans="5:5">
      <c r="E16779"/>
    </row>
    <row r="16780" spans="5:5">
      <c r="E16780"/>
    </row>
    <row r="16781" spans="5:5">
      <c r="E16781"/>
    </row>
    <row r="16782" spans="5:5">
      <c r="E16782"/>
    </row>
    <row r="16783" spans="5:5">
      <c r="E16783"/>
    </row>
    <row r="16784" spans="5:5">
      <c r="E16784"/>
    </row>
    <row r="16785" spans="5:5">
      <c r="E16785"/>
    </row>
    <row r="16786" spans="5:5">
      <c r="E16786"/>
    </row>
    <row r="16787" spans="5:5">
      <c r="E16787"/>
    </row>
    <row r="16788" spans="5:5">
      <c r="E16788"/>
    </row>
    <row r="16789" spans="5:5">
      <c r="E16789"/>
    </row>
    <row r="16790" spans="5:5">
      <c r="E16790"/>
    </row>
    <row r="16791" spans="5:5">
      <c r="E16791"/>
    </row>
    <row r="16792" spans="5:5">
      <c r="E16792"/>
    </row>
    <row r="16793" spans="5:5">
      <c r="E16793"/>
    </row>
    <row r="16794" spans="5:5">
      <c r="E16794"/>
    </row>
    <row r="16795" spans="5:5">
      <c r="E16795"/>
    </row>
    <row r="16796" spans="5:5">
      <c r="E16796"/>
    </row>
    <row r="16797" spans="5:5">
      <c r="E16797"/>
    </row>
    <row r="16798" spans="5:5">
      <c r="E16798"/>
    </row>
    <row r="16799" spans="5:5">
      <c r="E16799"/>
    </row>
    <row r="16800" spans="5:5">
      <c r="E16800"/>
    </row>
    <row r="16801" spans="5:5">
      <c r="E16801"/>
    </row>
    <row r="16802" spans="5:5">
      <c r="E16802"/>
    </row>
    <row r="16803" spans="5:5">
      <c r="E16803"/>
    </row>
    <row r="16804" spans="5:5">
      <c r="E16804"/>
    </row>
    <row r="16805" spans="5:5">
      <c r="E16805"/>
    </row>
    <row r="16806" spans="5:5">
      <c r="E16806"/>
    </row>
    <row r="16807" spans="5:5">
      <c r="E16807"/>
    </row>
    <row r="16808" spans="5:5">
      <c r="E16808"/>
    </row>
    <row r="16809" spans="5:5">
      <c r="E16809"/>
    </row>
    <row r="16810" spans="5:5">
      <c r="E16810"/>
    </row>
    <row r="16811" spans="5:5">
      <c r="E16811"/>
    </row>
    <row r="16812" spans="5:5">
      <c r="E16812"/>
    </row>
    <row r="16813" spans="5:5">
      <c r="E16813"/>
    </row>
    <row r="16814" spans="5:5">
      <c r="E16814"/>
    </row>
    <row r="16815" spans="5:5">
      <c r="E16815"/>
    </row>
    <row r="16816" spans="5:5">
      <c r="E16816"/>
    </row>
    <row r="16817" spans="5:5">
      <c r="E16817"/>
    </row>
    <row r="16818" spans="5:5">
      <c r="E16818"/>
    </row>
    <row r="16819" spans="5:5">
      <c r="E16819"/>
    </row>
    <row r="16820" spans="5:5">
      <c r="E16820"/>
    </row>
    <row r="16821" spans="5:5">
      <c r="E16821"/>
    </row>
    <row r="16822" spans="5:5">
      <c r="E16822"/>
    </row>
    <row r="16823" spans="5:5">
      <c r="E16823"/>
    </row>
    <row r="16824" spans="5:5">
      <c r="E16824"/>
    </row>
    <row r="16825" spans="5:5">
      <c r="E16825"/>
    </row>
    <row r="16826" spans="5:5">
      <c r="E16826"/>
    </row>
    <row r="16827" spans="5:5">
      <c r="E16827"/>
    </row>
    <row r="16828" spans="5:5">
      <c r="E16828"/>
    </row>
    <row r="16829" spans="5:5">
      <c r="E16829"/>
    </row>
    <row r="16830" spans="5:5">
      <c r="E16830"/>
    </row>
    <row r="16831" spans="5:5">
      <c r="E16831"/>
    </row>
    <row r="16832" spans="5:5">
      <c r="E16832"/>
    </row>
    <row r="16833" spans="5:5">
      <c r="E16833"/>
    </row>
    <row r="16834" spans="5:5">
      <c r="E16834"/>
    </row>
    <row r="16835" spans="5:5">
      <c r="E16835"/>
    </row>
    <row r="16836" spans="5:5">
      <c r="E16836"/>
    </row>
    <row r="16837" spans="5:5">
      <c r="E16837"/>
    </row>
    <row r="16838" spans="5:5">
      <c r="E16838"/>
    </row>
    <row r="16839" spans="5:5">
      <c r="E16839"/>
    </row>
    <row r="16840" spans="5:5">
      <c r="E16840"/>
    </row>
    <row r="16841" spans="5:5">
      <c r="E16841"/>
    </row>
    <row r="16842" spans="5:5">
      <c r="E16842"/>
    </row>
    <row r="16843" spans="5:5">
      <c r="E16843"/>
    </row>
    <row r="16844" spans="5:5">
      <c r="E16844"/>
    </row>
    <row r="16845" spans="5:5">
      <c r="E16845"/>
    </row>
    <row r="16846" spans="5:5">
      <c r="E16846"/>
    </row>
    <row r="16847" spans="5:5">
      <c r="E16847"/>
    </row>
    <row r="16848" spans="5:5">
      <c r="E16848"/>
    </row>
    <row r="16849" spans="5:5">
      <c r="E16849"/>
    </row>
    <row r="16850" spans="5:5">
      <c r="E16850"/>
    </row>
    <row r="16851" spans="5:5">
      <c r="E16851"/>
    </row>
    <row r="16852" spans="5:5">
      <c r="E16852"/>
    </row>
    <row r="16853" spans="5:5">
      <c r="E16853"/>
    </row>
    <row r="16854" spans="5:5">
      <c r="E16854"/>
    </row>
    <row r="16855" spans="5:5">
      <c r="E16855"/>
    </row>
    <row r="16856" spans="5:5">
      <c r="E16856"/>
    </row>
    <row r="16857" spans="5:5">
      <c r="E16857"/>
    </row>
    <row r="16858" spans="5:5">
      <c r="E16858"/>
    </row>
    <row r="16859" spans="5:5">
      <c r="E16859"/>
    </row>
    <row r="16860" spans="5:5">
      <c r="E16860"/>
    </row>
    <row r="16861" spans="5:5">
      <c r="E16861"/>
    </row>
    <row r="16862" spans="5:5">
      <c r="E16862"/>
    </row>
    <row r="16863" spans="5:5">
      <c r="E16863"/>
    </row>
    <row r="16864" spans="5:5">
      <c r="E16864"/>
    </row>
    <row r="16865" spans="5:5">
      <c r="E16865"/>
    </row>
    <row r="16866" spans="5:5">
      <c r="E16866"/>
    </row>
    <row r="16867" spans="5:5">
      <c r="E16867"/>
    </row>
    <row r="16868" spans="5:5">
      <c r="E16868"/>
    </row>
    <row r="16869" spans="5:5">
      <c r="E16869"/>
    </row>
    <row r="16870" spans="5:5">
      <c r="E16870"/>
    </row>
    <row r="16871" spans="5:5">
      <c r="E16871"/>
    </row>
    <row r="16872" spans="5:5">
      <c r="E16872"/>
    </row>
    <row r="16873" spans="5:5">
      <c r="E16873"/>
    </row>
    <row r="16874" spans="5:5">
      <c r="E16874"/>
    </row>
    <row r="16875" spans="5:5">
      <c r="E16875"/>
    </row>
    <row r="16876" spans="5:5">
      <c r="E16876"/>
    </row>
    <row r="16877" spans="5:5">
      <c r="E16877"/>
    </row>
    <row r="16878" spans="5:5">
      <c r="E16878"/>
    </row>
    <row r="16879" spans="5:5">
      <c r="E16879"/>
    </row>
    <row r="16880" spans="5:5">
      <c r="E16880"/>
    </row>
    <row r="16881" spans="5:5">
      <c r="E16881"/>
    </row>
    <row r="16882" spans="5:5">
      <c r="E16882"/>
    </row>
    <row r="16883" spans="5:5">
      <c r="E16883"/>
    </row>
    <row r="16884" spans="5:5">
      <c r="E16884"/>
    </row>
    <row r="16885" spans="5:5">
      <c r="E16885"/>
    </row>
    <row r="16886" spans="5:5">
      <c r="E16886"/>
    </row>
    <row r="16887" spans="5:5">
      <c r="E16887"/>
    </row>
    <row r="16888" spans="5:5">
      <c r="E16888"/>
    </row>
    <row r="16889" spans="5:5">
      <c r="E16889"/>
    </row>
    <row r="16890" spans="5:5">
      <c r="E16890"/>
    </row>
    <row r="16891" spans="5:5">
      <c r="E16891"/>
    </row>
    <row r="16892" spans="5:5">
      <c r="E16892"/>
    </row>
    <row r="16893" spans="5:5">
      <c r="E16893"/>
    </row>
    <row r="16894" spans="5:5">
      <c r="E16894"/>
    </row>
    <row r="16895" spans="5:5">
      <c r="E16895"/>
    </row>
    <row r="16896" spans="5:5">
      <c r="E16896"/>
    </row>
    <row r="16897" spans="5:5">
      <c r="E16897"/>
    </row>
    <row r="16898" spans="5:5">
      <c r="E16898"/>
    </row>
    <row r="16899" spans="5:5">
      <c r="E16899"/>
    </row>
    <row r="16900" spans="5:5">
      <c r="E16900"/>
    </row>
    <row r="16901" spans="5:5">
      <c r="E16901"/>
    </row>
    <row r="16902" spans="5:5">
      <c r="E16902"/>
    </row>
    <row r="16903" spans="5:5">
      <c r="E16903"/>
    </row>
    <row r="16904" spans="5:5">
      <c r="E16904"/>
    </row>
    <row r="16905" spans="5:5">
      <c r="E16905"/>
    </row>
    <row r="16906" spans="5:5">
      <c r="E16906"/>
    </row>
    <row r="16907" spans="5:5">
      <c r="E16907"/>
    </row>
    <row r="16908" spans="5:5">
      <c r="E16908"/>
    </row>
    <row r="16909" spans="5:5">
      <c r="E16909"/>
    </row>
    <row r="16910" spans="5:5">
      <c r="E16910"/>
    </row>
    <row r="16911" spans="5:5">
      <c r="E16911"/>
    </row>
    <row r="16912" spans="5:5">
      <c r="E16912"/>
    </row>
    <row r="16913" spans="5:5">
      <c r="E16913"/>
    </row>
    <row r="16914" spans="5:5">
      <c r="E16914"/>
    </row>
    <row r="16915" spans="5:5">
      <c r="E16915"/>
    </row>
    <row r="16916" spans="5:5">
      <c r="E16916"/>
    </row>
    <row r="16917" spans="5:5">
      <c r="E16917"/>
    </row>
    <row r="16918" spans="5:5">
      <c r="E16918"/>
    </row>
    <row r="16919" spans="5:5">
      <c r="E16919"/>
    </row>
    <row r="16920" spans="5:5">
      <c r="E16920"/>
    </row>
    <row r="16921" spans="5:5">
      <c r="E16921"/>
    </row>
    <row r="16922" spans="5:5">
      <c r="E16922"/>
    </row>
    <row r="16923" spans="5:5">
      <c r="E16923"/>
    </row>
    <row r="16924" spans="5:5">
      <c r="E16924"/>
    </row>
    <row r="16925" spans="5:5">
      <c r="E16925"/>
    </row>
    <row r="16926" spans="5:5">
      <c r="E16926"/>
    </row>
    <row r="16927" spans="5:5">
      <c r="E16927"/>
    </row>
    <row r="16928" spans="5:5">
      <c r="E16928"/>
    </row>
    <row r="16929" spans="5:5">
      <c r="E16929"/>
    </row>
    <row r="16930" spans="5:5">
      <c r="E16930"/>
    </row>
    <row r="16931" spans="5:5">
      <c r="E16931"/>
    </row>
    <row r="16932" spans="5:5">
      <c r="E16932"/>
    </row>
    <row r="16933" spans="5:5">
      <c r="E16933"/>
    </row>
    <row r="16934" spans="5:5">
      <c r="E16934"/>
    </row>
    <row r="16935" spans="5:5">
      <c r="E16935"/>
    </row>
    <row r="16936" spans="5:5">
      <c r="E16936"/>
    </row>
    <row r="16937" spans="5:5">
      <c r="E16937"/>
    </row>
    <row r="16938" spans="5:5">
      <c r="E16938"/>
    </row>
    <row r="16939" spans="5:5">
      <c r="E16939"/>
    </row>
    <row r="16940" spans="5:5">
      <c r="E16940"/>
    </row>
    <row r="16941" spans="5:5">
      <c r="E16941"/>
    </row>
    <row r="16942" spans="5:5">
      <c r="E16942"/>
    </row>
    <row r="16943" spans="5:5">
      <c r="E16943"/>
    </row>
    <row r="16944" spans="5:5">
      <c r="E16944"/>
    </row>
    <row r="16945" spans="5:5">
      <c r="E16945"/>
    </row>
    <row r="16946" spans="5:5">
      <c r="E16946"/>
    </row>
    <row r="16947" spans="5:5">
      <c r="E16947"/>
    </row>
    <row r="16948" spans="5:5">
      <c r="E16948"/>
    </row>
    <row r="16949" spans="5:5">
      <c r="E16949"/>
    </row>
    <row r="16950" spans="5:5">
      <c r="E16950"/>
    </row>
    <row r="16951" spans="5:5">
      <c r="E16951"/>
    </row>
    <row r="16952" spans="5:5">
      <c r="E16952"/>
    </row>
    <row r="16953" spans="5:5">
      <c r="E16953"/>
    </row>
    <row r="16954" spans="5:5">
      <c r="E16954"/>
    </row>
    <row r="16955" spans="5:5">
      <c r="E16955"/>
    </row>
    <row r="16956" spans="5:5">
      <c r="E16956"/>
    </row>
    <row r="16957" spans="5:5">
      <c r="E16957"/>
    </row>
    <row r="16958" spans="5:5">
      <c r="E16958"/>
    </row>
    <row r="16959" spans="5:5">
      <c r="E16959"/>
    </row>
    <row r="16960" spans="5:5">
      <c r="E16960"/>
    </row>
    <row r="16961" spans="5:5">
      <c r="E16961"/>
    </row>
    <row r="16962" spans="5:5">
      <c r="E16962"/>
    </row>
    <row r="16963" spans="5:5">
      <c r="E16963"/>
    </row>
    <row r="16964" spans="5:5">
      <c r="E16964"/>
    </row>
    <row r="16965" spans="5:5">
      <c r="E16965"/>
    </row>
    <row r="16966" spans="5:5">
      <c r="E16966"/>
    </row>
    <row r="16967" spans="5:5">
      <c r="E16967"/>
    </row>
    <row r="16968" spans="5:5">
      <c r="E16968"/>
    </row>
    <row r="16969" spans="5:5">
      <c r="E16969"/>
    </row>
    <row r="16970" spans="5:5">
      <c r="E16970"/>
    </row>
    <row r="16971" spans="5:5">
      <c r="E16971"/>
    </row>
    <row r="16972" spans="5:5">
      <c r="E16972"/>
    </row>
    <row r="16973" spans="5:5">
      <c r="E16973"/>
    </row>
    <row r="16974" spans="5:5">
      <c r="E16974"/>
    </row>
    <row r="16975" spans="5:5">
      <c r="E16975"/>
    </row>
    <row r="16976" spans="5:5">
      <c r="E16976"/>
    </row>
    <row r="16977" spans="5:5">
      <c r="E16977"/>
    </row>
    <row r="16978" spans="5:5">
      <c r="E16978"/>
    </row>
    <row r="16979" spans="5:5">
      <c r="E16979"/>
    </row>
    <row r="16980" spans="5:5">
      <c r="E16980"/>
    </row>
    <row r="16981" spans="5:5">
      <c r="E16981"/>
    </row>
    <row r="16982" spans="5:5">
      <c r="E16982"/>
    </row>
    <row r="16983" spans="5:5">
      <c r="E16983"/>
    </row>
    <row r="16984" spans="5:5">
      <c r="E16984"/>
    </row>
    <row r="16985" spans="5:5">
      <c r="E16985"/>
    </row>
    <row r="16986" spans="5:5">
      <c r="E16986"/>
    </row>
    <row r="16987" spans="5:5">
      <c r="E16987"/>
    </row>
    <row r="16988" spans="5:5">
      <c r="E16988"/>
    </row>
    <row r="16989" spans="5:5">
      <c r="E16989"/>
    </row>
    <row r="16990" spans="5:5">
      <c r="E16990"/>
    </row>
    <row r="16991" spans="5:5">
      <c r="E16991"/>
    </row>
    <row r="16992" spans="5:5">
      <c r="E16992"/>
    </row>
    <row r="16993" spans="5:5">
      <c r="E16993"/>
    </row>
    <row r="16994" spans="5:5">
      <c r="E16994"/>
    </row>
    <row r="16995" spans="5:5">
      <c r="E16995"/>
    </row>
    <row r="16996" spans="5:5">
      <c r="E16996"/>
    </row>
    <row r="16997" spans="5:5">
      <c r="E16997"/>
    </row>
    <row r="16998" spans="5:5">
      <c r="E16998"/>
    </row>
    <row r="16999" spans="5:5">
      <c r="E16999"/>
    </row>
    <row r="17000" spans="5:5">
      <c r="E17000"/>
    </row>
    <row r="17001" spans="5:5">
      <c r="E17001"/>
    </row>
    <row r="17002" spans="5:5">
      <c r="E17002"/>
    </row>
    <row r="17003" spans="5:5">
      <c r="E17003"/>
    </row>
    <row r="17004" spans="5:5">
      <c r="E17004"/>
    </row>
    <row r="17005" spans="5:5">
      <c r="E17005"/>
    </row>
    <row r="17006" spans="5:5">
      <c r="E17006"/>
    </row>
    <row r="17007" spans="5:5">
      <c r="E17007"/>
    </row>
    <row r="17008" spans="5:5">
      <c r="E17008"/>
    </row>
    <row r="17009" spans="5:5">
      <c r="E17009"/>
    </row>
    <row r="17010" spans="5:5">
      <c r="E17010"/>
    </row>
    <row r="17011" spans="5:5">
      <c r="E17011"/>
    </row>
    <row r="17012" spans="5:5">
      <c r="E17012"/>
    </row>
    <row r="17013" spans="5:5">
      <c r="E17013"/>
    </row>
    <row r="17014" spans="5:5">
      <c r="E17014"/>
    </row>
    <row r="17015" spans="5:5">
      <c r="E17015"/>
    </row>
    <row r="17016" spans="5:5">
      <c r="E17016"/>
    </row>
    <row r="17017" spans="5:5">
      <c r="E17017"/>
    </row>
    <row r="17018" spans="5:5">
      <c r="E17018"/>
    </row>
    <row r="17019" spans="5:5">
      <c r="E17019"/>
    </row>
    <row r="17020" spans="5:5">
      <c r="E17020"/>
    </row>
    <row r="17021" spans="5:5">
      <c r="E17021"/>
    </row>
    <row r="17022" spans="5:5">
      <c r="E17022"/>
    </row>
    <row r="17023" spans="5:5">
      <c r="E17023"/>
    </row>
    <row r="17024" spans="5:5">
      <c r="E17024"/>
    </row>
    <row r="17025" spans="5:5">
      <c r="E17025"/>
    </row>
    <row r="17026" spans="5:5">
      <c r="E17026"/>
    </row>
    <row r="17027" spans="5:5">
      <c r="E17027"/>
    </row>
    <row r="17028" spans="5:5">
      <c r="E17028"/>
    </row>
    <row r="17029" spans="5:5">
      <c r="E17029"/>
    </row>
    <row r="17030" spans="5:5">
      <c r="E17030"/>
    </row>
    <row r="17031" spans="5:5">
      <c r="E17031"/>
    </row>
    <row r="17032" spans="5:5">
      <c r="E17032"/>
    </row>
    <row r="17033" spans="5:5">
      <c r="E17033"/>
    </row>
    <row r="17034" spans="5:5">
      <c r="E17034"/>
    </row>
    <row r="17035" spans="5:5">
      <c r="E17035"/>
    </row>
    <row r="17036" spans="5:5">
      <c r="E17036"/>
    </row>
    <row r="17037" spans="5:5">
      <c r="E17037"/>
    </row>
    <row r="17038" spans="5:5">
      <c r="E17038"/>
    </row>
    <row r="17039" spans="5:5">
      <c r="E17039"/>
    </row>
    <row r="17040" spans="5:5">
      <c r="E17040"/>
    </row>
    <row r="17041" spans="5:5">
      <c r="E17041"/>
    </row>
    <row r="17042" spans="5:5">
      <c r="E17042"/>
    </row>
    <row r="17043" spans="5:5">
      <c r="E17043"/>
    </row>
    <row r="17044" spans="5:5">
      <c r="E17044"/>
    </row>
    <row r="17045" spans="5:5">
      <c r="E17045"/>
    </row>
    <row r="17046" spans="5:5">
      <c r="E17046"/>
    </row>
    <row r="17047" spans="5:5">
      <c r="E17047"/>
    </row>
    <row r="17048" spans="5:5">
      <c r="E17048"/>
    </row>
    <row r="17049" spans="5:5">
      <c r="E17049"/>
    </row>
    <row r="17050" spans="5:5">
      <c r="E17050"/>
    </row>
    <row r="17051" spans="5:5">
      <c r="E17051"/>
    </row>
    <row r="17052" spans="5:5">
      <c r="E17052"/>
    </row>
    <row r="17053" spans="5:5">
      <c r="E17053"/>
    </row>
    <row r="17054" spans="5:5">
      <c r="E17054"/>
    </row>
    <row r="17055" spans="5:5">
      <c r="E17055"/>
    </row>
    <row r="17056" spans="5:5">
      <c r="E17056"/>
    </row>
    <row r="17057" spans="5:5">
      <c r="E17057"/>
    </row>
    <row r="17058" spans="5:5">
      <c r="E17058"/>
    </row>
    <row r="17059" spans="5:5">
      <c r="E17059"/>
    </row>
    <row r="17060" spans="5:5">
      <c r="E17060"/>
    </row>
    <row r="17061" spans="5:5">
      <c r="E17061"/>
    </row>
    <row r="17062" spans="5:5">
      <c r="E17062"/>
    </row>
    <row r="17063" spans="5:5">
      <c r="E17063"/>
    </row>
    <row r="17064" spans="5:5">
      <c r="E17064"/>
    </row>
    <row r="17065" spans="5:5">
      <c r="E17065"/>
    </row>
    <row r="17066" spans="5:5">
      <c r="E17066"/>
    </row>
    <row r="17067" spans="5:5">
      <c r="E17067"/>
    </row>
    <row r="17068" spans="5:5">
      <c r="E17068"/>
    </row>
    <row r="17069" spans="5:5">
      <c r="E17069"/>
    </row>
    <row r="17070" spans="5:5">
      <c r="E17070"/>
    </row>
    <row r="17071" spans="5:5">
      <c r="E17071"/>
    </row>
    <row r="17072" spans="5:5">
      <c r="E17072"/>
    </row>
    <row r="17073" spans="5:5">
      <c r="E17073"/>
    </row>
    <row r="17074" spans="5:5">
      <c r="E17074"/>
    </row>
    <row r="17075" spans="5:5">
      <c r="E17075"/>
    </row>
    <row r="17076" spans="5:5">
      <c r="E17076"/>
    </row>
    <row r="17077" spans="5:5">
      <c r="E17077"/>
    </row>
    <row r="17078" spans="5:5">
      <c r="E17078"/>
    </row>
    <row r="17079" spans="5:5">
      <c r="E17079"/>
    </row>
    <row r="17080" spans="5:5">
      <c r="E17080"/>
    </row>
    <row r="17081" spans="5:5">
      <c r="E17081"/>
    </row>
    <row r="17082" spans="5:5">
      <c r="E17082"/>
    </row>
    <row r="17083" spans="5:5">
      <c r="E17083"/>
    </row>
    <row r="17084" spans="5:5">
      <c r="E17084"/>
    </row>
    <row r="17085" spans="5:5">
      <c r="E17085"/>
    </row>
    <row r="17086" spans="5:5">
      <c r="E17086"/>
    </row>
    <row r="17087" spans="5:5">
      <c r="E17087"/>
    </row>
    <row r="17088" spans="5:5">
      <c r="E17088"/>
    </row>
    <row r="17089" spans="5:5">
      <c r="E17089"/>
    </row>
    <row r="17090" spans="5:5">
      <c r="E17090"/>
    </row>
    <row r="17091" spans="5:5">
      <c r="E17091"/>
    </row>
    <row r="17092" spans="5:5">
      <c r="E17092"/>
    </row>
    <row r="17093" spans="5:5">
      <c r="E17093"/>
    </row>
    <row r="17094" spans="5:5">
      <c r="E17094"/>
    </row>
    <row r="17095" spans="5:5">
      <c r="E17095"/>
    </row>
    <row r="17096" spans="5:5">
      <c r="E17096"/>
    </row>
    <row r="17097" spans="5:5">
      <c r="E17097"/>
    </row>
    <row r="17098" spans="5:5">
      <c r="E17098"/>
    </row>
    <row r="17099" spans="5:5">
      <c r="E17099"/>
    </row>
    <row r="17100" spans="5:5">
      <c r="E17100"/>
    </row>
    <row r="17101" spans="5:5">
      <c r="E17101"/>
    </row>
    <row r="17102" spans="5:5">
      <c r="E17102"/>
    </row>
    <row r="17103" spans="5:5">
      <c r="E17103"/>
    </row>
    <row r="17104" spans="5:5">
      <c r="E17104"/>
    </row>
    <row r="17105" spans="5:5">
      <c r="E17105"/>
    </row>
    <row r="17106" spans="5:5">
      <c r="E17106"/>
    </row>
    <row r="17107" spans="5:5">
      <c r="E17107"/>
    </row>
    <row r="17108" spans="5:5">
      <c r="E17108"/>
    </row>
    <row r="17109" spans="5:5">
      <c r="E17109"/>
    </row>
    <row r="17110" spans="5:5">
      <c r="E17110"/>
    </row>
    <row r="17111" spans="5:5">
      <c r="E17111"/>
    </row>
    <row r="17112" spans="5:5">
      <c r="E17112"/>
    </row>
    <row r="17113" spans="5:5">
      <c r="E17113"/>
    </row>
    <row r="17114" spans="5:5">
      <c r="E17114"/>
    </row>
    <row r="17115" spans="5:5">
      <c r="E17115"/>
    </row>
    <row r="17116" spans="5:5">
      <c r="E17116"/>
    </row>
    <row r="17117" spans="5:5">
      <c r="E17117"/>
    </row>
    <row r="17118" spans="5:5">
      <c r="E17118"/>
    </row>
    <row r="17119" spans="5:5">
      <c r="E17119"/>
    </row>
    <row r="17120" spans="5:5">
      <c r="E17120"/>
    </row>
    <row r="17121" spans="5:5">
      <c r="E17121"/>
    </row>
    <row r="17122" spans="5:5">
      <c r="E17122"/>
    </row>
    <row r="17123" spans="5:5">
      <c r="E17123"/>
    </row>
    <row r="17124" spans="5:5">
      <c r="E17124"/>
    </row>
    <row r="17125" spans="5:5">
      <c r="E17125"/>
    </row>
    <row r="17126" spans="5:5">
      <c r="E17126"/>
    </row>
    <row r="17127" spans="5:5">
      <c r="E17127"/>
    </row>
    <row r="17128" spans="5:5">
      <c r="E17128"/>
    </row>
    <row r="17129" spans="5:5">
      <c r="E17129"/>
    </row>
    <row r="17130" spans="5:5">
      <c r="E17130"/>
    </row>
    <row r="17131" spans="5:5">
      <c r="E17131"/>
    </row>
    <row r="17132" spans="5:5">
      <c r="E17132"/>
    </row>
    <row r="17133" spans="5:5">
      <c r="E17133"/>
    </row>
    <row r="17134" spans="5:5">
      <c r="E17134"/>
    </row>
    <row r="17135" spans="5:5">
      <c r="E17135"/>
    </row>
    <row r="17136" spans="5:5">
      <c r="E17136"/>
    </row>
    <row r="17137" spans="5:5">
      <c r="E17137"/>
    </row>
    <row r="17138" spans="5:5">
      <c r="E17138"/>
    </row>
    <row r="17139" spans="5:5">
      <c r="E17139"/>
    </row>
    <row r="17140" spans="5:5">
      <c r="E17140"/>
    </row>
    <row r="17141" spans="5:5">
      <c r="E17141"/>
    </row>
    <row r="17142" spans="5:5">
      <c r="E17142"/>
    </row>
    <row r="17143" spans="5:5">
      <c r="E17143"/>
    </row>
    <row r="17144" spans="5:5">
      <c r="E17144"/>
    </row>
    <row r="17145" spans="5:5">
      <c r="E17145"/>
    </row>
    <row r="17146" spans="5:5">
      <c r="E17146"/>
    </row>
    <row r="17147" spans="5:5">
      <c r="E17147"/>
    </row>
    <row r="17148" spans="5:5">
      <c r="E17148"/>
    </row>
    <row r="17149" spans="5:5">
      <c r="E17149"/>
    </row>
    <row r="17150" spans="5:5">
      <c r="E17150"/>
    </row>
    <row r="17151" spans="5:5">
      <c r="E17151"/>
    </row>
    <row r="17152" spans="5:5">
      <c r="E17152"/>
    </row>
    <row r="17153" spans="5:5">
      <c r="E17153"/>
    </row>
    <row r="17154" spans="5:5">
      <c r="E17154"/>
    </row>
    <row r="17155" spans="5:5">
      <c r="E17155"/>
    </row>
    <row r="17156" spans="5:5">
      <c r="E17156"/>
    </row>
    <row r="17157" spans="5:5">
      <c r="E17157"/>
    </row>
    <row r="17158" spans="5:5">
      <c r="E17158"/>
    </row>
    <row r="17159" spans="5:5">
      <c r="E17159"/>
    </row>
    <row r="17160" spans="5:5">
      <c r="E17160"/>
    </row>
    <row r="17161" spans="5:5">
      <c r="E17161"/>
    </row>
    <row r="17162" spans="5:5">
      <c r="E17162"/>
    </row>
    <row r="17163" spans="5:5">
      <c r="E17163"/>
    </row>
    <row r="17164" spans="5:5">
      <c r="E17164"/>
    </row>
    <row r="17165" spans="5:5">
      <c r="E17165"/>
    </row>
    <row r="17166" spans="5:5">
      <c r="E17166"/>
    </row>
    <row r="17167" spans="5:5">
      <c r="E17167"/>
    </row>
    <row r="17168" spans="5:5">
      <c r="E17168"/>
    </row>
    <row r="17169" spans="5:5">
      <c r="E17169"/>
    </row>
    <row r="17170" spans="5:5">
      <c r="E17170"/>
    </row>
    <row r="17171" spans="5:5">
      <c r="E17171"/>
    </row>
    <row r="17172" spans="5:5">
      <c r="E17172"/>
    </row>
    <row r="17173" spans="5:5">
      <c r="E17173"/>
    </row>
    <row r="17174" spans="5:5">
      <c r="E17174"/>
    </row>
    <row r="17175" spans="5:5">
      <c r="E17175"/>
    </row>
    <row r="17176" spans="5:5">
      <c r="E17176"/>
    </row>
    <row r="17177" spans="5:5">
      <c r="E17177"/>
    </row>
    <row r="17178" spans="5:5">
      <c r="E17178"/>
    </row>
    <row r="17179" spans="5:5">
      <c r="E17179"/>
    </row>
    <row r="17180" spans="5:5">
      <c r="E17180"/>
    </row>
    <row r="17181" spans="5:5">
      <c r="E17181"/>
    </row>
    <row r="17182" spans="5:5">
      <c r="E17182"/>
    </row>
    <row r="17183" spans="5:5">
      <c r="E17183"/>
    </row>
    <row r="17184" spans="5:5">
      <c r="E17184"/>
    </row>
    <row r="17185" spans="5:5">
      <c r="E17185"/>
    </row>
    <row r="17186" spans="5:5">
      <c r="E17186"/>
    </row>
    <row r="17187" spans="5:5">
      <c r="E17187"/>
    </row>
    <row r="17188" spans="5:5">
      <c r="E17188"/>
    </row>
    <row r="17189" spans="5:5">
      <c r="E17189"/>
    </row>
    <row r="17190" spans="5:5">
      <c r="E17190"/>
    </row>
    <row r="17191" spans="5:5">
      <c r="E17191"/>
    </row>
    <row r="17192" spans="5:5">
      <c r="E17192"/>
    </row>
    <row r="17193" spans="5:5">
      <c r="E17193"/>
    </row>
    <row r="17194" spans="5:5">
      <c r="E17194"/>
    </row>
    <row r="17195" spans="5:5">
      <c r="E17195"/>
    </row>
    <row r="17196" spans="5:5">
      <c r="E17196"/>
    </row>
    <row r="17197" spans="5:5">
      <c r="E17197"/>
    </row>
    <row r="17198" spans="5:5">
      <c r="E17198"/>
    </row>
    <row r="17199" spans="5:5">
      <c r="E17199"/>
    </row>
    <row r="17200" spans="5:5">
      <c r="E17200"/>
    </row>
    <row r="17201" spans="5:5">
      <c r="E17201"/>
    </row>
    <row r="17202" spans="5:5">
      <c r="E17202"/>
    </row>
    <row r="17203" spans="5:5">
      <c r="E17203"/>
    </row>
    <row r="17204" spans="5:5">
      <c r="E17204"/>
    </row>
    <row r="17205" spans="5:5">
      <c r="E17205"/>
    </row>
    <row r="17206" spans="5:5">
      <c r="E17206"/>
    </row>
    <row r="17207" spans="5:5">
      <c r="E17207"/>
    </row>
    <row r="17208" spans="5:5">
      <c r="E17208"/>
    </row>
    <row r="17209" spans="5:5">
      <c r="E17209"/>
    </row>
    <row r="17210" spans="5:5">
      <c r="E17210"/>
    </row>
    <row r="17211" spans="5:5">
      <c r="E17211"/>
    </row>
    <row r="17212" spans="5:5">
      <c r="E17212"/>
    </row>
    <row r="17213" spans="5:5">
      <c r="E17213"/>
    </row>
    <row r="17214" spans="5:5">
      <c r="E17214"/>
    </row>
    <row r="17215" spans="5:5">
      <c r="E17215"/>
    </row>
    <row r="17216" spans="5:5">
      <c r="E17216"/>
    </row>
    <row r="17217" spans="5:5">
      <c r="E17217"/>
    </row>
    <row r="17218" spans="5:5">
      <c r="E17218"/>
    </row>
    <row r="17219" spans="5:5">
      <c r="E17219"/>
    </row>
    <row r="17220" spans="5:5">
      <c r="E17220"/>
    </row>
    <row r="17221" spans="5:5">
      <c r="E17221"/>
    </row>
    <row r="17222" spans="5:5">
      <c r="E17222"/>
    </row>
    <row r="17223" spans="5:5">
      <c r="E17223"/>
    </row>
    <row r="17224" spans="5:5">
      <c r="E17224"/>
    </row>
    <row r="17225" spans="5:5">
      <c r="E17225"/>
    </row>
    <row r="17226" spans="5:5">
      <c r="E17226"/>
    </row>
    <row r="17227" spans="5:5">
      <c r="E17227"/>
    </row>
    <row r="17228" spans="5:5">
      <c r="E17228"/>
    </row>
    <row r="17229" spans="5:5">
      <c r="E17229"/>
    </row>
    <row r="17230" spans="5:5">
      <c r="E17230"/>
    </row>
    <row r="17231" spans="5:5">
      <c r="E17231"/>
    </row>
    <row r="17232" spans="5:5">
      <c r="E17232"/>
    </row>
    <row r="17233" spans="5:5">
      <c r="E17233"/>
    </row>
    <row r="17234" spans="5:5">
      <c r="E17234"/>
    </row>
    <row r="17235" spans="5:5">
      <c r="E17235"/>
    </row>
    <row r="17236" spans="5:5">
      <c r="E17236"/>
    </row>
    <row r="17237" spans="5:5">
      <c r="E17237"/>
    </row>
    <row r="17238" spans="5:5">
      <c r="E17238"/>
    </row>
    <row r="17239" spans="5:5">
      <c r="E17239"/>
    </row>
    <row r="17240" spans="5:5">
      <c r="E17240"/>
    </row>
    <row r="17241" spans="5:5">
      <c r="E17241"/>
    </row>
    <row r="17242" spans="5:5">
      <c r="E17242"/>
    </row>
    <row r="17243" spans="5:5">
      <c r="E17243"/>
    </row>
    <row r="17244" spans="5:5">
      <c r="E17244"/>
    </row>
    <row r="17245" spans="5:5">
      <c r="E17245"/>
    </row>
    <row r="17246" spans="5:5">
      <c r="E17246"/>
    </row>
    <row r="17247" spans="5:5">
      <c r="E17247"/>
    </row>
    <row r="17248" spans="5:5">
      <c r="E17248"/>
    </row>
    <row r="17249" spans="5:5">
      <c r="E17249"/>
    </row>
    <row r="17250" spans="5:5">
      <c r="E17250"/>
    </row>
    <row r="17251" spans="5:5">
      <c r="E17251"/>
    </row>
    <row r="17252" spans="5:5">
      <c r="E17252"/>
    </row>
    <row r="17253" spans="5:5">
      <c r="E17253"/>
    </row>
    <row r="17254" spans="5:5">
      <c r="E17254"/>
    </row>
    <row r="17255" spans="5:5">
      <c r="E17255"/>
    </row>
    <row r="17256" spans="5:5">
      <c r="E17256"/>
    </row>
    <row r="17257" spans="5:5">
      <c r="E17257"/>
    </row>
    <row r="17258" spans="5:5">
      <c r="E17258"/>
    </row>
    <row r="17259" spans="5:5">
      <c r="E17259"/>
    </row>
    <row r="17260" spans="5:5">
      <c r="E17260"/>
    </row>
    <row r="17261" spans="5:5">
      <c r="E17261"/>
    </row>
    <row r="17262" spans="5:5">
      <c r="E17262"/>
    </row>
    <row r="17263" spans="5:5">
      <c r="E17263"/>
    </row>
    <row r="17264" spans="5:5">
      <c r="E17264"/>
    </row>
    <row r="17265" spans="5:5">
      <c r="E17265"/>
    </row>
    <row r="17266" spans="5:5">
      <c r="E17266"/>
    </row>
    <row r="17267" spans="5:5">
      <c r="E17267"/>
    </row>
    <row r="17268" spans="5:5">
      <c r="E17268"/>
    </row>
    <row r="17269" spans="5:5">
      <c r="E17269"/>
    </row>
    <row r="17270" spans="5:5">
      <c r="E17270"/>
    </row>
    <row r="17271" spans="5:5">
      <c r="E17271"/>
    </row>
    <row r="17272" spans="5:5">
      <c r="E17272"/>
    </row>
    <row r="17273" spans="5:5">
      <c r="E17273"/>
    </row>
    <row r="17274" spans="5:5">
      <c r="E17274"/>
    </row>
    <row r="17275" spans="5:5">
      <c r="E17275"/>
    </row>
    <row r="17276" spans="5:5">
      <c r="E17276"/>
    </row>
    <row r="17277" spans="5:5">
      <c r="E17277"/>
    </row>
    <row r="17278" spans="5:5">
      <c r="E17278"/>
    </row>
    <row r="17279" spans="5:5">
      <c r="E17279"/>
    </row>
    <row r="17280" spans="5:5">
      <c r="E17280"/>
    </row>
    <row r="17281" spans="5:5">
      <c r="E17281"/>
    </row>
    <row r="17282" spans="5:5">
      <c r="E17282"/>
    </row>
    <row r="17283" spans="5:5">
      <c r="E17283"/>
    </row>
    <row r="17284" spans="5:5">
      <c r="E17284"/>
    </row>
    <row r="17285" spans="5:5">
      <c r="E17285"/>
    </row>
    <row r="17286" spans="5:5">
      <c r="E17286"/>
    </row>
    <row r="17287" spans="5:5">
      <c r="E17287"/>
    </row>
    <row r="17288" spans="5:5">
      <c r="E17288"/>
    </row>
    <row r="17289" spans="5:5">
      <c r="E17289"/>
    </row>
    <row r="17290" spans="5:5">
      <c r="E17290"/>
    </row>
    <row r="17291" spans="5:5">
      <c r="E17291"/>
    </row>
    <row r="17292" spans="5:5">
      <c r="E17292"/>
    </row>
    <row r="17293" spans="5:5">
      <c r="E17293"/>
    </row>
    <row r="17294" spans="5:5">
      <c r="E17294"/>
    </row>
    <row r="17295" spans="5:5">
      <c r="E17295"/>
    </row>
    <row r="17296" spans="5:5">
      <c r="E17296"/>
    </row>
    <row r="17297" spans="5:5">
      <c r="E17297"/>
    </row>
    <row r="17298" spans="5:5">
      <c r="E17298"/>
    </row>
    <row r="17299" spans="5:5">
      <c r="E17299"/>
    </row>
    <row r="17300" spans="5:5">
      <c r="E17300"/>
    </row>
    <row r="17301" spans="5:5">
      <c r="E17301"/>
    </row>
    <row r="17302" spans="5:5">
      <c r="E17302"/>
    </row>
    <row r="17303" spans="5:5">
      <c r="E17303"/>
    </row>
    <row r="17304" spans="5:5">
      <c r="E17304"/>
    </row>
    <row r="17305" spans="5:5">
      <c r="E17305"/>
    </row>
    <row r="17306" spans="5:5">
      <c r="E17306"/>
    </row>
    <row r="17307" spans="5:5">
      <c r="E17307"/>
    </row>
    <row r="17308" spans="5:5">
      <c r="E17308"/>
    </row>
    <row r="17309" spans="5:5">
      <c r="E17309"/>
    </row>
    <row r="17310" spans="5:5">
      <c r="E17310"/>
    </row>
    <row r="17311" spans="5:5">
      <c r="E17311"/>
    </row>
    <row r="17312" spans="5:5">
      <c r="E17312"/>
    </row>
    <row r="17313" spans="5:5">
      <c r="E17313"/>
    </row>
    <row r="17314" spans="5:5">
      <c r="E17314"/>
    </row>
    <row r="17315" spans="5:5">
      <c r="E17315"/>
    </row>
    <row r="17316" spans="5:5">
      <c r="E17316"/>
    </row>
    <row r="17317" spans="5:5">
      <c r="E17317"/>
    </row>
    <row r="17318" spans="5:5">
      <c r="E17318"/>
    </row>
    <row r="17319" spans="5:5">
      <c r="E17319"/>
    </row>
    <row r="17320" spans="5:5">
      <c r="E17320"/>
    </row>
    <row r="17321" spans="5:5">
      <c r="E17321"/>
    </row>
    <row r="17322" spans="5:5">
      <c r="E17322"/>
    </row>
    <row r="17323" spans="5:5">
      <c r="E17323"/>
    </row>
    <row r="17324" spans="5:5">
      <c r="E17324"/>
    </row>
    <row r="17325" spans="5:5">
      <c r="E17325"/>
    </row>
    <row r="17326" spans="5:5">
      <c r="E17326"/>
    </row>
    <row r="17327" spans="5:5">
      <c r="E17327"/>
    </row>
    <row r="17328" spans="5:5">
      <c r="E17328"/>
    </row>
    <row r="17329" spans="5:5">
      <c r="E17329"/>
    </row>
    <row r="17330" spans="5:5">
      <c r="E17330"/>
    </row>
    <row r="17331" spans="5:5">
      <c r="E17331"/>
    </row>
    <row r="17332" spans="5:5">
      <c r="E17332"/>
    </row>
    <row r="17333" spans="5:5">
      <c r="E17333"/>
    </row>
    <row r="17334" spans="5:5">
      <c r="E17334"/>
    </row>
    <row r="17335" spans="5:5">
      <c r="E17335"/>
    </row>
    <row r="17336" spans="5:5">
      <c r="E17336"/>
    </row>
    <row r="17337" spans="5:5">
      <c r="E17337"/>
    </row>
    <row r="17338" spans="5:5">
      <c r="E17338"/>
    </row>
    <row r="17339" spans="5:5">
      <c r="E17339"/>
    </row>
    <row r="17340" spans="5:5">
      <c r="E17340"/>
    </row>
    <row r="17341" spans="5:5">
      <c r="E17341"/>
    </row>
    <row r="17342" spans="5:5">
      <c r="E17342"/>
    </row>
    <row r="17343" spans="5:5">
      <c r="E17343"/>
    </row>
    <row r="17344" spans="5:5">
      <c r="E17344"/>
    </row>
    <row r="17345" spans="5:5">
      <c r="E17345"/>
    </row>
    <row r="17346" spans="5:5">
      <c r="E17346"/>
    </row>
    <row r="17347" spans="5:5">
      <c r="E17347"/>
    </row>
    <row r="17348" spans="5:5">
      <c r="E17348"/>
    </row>
    <row r="17349" spans="5:5">
      <c r="E17349"/>
    </row>
    <row r="17350" spans="5:5">
      <c r="E17350"/>
    </row>
    <row r="17351" spans="5:5">
      <c r="E17351"/>
    </row>
    <row r="17352" spans="5:5">
      <c r="E17352"/>
    </row>
    <row r="17353" spans="5:5">
      <c r="E17353"/>
    </row>
    <row r="17354" spans="5:5">
      <c r="E17354"/>
    </row>
    <row r="17355" spans="5:5">
      <c r="E17355"/>
    </row>
    <row r="17356" spans="5:5">
      <c r="E17356"/>
    </row>
    <row r="17357" spans="5:5">
      <c r="E17357"/>
    </row>
    <row r="17358" spans="5:5">
      <c r="E17358"/>
    </row>
    <row r="17359" spans="5:5">
      <c r="E17359"/>
    </row>
    <row r="17360" spans="5:5">
      <c r="E17360"/>
    </row>
    <row r="17361" spans="5:5">
      <c r="E17361"/>
    </row>
    <row r="17362" spans="5:5">
      <c r="E17362"/>
    </row>
    <row r="17363" spans="5:5">
      <c r="E17363"/>
    </row>
    <row r="17364" spans="5:5">
      <c r="E17364"/>
    </row>
    <row r="17365" spans="5:5">
      <c r="E17365"/>
    </row>
    <row r="17366" spans="5:5">
      <c r="E17366"/>
    </row>
    <row r="17367" spans="5:5">
      <c r="E17367"/>
    </row>
    <row r="17368" spans="5:5">
      <c r="E17368"/>
    </row>
    <row r="17369" spans="5:5">
      <c r="E17369"/>
    </row>
    <row r="17370" spans="5:5">
      <c r="E17370"/>
    </row>
    <row r="17371" spans="5:5">
      <c r="E17371"/>
    </row>
    <row r="17372" spans="5:5">
      <c r="E17372"/>
    </row>
    <row r="17373" spans="5:5">
      <c r="E17373"/>
    </row>
    <row r="17374" spans="5:5">
      <c r="E17374"/>
    </row>
    <row r="17375" spans="5:5">
      <c r="E17375"/>
    </row>
    <row r="17376" spans="5:5">
      <c r="E17376"/>
    </row>
    <row r="17377" spans="5:5">
      <c r="E17377"/>
    </row>
    <row r="17378" spans="5:5">
      <c r="E17378"/>
    </row>
    <row r="17379" spans="5:5">
      <c r="E17379"/>
    </row>
    <row r="17380" spans="5:5">
      <c r="E17380"/>
    </row>
    <row r="17381" spans="5:5">
      <c r="E17381"/>
    </row>
    <row r="17382" spans="5:5">
      <c r="E17382"/>
    </row>
    <row r="17383" spans="5:5">
      <c r="E17383"/>
    </row>
    <row r="17384" spans="5:5">
      <c r="E17384"/>
    </row>
    <row r="17385" spans="5:5">
      <c r="E17385"/>
    </row>
    <row r="17386" spans="5:5">
      <c r="E17386"/>
    </row>
    <row r="17387" spans="5:5">
      <c r="E17387"/>
    </row>
    <row r="17388" spans="5:5">
      <c r="E17388"/>
    </row>
    <row r="17389" spans="5:5">
      <c r="E17389"/>
    </row>
    <row r="17390" spans="5:5">
      <c r="E17390"/>
    </row>
    <row r="17391" spans="5:5">
      <c r="E17391"/>
    </row>
    <row r="17392" spans="5:5">
      <c r="E17392"/>
    </row>
    <row r="17393" spans="5:5">
      <c r="E17393"/>
    </row>
    <row r="17394" spans="5:5">
      <c r="E17394"/>
    </row>
    <row r="17395" spans="5:5">
      <c r="E17395"/>
    </row>
    <row r="17396" spans="5:5">
      <c r="E17396"/>
    </row>
    <row r="17397" spans="5:5">
      <c r="E17397"/>
    </row>
    <row r="17398" spans="5:5">
      <c r="E17398"/>
    </row>
    <row r="17399" spans="5:5">
      <c r="E17399"/>
    </row>
    <row r="17400" spans="5:5">
      <c r="E17400"/>
    </row>
    <row r="17401" spans="5:5">
      <c r="E17401"/>
    </row>
    <row r="17402" spans="5:5">
      <c r="E17402"/>
    </row>
    <row r="17403" spans="5:5">
      <c r="E17403"/>
    </row>
    <row r="17404" spans="5:5">
      <c r="E17404"/>
    </row>
    <row r="17405" spans="5:5">
      <c r="E17405"/>
    </row>
    <row r="17406" spans="5:5">
      <c r="E17406"/>
    </row>
    <row r="17407" spans="5:5">
      <c r="E17407"/>
    </row>
    <row r="17408" spans="5:5">
      <c r="E17408"/>
    </row>
    <row r="17409" spans="5:5">
      <c r="E17409"/>
    </row>
    <row r="17410" spans="5:5">
      <c r="E17410"/>
    </row>
    <row r="17411" spans="5:5">
      <c r="E17411"/>
    </row>
    <row r="17412" spans="5:5">
      <c r="E17412"/>
    </row>
    <row r="17413" spans="5:5">
      <c r="E17413"/>
    </row>
    <row r="17414" spans="5:5">
      <c r="E17414"/>
    </row>
    <row r="17415" spans="5:5">
      <c r="E17415"/>
    </row>
    <row r="17416" spans="5:5">
      <c r="E17416"/>
    </row>
    <row r="17417" spans="5:5">
      <c r="E17417"/>
    </row>
    <row r="17418" spans="5:5">
      <c r="E17418"/>
    </row>
    <row r="17419" spans="5:5">
      <c r="E17419"/>
    </row>
    <row r="17420" spans="5:5">
      <c r="E17420"/>
    </row>
    <row r="17421" spans="5:5">
      <c r="E17421"/>
    </row>
    <row r="17422" spans="5:5">
      <c r="E17422"/>
    </row>
    <row r="17423" spans="5:5">
      <c r="E17423"/>
    </row>
    <row r="17424" spans="5:5">
      <c r="E17424"/>
    </row>
    <row r="17425" spans="5:5">
      <c r="E17425"/>
    </row>
    <row r="17426" spans="5:5">
      <c r="E17426"/>
    </row>
    <row r="17427" spans="5:5">
      <c r="E17427"/>
    </row>
    <row r="17428" spans="5:5">
      <c r="E17428"/>
    </row>
    <row r="17429" spans="5:5">
      <c r="E17429"/>
    </row>
    <row r="17430" spans="5:5">
      <c r="E17430"/>
    </row>
    <row r="17431" spans="5:5">
      <c r="E17431"/>
    </row>
    <row r="17432" spans="5:5">
      <c r="E17432"/>
    </row>
    <row r="17433" spans="5:5">
      <c r="E17433"/>
    </row>
    <row r="17434" spans="5:5">
      <c r="E17434"/>
    </row>
    <row r="17435" spans="5:5">
      <c r="E17435"/>
    </row>
    <row r="17436" spans="5:5">
      <c r="E17436"/>
    </row>
    <row r="17437" spans="5:5">
      <c r="E17437"/>
    </row>
    <row r="17438" spans="5:5">
      <c r="E17438"/>
    </row>
    <row r="17439" spans="5:5">
      <c r="E17439"/>
    </row>
    <row r="17440" spans="5:5">
      <c r="E17440"/>
    </row>
    <row r="17441" spans="5:5">
      <c r="E17441"/>
    </row>
    <row r="17442" spans="5:5">
      <c r="E17442"/>
    </row>
    <row r="17443" spans="5:5">
      <c r="E17443"/>
    </row>
    <row r="17444" spans="5:5">
      <c r="E17444"/>
    </row>
    <row r="17445" spans="5:5">
      <c r="E17445"/>
    </row>
    <row r="17446" spans="5:5">
      <c r="E17446"/>
    </row>
    <row r="17447" spans="5:5">
      <c r="E17447"/>
    </row>
    <row r="17448" spans="5:5">
      <c r="E17448"/>
    </row>
    <row r="17449" spans="5:5">
      <c r="E17449"/>
    </row>
    <row r="17450" spans="5:5">
      <c r="E17450"/>
    </row>
    <row r="17451" spans="5:5">
      <c r="E17451"/>
    </row>
    <row r="17452" spans="5:5">
      <c r="E17452"/>
    </row>
    <row r="17453" spans="5:5">
      <c r="E17453"/>
    </row>
    <row r="17454" spans="5:5">
      <c r="E17454"/>
    </row>
    <row r="17455" spans="5:5">
      <c r="E17455"/>
    </row>
    <row r="17456" spans="5:5">
      <c r="E17456"/>
    </row>
    <row r="17457" spans="5:5">
      <c r="E17457"/>
    </row>
    <row r="17458" spans="5:5">
      <c r="E17458"/>
    </row>
    <row r="17459" spans="5:5">
      <c r="E17459"/>
    </row>
    <row r="17460" spans="5:5">
      <c r="E17460"/>
    </row>
    <row r="17461" spans="5:5">
      <c r="E17461"/>
    </row>
    <row r="17462" spans="5:5">
      <c r="E17462"/>
    </row>
    <row r="17463" spans="5:5">
      <c r="E17463"/>
    </row>
    <row r="17464" spans="5:5">
      <c r="E17464"/>
    </row>
    <row r="17465" spans="5:5">
      <c r="E17465"/>
    </row>
    <row r="17466" spans="5:5">
      <c r="E17466"/>
    </row>
    <row r="17467" spans="5:5">
      <c r="E17467"/>
    </row>
    <row r="17468" spans="5:5">
      <c r="E17468"/>
    </row>
    <row r="17469" spans="5:5">
      <c r="E17469"/>
    </row>
    <row r="17470" spans="5:5">
      <c r="E17470"/>
    </row>
    <row r="17471" spans="5:5">
      <c r="E17471"/>
    </row>
    <row r="17472" spans="5:5">
      <c r="E17472"/>
    </row>
    <row r="17473" spans="5:5">
      <c r="E17473"/>
    </row>
    <row r="17474" spans="5:5">
      <c r="E17474"/>
    </row>
    <row r="17475" spans="5:5">
      <c r="E17475"/>
    </row>
    <row r="17476" spans="5:5">
      <c r="E17476"/>
    </row>
    <row r="17477" spans="5:5">
      <c r="E17477"/>
    </row>
    <row r="17478" spans="5:5">
      <c r="E17478"/>
    </row>
    <row r="17479" spans="5:5">
      <c r="E17479"/>
    </row>
    <row r="17480" spans="5:5">
      <c r="E17480"/>
    </row>
    <row r="17481" spans="5:5">
      <c r="E17481"/>
    </row>
    <row r="17482" spans="5:5">
      <c r="E17482"/>
    </row>
    <row r="17483" spans="5:5">
      <c r="E17483"/>
    </row>
    <row r="17484" spans="5:5">
      <c r="E17484"/>
    </row>
    <row r="17485" spans="5:5">
      <c r="E17485"/>
    </row>
    <row r="17486" spans="5:5">
      <c r="E17486"/>
    </row>
    <row r="17487" spans="5:5">
      <c r="E17487"/>
    </row>
    <row r="17488" spans="5:5">
      <c r="E17488"/>
    </row>
    <row r="17489" spans="5:5">
      <c r="E17489"/>
    </row>
    <row r="17490" spans="5:5">
      <c r="E17490"/>
    </row>
    <row r="17491" spans="5:5">
      <c r="E17491"/>
    </row>
    <row r="17492" spans="5:5">
      <c r="E17492"/>
    </row>
    <row r="17493" spans="5:5">
      <c r="E17493"/>
    </row>
    <row r="17494" spans="5:5">
      <c r="E17494"/>
    </row>
    <row r="17495" spans="5:5">
      <c r="E17495"/>
    </row>
    <row r="17496" spans="5:5">
      <c r="E17496"/>
    </row>
    <row r="17497" spans="5:5">
      <c r="E17497"/>
    </row>
    <row r="17498" spans="5:5">
      <c r="E17498"/>
    </row>
    <row r="17499" spans="5:5">
      <c r="E17499"/>
    </row>
    <row r="17500" spans="5:5">
      <c r="E17500"/>
    </row>
    <row r="17501" spans="5:5">
      <c r="E17501"/>
    </row>
    <row r="17502" spans="5:5">
      <c r="E17502"/>
    </row>
    <row r="17503" spans="5:5">
      <c r="E17503"/>
    </row>
    <row r="17504" spans="5:5">
      <c r="E17504"/>
    </row>
    <row r="17505" spans="5:5">
      <c r="E17505"/>
    </row>
    <row r="17506" spans="5:5">
      <c r="E17506"/>
    </row>
    <row r="17507" spans="5:5">
      <c r="E17507"/>
    </row>
    <row r="17508" spans="5:5">
      <c r="E17508"/>
    </row>
    <row r="17509" spans="5:5">
      <c r="E17509"/>
    </row>
    <row r="17510" spans="5:5">
      <c r="E17510"/>
    </row>
    <row r="17511" spans="5:5">
      <c r="E17511"/>
    </row>
    <row r="17512" spans="5:5">
      <c r="E17512"/>
    </row>
    <row r="17513" spans="5:5">
      <c r="E17513"/>
    </row>
    <row r="17514" spans="5:5">
      <c r="E17514"/>
    </row>
    <row r="17515" spans="5:5">
      <c r="E17515"/>
    </row>
    <row r="17516" spans="5:5">
      <c r="E17516"/>
    </row>
    <row r="17517" spans="5:5">
      <c r="E17517"/>
    </row>
    <row r="17518" spans="5:5">
      <c r="E17518"/>
    </row>
    <row r="17519" spans="5:5">
      <c r="E17519"/>
    </row>
    <row r="17520" spans="5:5">
      <c r="E17520"/>
    </row>
    <row r="17521" spans="5:5">
      <c r="E17521"/>
    </row>
    <row r="17522" spans="5:5">
      <c r="E17522"/>
    </row>
    <row r="17523" spans="5:5">
      <c r="E17523"/>
    </row>
    <row r="17524" spans="5:5">
      <c r="E17524"/>
    </row>
    <row r="17525" spans="5:5">
      <c r="E17525"/>
    </row>
    <row r="17526" spans="5:5">
      <c r="E17526"/>
    </row>
    <row r="17527" spans="5:5">
      <c r="E17527"/>
    </row>
    <row r="17528" spans="5:5">
      <c r="E17528"/>
    </row>
    <row r="17529" spans="5:5">
      <c r="E17529"/>
    </row>
    <row r="17530" spans="5:5">
      <c r="E17530"/>
    </row>
    <row r="17531" spans="5:5">
      <c r="E17531"/>
    </row>
    <row r="17532" spans="5:5">
      <c r="E17532"/>
    </row>
    <row r="17533" spans="5:5">
      <c r="E17533"/>
    </row>
    <row r="17534" spans="5:5">
      <c r="E17534"/>
    </row>
    <row r="17535" spans="5:5">
      <c r="E17535"/>
    </row>
    <row r="17536" spans="5:5">
      <c r="E17536"/>
    </row>
    <row r="17537" spans="5:5">
      <c r="E17537"/>
    </row>
    <row r="17538" spans="5:5">
      <c r="E17538"/>
    </row>
    <row r="17539" spans="5:5">
      <c r="E17539"/>
    </row>
    <row r="17540" spans="5:5">
      <c r="E17540"/>
    </row>
    <row r="17541" spans="5:5">
      <c r="E17541"/>
    </row>
    <row r="17542" spans="5:5">
      <c r="E17542"/>
    </row>
    <row r="17543" spans="5:5">
      <c r="E17543"/>
    </row>
    <row r="17544" spans="5:5">
      <c r="E17544"/>
    </row>
    <row r="17545" spans="5:5">
      <c r="E17545"/>
    </row>
    <row r="17546" spans="5:5">
      <c r="E17546"/>
    </row>
    <row r="17547" spans="5:5">
      <c r="E17547"/>
    </row>
    <row r="17548" spans="5:5">
      <c r="E17548"/>
    </row>
    <row r="17549" spans="5:5">
      <c r="E17549"/>
    </row>
    <row r="17550" spans="5:5">
      <c r="E17550"/>
    </row>
    <row r="17551" spans="5:5">
      <c r="E17551"/>
    </row>
    <row r="17552" spans="5:5">
      <c r="E17552"/>
    </row>
    <row r="17553" spans="5:5">
      <c r="E17553"/>
    </row>
    <row r="17554" spans="5:5">
      <c r="E17554"/>
    </row>
    <row r="17555" spans="5:5">
      <c r="E17555"/>
    </row>
    <row r="17556" spans="5:5">
      <c r="E17556"/>
    </row>
    <row r="17557" spans="5:5">
      <c r="E17557"/>
    </row>
    <row r="17558" spans="5:5">
      <c r="E17558"/>
    </row>
    <row r="17559" spans="5:5">
      <c r="E17559"/>
    </row>
    <row r="17560" spans="5:5">
      <c r="E17560"/>
    </row>
    <row r="17561" spans="5:5">
      <c r="E17561"/>
    </row>
    <row r="17562" spans="5:5">
      <c r="E17562"/>
    </row>
    <row r="17563" spans="5:5">
      <c r="E17563"/>
    </row>
    <row r="17564" spans="5:5">
      <c r="E17564"/>
    </row>
    <row r="17565" spans="5:5">
      <c r="E17565"/>
    </row>
    <row r="17566" spans="5:5">
      <c r="E17566"/>
    </row>
    <row r="17567" spans="5:5">
      <c r="E17567"/>
    </row>
    <row r="17568" spans="5:5">
      <c r="E17568"/>
    </row>
    <row r="17569" spans="5:5">
      <c r="E17569"/>
    </row>
    <row r="17570" spans="5:5">
      <c r="E17570"/>
    </row>
    <row r="17571" spans="5:5">
      <c r="E17571"/>
    </row>
    <row r="17572" spans="5:5">
      <c r="E17572"/>
    </row>
    <row r="17573" spans="5:5">
      <c r="E17573"/>
    </row>
    <row r="17574" spans="5:5">
      <c r="E17574"/>
    </row>
    <row r="17575" spans="5:5">
      <c r="E17575"/>
    </row>
    <row r="17576" spans="5:5">
      <c r="E17576"/>
    </row>
    <row r="17577" spans="5:5">
      <c r="E17577"/>
    </row>
    <row r="17578" spans="5:5">
      <c r="E17578"/>
    </row>
    <row r="17579" spans="5:5">
      <c r="E17579"/>
    </row>
    <row r="17580" spans="5:5">
      <c r="E17580"/>
    </row>
    <row r="17581" spans="5:5">
      <c r="E17581"/>
    </row>
    <row r="17582" spans="5:5">
      <c r="E17582"/>
    </row>
    <row r="17583" spans="5:5">
      <c r="E17583"/>
    </row>
    <row r="17584" spans="5:5">
      <c r="E17584"/>
    </row>
    <row r="17585" spans="5:5">
      <c r="E17585"/>
    </row>
    <row r="17586" spans="5:5">
      <c r="E17586"/>
    </row>
    <row r="17587" spans="5:5">
      <c r="E17587"/>
    </row>
    <row r="17588" spans="5:5">
      <c r="E17588"/>
    </row>
    <row r="17589" spans="5:5">
      <c r="E17589"/>
    </row>
    <row r="17590" spans="5:5">
      <c r="E17590"/>
    </row>
    <row r="17591" spans="5:5">
      <c r="E17591"/>
    </row>
    <row r="17592" spans="5:5">
      <c r="E17592"/>
    </row>
    <row r="17593" spans="5:5">
      <c r="E17593"/>
    </row>
    <row r="17594" spans="5:5">
      <c r="E17594"/>
    </row>
    <row r="17595" spans="5:5">
      <c r="E17595"/>
    </row>
    <row r="17596" spans="5:5">
      <c r="E17596"/>
    </row>
    <row r="17597" spans="5:5">
      <c r="E17597"/>
    </row>
    <row r="17598" spans="5:5">
      <c r="E17598"/>
    </row>
    <row r="17599" spans="5:5">
      <c r="E17599"/>
    </row>
    <row r="17600" spans="5:5">
      <c r="E17600"/>
    </row>
    <row r="17601" spans="5:5">
      <c r="E17601"/>
    </row>
    <row r="17602" spans="5:5">
      <c r="E17602"/>
    </row>
    <row r="17603" spans="5:5">
      <c r="E17603"/>
    </row>
    <row r="17604" spans="5:5">
      <c r="E17604"/>
    </row>
    <row r="17605" spans="5:5">
      <c r="E17605"/>
    </row>
    <row r="17606" spans="5:5">
      <c r="E17606"/>
    </row>
    <row r="17607" spans="5:5">
      <c r="E17607"/>
    </row>
    <row r="17608" spans="5:5">
      <c r="E17608"/>
    </row>
    <row r="17609" spans="5:5">
      <c r="E17609"/>
    </row>
    <row r="17610" spans="5:5">
      <c r="E17610"/>
    </row>
    <row r="17611" spans="5:5">
      <c r="E17611"/>
    </row>
    <row r="17612" spans="5:5">
      <c r="E17612"/>
    </row>
    <row r="17613" spans="5:5">
      <c r="E17613"/>
    </row>
    <row r="17614" spans="5:5">
      <c r="E17614"/>
    </row>
    <row r="17615" spans="5:5">
      <c r="E17615"/>
    </row>
    <row r="17616" spans="5:5">
      <c r="E17616"/>
    </row>
    <row r="17617" spans="5:5">
      <c r="E17617"/>
    </row>
    <row r="17618" spans="5:5">
      <c r="E17618"/>
    </row>
    <row r="17619" spans="5:5">
      <c r="E17619"/>
    </row>
    <row r="17620" spans="5:5">
      <c r="E17620"/>
    </row>
    <row r="17621" spans="5:5">
      <c r="E17621"/>
    </row>
    <row r="17622" spans="5:5">
      <c r="E17622"/>
    </row>
    <row r="17623" spans="5:5">
      <c r="E17623"/>
    </row>
    <row r="17624" spans="5:5">
      <c r="E17624"/>
    </row>
    <row r="17625" spans="5:5">
      <c r="E17625"/>
    </row>
    <row r="17626" spans="5:5">
      <c r="E17626"/>
    </row>
    <row r="17627" spans="5:5">
      <c r="E17627"/>
    </row>
    <row r="17628" spans="5:5">
      <c r="E17628"/>
    </row>
    <row r="17629" spans="5:5">
      <c r="E17629"/>
    </row>
    <row r="17630" spans="5:5">
      <c r="E17630"/>
    </row>
    <row r="17631" spans="5:5">
      <c r="E17631"/>
    </row>
    <row r="17632" spans="5:5">
      <c r="E17632"/>
    </row>
    <row r="17633" spans="5:5">
      <c r="E17633"/>
    </row>
    <row r="17634" spans="5:5">
      <c r="E17634"/>
    </row>
    <row r="17635" spans="5:5">
      <c r="E17635"/>
    </row>
    <row r="17636" spans="5:5">
      <c r="E17636"/>
    </row>
    <row r="17637" spans="5:5">
      <c r="E17637"/>
    </row>
    <row r="17638" spans="5:5">
      <c r="E17638"/>
    </row>
    <row r="17639" spans="5:5">
      <c r="E17639"/>
    </row>
    <row r="17640" spans="5:5">
      <c r="E17640"/>
    </row>
    <row r="17641" spans="5:5">
      <c r="E17641"/>
    </row>
    <row r="17642" spans="5:5">
      <c r="E17642"/>
    </row>
    <row r="17643" spans="5:5">
      <c r="E17643"/>
    </row>
    <row r="17644" spans="5:5">
      <c r="E17644"/>
    </row>
    <row r="17645" spans="5:5">
      <c r="E17645"/>
    </row>
    <row r="17646" spans="5:5">
      <c r="E17646"/>
    </row>
    <row r="17647" spans="5:5">
      <c r="E17647"/>
    </row>
    <row r="17648" spans="5:5">
      <c r="E17648"/>
    </row>
    <row r="17649" spans="5:5">
      <c r="E17649"/>
    </row>
    <row r="17650" spans="5:5">
      <c r="E17650"/>
    </row>
    <row r="17651" spans="5:5">
      <c r="E17651"/>
    </row>
    <row r="17652" spans="5:5">
      <c r="E17652"/>
    </row>
    <row r="17653" spans="5:5">
      <c r="E17653"/>
    </row>
    <row r="17654" spans="5:5">
      <c r="E17654"/>
    </row>
    <row r="17655" spans="5:5">
      <c r="E17655"/>
    </row>
    <row r="17656" spans="5:5">
      <c r="E17656"/>
    </row>
    <row r="17657" spans="5:5">
      <c r="E17657"/>
    </row>
    <row r="17658" spans="5:5">
      <c r="E17658"/>
    </row>
    <row r="17659" spans="5:5">
      <c r="E17659"/>
    </row>
    <row r="17660" spans="5:5">
      <c r="E17660"/>
    </row>
    <row r="17661" spans="5:5">
      <c r="E17661"/>
    </row>
    <row r="17662" spans="5:5">
      <c r="E17662"/>
    </row>
    <row r="17663" spans="5:5">
      <c r="E17663"/>
    </row>
    <row r="17664" spans="5:5">
      <c r="E17664"/>
    </row>
    <row r="17665" spans="5:5">
      <c r="E17665"/>
    </row>
    <row r="17666" spans="5:5">
      <c r="E17666"/>
    </row>
    <row r="17667" spans="5:5">
      <c r="E17667"/>
    </row>
    <row r="17668" spans="5:5">
      <c r="E17668"/>
    </row>
    <row r="17669" spans="5:5">
      <c r="E17669"/>
    </row>
    <row r="17670" spans="5:5">
      <c r="E17670"/>
    </row>
    <row r="17671" spans="5:5">
      <c r="E17671"/>
    </row>
    <row r="17672" spans="5:5">
      <c r="E17672"/>
    </row>
    <row r="17673" spans="5:5">
      <c r="E17673"/>
    </row>
    <row r="17674" spans="5:5">
      <c r="E17674"/>
    </row>
    <row r="17675" spans="5:5">
      <c r="E17675"/>
    </row>
    <row r="17676" spans="5:5">
      <c r="E17676"/>
    </row>
    <row r="17677" spans="5:5">
      <c r="E17677"/>
    </row>
    <row r="17678" spans="5:5">
      <c r="E17678"/>
    </row>
    <row r="17679" spans="5:5">
      <c r="E17679"/>
    </row>
    <row r="17680" spans="5:5">
      <c r="E17680"/>
    </row>
    <row r="17681" spans="5:5">
      <c r="E17681"/>
    </row>
    <row r="17682" spans="5:5">
      <c r="E17682"/>
    </row>
    <row r="17683" spans="5:5">
      <c r="E17683"/>
    </row>
    <row r="17684" spans="5:5">
      <c r="E17684"/>
    </row>
    <row r="17685" spans="5:5">
      <c r="E17685"/>
    </row>
    <row r="17686" spans="5:5">
      <c r="E17686"/>
    </row>
    <row r="17687" spans="5:5">
      <c r="E17687"/>
    </row>
    <row r="17688" spans="5:5">
      <c r="E17688"/>
    </row>
    <row r="17689" spans="5:5">
      <c r="E17689"/>
    </row>
    <row r="17690" spans="5:5">
      <c r="E17690"/>
    </row>
    <row r="17691" spans="5:5">
      <c r="E17691"/>
    </row>
    <row r="17692" spans="5:5">
      <c r="E17692"/>
    </row>
    <row r="17693" spans="5:5">
      <c r="E17693"/>
    </row>
    <row r="17694" spans="5:5">
      <c r="E17694"/>
    </row>
    <row r="17695" spans="5:5">
      <c r="E17695"/>
    </row>
    <row r="17696" spans="5:5">
      <c r="E17696"/>
    </row>
    <row r="17697" spans="5:5">
      <c r="E17697"/>
    </row>
    <row r="17698" spans="5:5">
      <c r="E17698"/>
    </row>
    <row r="17699" spans="5:5">
      <c r="E17699"/>
    </row>
    <row r="17700" spans="5:5">
      <c r="E17700"/>
    </row>
    <row r="17701" spans="5:5">
      <c r="E17701"/>
    </row>
    <row r="17702" spans="5:5">
      <c r="E17702"/>
    </row>
    <row r="17703" spans="5:5">
      <c r="E17703"/>
    </row>
    <row r="17704" spans="5:5">
      <c r="E17704"/>
    </row>
    <row r="17705" spans="5:5">
      <c r="E17705"/>
    </row>
    <row r="17706" spans="5:5">
      <c r="E17706"/>
    </row>
    <row r="17707" spans="5:5">
      <c r="E17707"/>
    </row>
    <row r="17708" spans="5:5">
      <c r="E17708"/>
    </row>
    <row r="17709" spans="5:5">
      <c r="E17709"/>
    </row>
    <row r="17710" spans="5:5">
      <c r="E17710"/>
    </row>
    <row r="17711" spans="5:5">
      <c r="E17711"/>
    </row>
    <row r="17712" spans="5:5">
      <c r="E17712"/>
    </row>
    <row r="17713" spans="5:5">
      <c r="E17713"/>
    </row>
    <row r="17714" spans="5:5">
      <c r="E17714"/>
    </row>
    <row r="17715" spans="5:5">
      <c r="E17715"/>
    </row>
    <row r="17716" spans="5:5">
      <c r="E17716"/>
    </row>
    <row r="17717" spans="5:5">
      <c r="E17717"/>
    </row>
    <row r="17718" spans="5:5">
      <c r="E17718"/>
    </row>
    <row r="17719" spans="5:5">
      <c r="E17719"/>
    </row>
    <row r="17720" spans="5:5">
      <c r="E17720"/>
    </row>
    <row r="17721" spans="5:5">
      <c r="E17721"/>
    </row>
    <row r="17722" spans="5:5">
      <c r="E17722"/>
    </row>
    <row r="17723" spans="5:5">
      <c r="E17723"/>
    </row>
    <row r="17724" spans="5:5">
      <c r="E17724"/>
    </row>
    <row r="17725" spans="5:5">
      <c r="E17725"/>
    </row>
    <row r="17726" spans="5:5">
      <c r="E17726"/>
    </row>
    <row r="17727" spans="5:5">
      <c r="E17727"/>
    </row>
    <row r="17728" spans="5:5">
      <c r="E17728"/>
    </row>
    <row r="17729" spans="5:5">
      <c r="E17729"/>
    </row>
    <row r="17730" spans="5:5">
      <c r="E17730"/>
    </row>
    <row r="17731" spans="5:5">
      <c r="E17731"/>
    </row>
    <row r="17732" spans="5:5">
      <c r="E17732"/>
    </row>
    <row r="17733" spans="5:5">
      <c r="E17733"/>
    </row>
    <row r="17734" spans="5:5">
      <c r="E17734"/>
    </row>
    <row r="17735" spans="5:5">
      <c r="E17735"/>
    </row>
    <row r="17736" spans="5:5">
      <c r="E17736"/>
    </row>
    <row r="17737" spans="5:5">
      <c r="E17737"/>
    </row>
    <row r="17738" spans="5:5">
      <c r="E17738"/>
    </row>
    <row r="17739" spans="5:5">
      <c r="E17739"/>
    </row>
    <row r="17740" spans="5:5">
      <c r="E17740"/>
    </row>
    <row r="17741" spans="5:5">
      <c r="E17741"/>
    </row>
    <row r="17742" spans="5:5">
      <c r="E17742"/>
    </row>
    <row r="17743" spans="5:5">
      <c r="E17743"/>
    </row>
    <row r="17744" spans="5:5">
      <c r="E17744"/>
    </row>
    <row r="17745" spans="5:5">
      <c r="E17745"/>
    </row>
    <row r="17746" spans="5:5">
      <c r="E17746"/>
    </row>
    <row r="17747" spans="5:5">
      <c r="E17747"/>
    </row>
    <row r="17748" spans="5:5">
      <c r="E17748"/>
    </row>
    <row r="17749" spans="5:5">
      <c r="E17749"/>
    </row>
    <row r="17750" spans="5:5">
      <c r="E17750"/>
    </row>
    <row r="17751" spans="5:5">
      <c r="E17751"/>
    </row>
    <row r="17752" spans="5:5">
      <c r="E17752"/>
    </row>
    <row r="17753" spans="5:5">
      <c r="E17753"/>
    </row>
    <row r="17754" spans="5:5">
      <c r="E17754"/>
    </row>
    <row r="17755" spans="5:5">
      <c r="E17755"/>
    </row>
    <row r="17756" spans="5:5">
      <c r="E17756"/>
    </row>
    <row r="17757" spans="5:5">
      <c r="E17757"/>
    </row>
    <row r="17758" spans="5:5">
      <c r="E17758"/>
    </row>
    <row r="17759" spans="5:5">
      <c r="E17759"/>
    </row>
    <row r="17760" spans="5:5">
      <c r="E17760"/>
    </row>
    <row r="17761" spans="5:5">
      <c r="E17761"/>
    </row>
    <row r="17762" spans="5:5">
      <c r="E17762"/>
    </row>
    <row r="17763" spans="5:5">
      <c r="E17763"/>
    </row>
    <row r="17764" spans="5:5">
      <c r="E17764"/>
    </row>
    <row r="17765" spans="5:5">
      <c r="E17765"/>
    </row>
    <row r="17766" spans="5:5">
      <c r="E17766"/>
    </row>
    <row r="17767" spans="5:5">
      <c r="E17767"/>
    </row>
    <row r="17768" spans="5:5">
      <c r="E17768"/>
    </row>
    <row r="17769" spans="5:5">
      <c r="E17769"/>
    </row>
    <row r="17770" spans="5:5">
      <c r="E17770"/>
    </row>
    <row r="17771" spans="5:5">
      <c r="E17771"/>
    </row>
    <row r="17772" spans="5:5">
      <c r="E17772"/>
    </row>
    <row r="17773" spans="5:5">
      <c r="E17773"/>
    </row>
    <row r="17774" spans="5:5">
      <c r="E17774"/>
    </row>
    <row r="17775" spans="5:5">
      <c r="E17775"/>
    </row>
    <row r="17776" spans="5:5">
      <c r="E17776"/>
    </row>
    <row r="17777" spans="5:5">
      <c r="E17777"/>
    </row>
    <row r="17778" spans="5:5">
      <c r="E17778"/>
    </row>
    <row r="17779" spans="5:5">
      <c r="E17779"/>
    </row>
    <row r="17780" spans="5:5">
      <c r="E17780"/>
    </row>
    <row r="17781" spans="5:5">
      <c r="E17781"/>
    </row>
    <row r="17782" spans="5:5">
      <c r="E17782"/>
    </row>
    <row r="17783" spans="5:5">
      <c r="E17783"/>
    </row>
    <row r="17784" spans="5:5">
      <c r="E17784"/>
    </row>
    <row r="17785" spans="5:5">
      <c r="E17785"/>
    </row>
    <row r="17786" spans="5:5">
      <c r="E17786"/>
    </row>
    <row r="17787" spans="5:5">
      <c r="E17787"/>
    </row>
    <row r="17788" spans="5:5">
      <c r="E17788"/>
    </row>
    <row r="17789" spans="5:5">
      <c r="E17789"/>
    </row>
    <row r="17790" spans="5:5">
      <c r="E17790"/>
    </row>
    <row r="17791" spans="5:5">
      <c r="E17791"/>
    </row>
    <row r="17792" spans="5:5">
      <c r="E17792"/>
    </row>
    <row r="17793" spans="5:5">
      <c r="E17793"/>
    </row>
    <row r="17794" spans="5:5">
      <c r="E17794"/>
    </row>
    <row r="17795" spans="5:5">
      <c r="E17795"/>
    </row>
    <row r="17796" spans="5:5">
      <c r="E17796"/>
    </row>
    <row r="17797" spans="5:5">
      <c r="E17797"/>
    </row>
    <row r="17798" spans="5:5">
      <c r="E17798"/>
    </row>
    <row r="17799" spans="5:5">
      <c r="E17799"/>
    </row>
    <row r="17800" spans="5:5">
      <c r="E17800"/>
    </row>
    <row r="17801" spans="5:5">
      <c r="E17801"/>
    </row>
    <row r="17802" spans="5:5">
      <c r="E17802"/>
    </row>
    <row r="17803" spans="5:5">
      <c r="E17803"/>
    </row>
    <row r="17804" spans="5:5">
      <c r="E17804"/>
    </row>
    <row r="17805" spans="5:5">
      <c r="E17805"/>
    </row>
    <row r="17806" spans="5:5">
      <c r="E17806"/>
    </row>
    <row r="17807" spans="5:5">
      <c r="E17807"/>
    </row>
    <row r="17808" spans="5:5">
      <c r="E17808"/>
    </row>
    <row r="17809" spans="5:5">
      <c r="E17809"/>
    </row>
    <row r="17810" spans="5:5">
      <c r="E17810"/>
    </row>
    <row r="17811" spans="5:5">
      <c r="E17811"/>
    </row>
    <row r="17812" spans="5:5">
      <c r="E17812"/>
    </row>
    <row r="17813" spans="5:5">
      <c r="E17813"/>
    </row>
    <row r="17814" spans="5:5">
      <c r="E17814"/>
    </row>
    <row r="17815" spans="5:5">
      <c r="E17815"/>
    </row>
    <row r="17816" spans="5:5">
      <c r="E17816"/>
    </row>
    <row r="17817" spans="5:5">
      <c r="E17817"/>
    </row>
    <row r="17818" spans="5:5">
      <c r="E17818"/>
    </row>
    <row r="17819" spans="5:5">
      <c r="E17819"/>
    </row>
    <row r="17820" spans="5:5">
      <c r="E17820"/>
    </row>
    <row r="17821" spans="5:5">
      <c r="E17821"/>
    </row>
    <row r="17822" spans="5:5">
      <c r="E17822"/>
    </row>
    <row r="17823" spans="5:5">
      <c r="E17823"/>
    </row>
    <row r="17824" spans="5:5">
      <c r="E17824"/>
    </row>
    <row r="17825" spans="5:5">
      <c r="E17825"/>
    </row>
    <row r="17826" spans="5:5">
      <c r="E17826"/>
    </row>
    <row r="17827" spans="5:5">
      <c r="E17827"/>
    </row>
    <row r="17828" spans="5:5">
      <c r="E17828"/>
    </row>
    <row r="17829" spans="5:5">
      <c r="E17829"/>
    </row>
    <row r="17830" spans="5:5">
      <c r="E17830"/>
    </row>
    <row r="17831" spans="5:5">
      <c r="E17831"/>
    </row>
    <row r="17832" spans="5:5">
      <c r="E17832"/>
    </row>
    <row r="17833" spans="5:5">
      <c r="E17833"/>
    </row>
    <row r="17834" spans="5:5">
      <c r="E17834"/>
    </row>
    <row r="17835" spans="5:5">
      <c r="E17835"/>
    </row>
    <row r="17836" spans="5:5">
      <c r="E17836"/>
    </row>
    <row r="17837" spans="5:5">
      <c r="E17837"/>
    </row>
    <row r="17838" spans="5:5">
      <c r="E17838"/>
    </row>
    <row r="17839" spans="5:5">
      <c r="E17839"/>
    </row>
    <row r="17840" spans="5:5">
      <c r="E17840"/>
    </row>
    <row r="17841" spans="5:5">
      <c r="E17841"/>
    </row>
    <row r="17842" spans="5:5">
      <c r="E17842"/>
    </row>
    <row r="17843" spans="5:5">
      <c r="E17843"/>
    </row>
    <row r="17844" spans="5:5">
      <c r="E17844"/>
    </row>
    <row r="17845" spans="5:5">
      <c r="E17845"/>
    </row>
    <row r="17846" spans="5:5">
      <c r="E17846"/>
    </row>
    <row r="17847" spans="5:5">
      <c r="E17847"/>
    </row>
    <row r="17848" spans="5:5">
      <c r="E17848"/>
    </row>
    <row r="17849" spans="5:5">
      <c r="E17849"/>
    </row>
    <row r="17850" spans="5:5">
      <c r="E17850"/>
    </row>
    <row r="17851" spans="5:5">
      <c r="E17851"/>
    </row>
    <row r="17852" spans="5:5">
      <c r="E17852"/>
    </row>
    <row r="17853" spans="5:5">
      <c r="E17853"/>
    </row>
    <row r="17854" spans="5:5">
      <c r="E17854"/>
    </row>
    <row r="17855" spans="5:5">
      <c r="E17855"/>
    </row>
    <row r="17856" spans="5:5">
      <c r="E17856"/>
    </row>
    <row r="17857" spans="5:5">
      <c r="E17857"/>
    </row>
    <row r="17858" spans="5:5">
      <c r="E17858"/>
    </row>
    <row r="17859" spans="5:5">
      <c r="E17859"/>
    </row>
    <row r="17860" spans="5:5">
      <c r="E17860"/>
    </row>
    <row r="17861" spans="5:5">
      <c r="E17861"/>
    </row>
    <row r="17862" spans="5:5">
      <c r="E17862"/>
    </row>
    <row r="17863" spans="5:5">
      <c r="E17863"/>
    </row>
    <row r="17864" spans="5:5">
      <c r="E17864"/>
    </row>
    <row r="17865" spans="5:5">
      <c r="E17865"/>
    </row>
    <row r="17866" spans="5:5">
      <c r="E17866"/>
    </row>
    <row r="17867" spans="5:5">
      <c r="E17867"/>
    </row>
    <row r="17868" spans="5:5">
      <c r="E17868"/>
    </row>
    <row r="17869" spans="5:5">
      <c r="E17869"/>
    </row>
    <row r="17870" spans="5:5">
      <c r="E17870"/>
    </row>
    <row r="17871" spans="5:5">
      <c r="E17871"/>
    </row>
    <row r="17872" spans="5:5">
      <c r="E17872"/>
    </row>
    <row r="17873" spans="5:5">
      <c r="E17873"/>
    </row>
    <row r="17874" spans="5:5">
      <c r="E17874"/>
    </row>
    <row r="17875" spans="5:5">
      <c r="E17875"/>
    </row>
    <row r="17876" spans="5:5">
      <c r="E17876"/>
    </row>
    <row r="17877" spans="5:5">
      <c r="E17877"/>
    </row>
    <row r="17878" spans="5:5">
      <c r="E17878"/>
    </row>
    <row r="17879" spans="5:5">
      <c r="E17879"/>
    </row>
    <row r="17880" spans="5:5">
      <c r="E17880"/>
    </row>
    <row r="17881" spans="5:5">
      <c r="E17881"/>
    </row>
    <row r="17882" spans="5:5">
      <c r="E17882"/>
    </row>
    <row r="17883" spans="5:5">
      <c r="E17883"/>
    </row>
    <row r="17884" spans="5:5">
      <c r="E17884"/>
    </row>
    <row r="17885" spans="5:5">
      <c r="E17885"/>
    </row>
    <row r="17886" spans="5:5">
      <c r="E17886"/>
    </row>
    <row r="17887" spans="5:5">
      <c r="E17887"/>
    </row>
    <row r="17888" spans="5:5">
      <c r="E17888"/>
    </row>
    <row r="17889" spans="5:5">
      <c r="E17889"/>
    </row>
    <row r="17890" spans="5:5">
      <c r="E17890"/>
    </row>
    <row r="17891" spans="5:5">
      <c r="E17891"/>
    </row>
    <row r="17892" spans="5:5">
      <c r="E17892"/>
    </row>
    <row r="17893" spans="5:5">
      <c r="E17893"/>
    </row>
    <row r="17894" spans="5:5">
      <c r="E17894"/>
    </row>
    <row r="17895" spans="5:5">
      <c r="E17895"/>
    </row>
    <row r="17896" spans="5:5">
      <c r="E17896"/>
    </row>
    <row r="17897" spans="5:5">
      <c r="E17897"/>
    </row>
    <row r="17898" spans="5:5">
      <c r="E17898"/>
    </row>
    <row r="17899" spans="5:5">
      <c r="E17899"/>
    </row>
    <row r="17900" spans="5:5">
      <c r="E17900"/>
    </row>
    <row r="17901" spans="5:5">
      <c r="E17901"/>
    </row>
    <row r="17902" spans="5:5">
      <c r="E17902"/>
    </row>
    <row r="17903" spans="5:5">
      <c r="E17903"/>
    </row>
    <row r="17904" spans="5:5">
      <c r="E17904"/>
    </row>
    <row r="17905" spans="5:5">
      <c r="E17905"/>
    </row>
    <row r="17906" spans="5:5">
      <c r="E17906"/>
    </row>
    <row r="17907" spans="5:5">
      <c r="E17907"/>
    </row>
    <row r="17908" spans="5:5">
      <c r="E17908"/>
    </row>
    <row r="17909" spans="5:5">
      <c r="E17909"/>
    </row>
    <row r="17910" spans="5:5">
      <c r="E17910"/>
    </row>
    <row r="17911" spans="5:5">
      <c r="E17911"/>
    </row>
    <row r="17912" spans="5:5">
      <c r="E17912"/>
    </row>
    <row r="17913" spans="5:5">
      <c r="E17913"/>
    </row>
    <row r="17914" spans="5:5">
      <c r="E17914"/>
    </row>
    <row r="17915" spans="5:5">
      <c r="E17915"/>
    </row>
    <row r="17916" spans="5:5">
      <c r="E17916"/>
    </row>
    <row r="17917" spans="5:5">
      <c r="E17917"/>
    </row>
    <row r="17918" spans="5:5">
      <c r="E17918"/>
    </row>
    <row r="17919" spans="5:5">
      <c r="E17919"/>
    </row>
    <row r="17920" spans="5:5">
      <c r="E17920"/>
    </row>
    <row r="17921" spans="5:5">
      <c r="E17921"/>
    </row>
    <row r="17922" spans="5:5">
      <c r="E17922"/>
    </row>
    <row r="17923" spans="5:5">
      <c r="E17923"/>
    </row>
    <row r="17924" spans="5:5">
      <c r="E17924"/>
    </row>
    <row r="17925" spans="5:5">
      <c r="E17925"/>
    </row>
    <row r="17926" spans="5:5">
      <c r="E17926"/>
    </row>
    <row r="17927" spans="5:5">
      <c r="E17927"/>
    </row>
    <row r="17928" spans="5:5">
      <c r="E17928"/>
    </row>
    <row r="17929" spans="5:5">
      <c r="E17929"/>
    </row>
    <row r="17930" spans="5:5">
      <c r="E17930"/>
    </row>
    <row r="17931" spans="5:5">
      <c r="E17931"/>
    </row>
    <row r="17932" spans="5:5">
      <c r="E17932"/>
    </row>
    <row r="17933" spans="5:5">
      <c r="E17933"/>
    </row>
    <row r="17934" spans="5:5">
      <c r="E17934"/>
    </row>
    <row r="17935" spans="5:5">
      <c r="E17935"/>
    </row>
    <row r="17936" spans="5:5">
      <c r="E17936"/>
    </row>
    <row r="17937" spans="5:5">
      <c r="E17937"/>
    </row>
    <row r="17938" spans="5:5">
      <c r="E17938"/>
    </row>
    <row r="17939" spans="5:5">
      <c r="E17939"/>
    </row>
    <row r="17940" spans="5:5">
      <c r="E17940"/>
    </row>
    <row r="17941" spans="5:5">
      <c r="E17941"/>
    </row>
    <row r="17942" spans="5:5">
      <c r="E17942"/>
    </row>
    <row r="17943" spans="5:5">
      <c r="E17943"/>
    </row>
    <row r="17944" spans="5:5">
      <c r="E17944"/>
    </row>
    <row r="17945" spans="5:5">
      <c r="E17945"/>
    </row>
    <row r="17946" spans="5:5">
      <c r="E17946"/>
    </row>
    <row r="17947" spans="5:5">
      <c r="E17947"/>
    </row>
    <row r="17948" spans="5:5">
      <c r="E17948"/>
    </row>
    <row r="17949" spans="5:5">
      <c r="E17949"/>
    </row>
    <row r="17950" spans="5:5">
      <c r="E17950"/>
    </row>
    <row r="17951" spans="5:5">
      <c r="E17951"/>
    </row>
    <row r="17952" spans="5:5">
      <c r="E17952"/>
    </row>
    <row r="17953" spans="5:5">
      <c r="E17953"/>
    </row>
    <row r="17954" spans="5:5">
      <c r="E17954"/>
    </row>
    <row r="17955" spans="5:5">
      <c r="E17955"/>
    </row>
    <row r="17956" spans="5:5">
      <c r="E17956"/>
    </row>
    <row r="17957" spans="5:5">
      <c r="E17957"/>
    </row>
    <row r="17958" spans="5:5">
      <c r="E17958"/>
    </row>
    <row r="17959" spans="5:5">
      <c r="E17959"/>
    </row>
    <row r="17960" spans="5:5">
      <c r="E17960"/>
    </row>
    <row r="17961" spans="5:5">
      <c r="E17961"/>
    </row>
    <row r="17962" spans="5:5">
      <c r="E17962"/>
    </row>
    <row r="17963" spans="5:5">
      <c r="E17963"/>
    </row>
    <row r="17964" spans="5:5">
      <c r="E17964"/>
    </row>
    <row r="17965" spans="5:5">
      <c r="E17965"/>
    </row>
    <row r="17966" spans="5:5">
      <c r="E17966"/>
    </row>
    <row r="17967" spans="5:5">
      <c r="E17967"/>
    </row>
    <row r="17968" spans="5:5">
      <c r="E17968"/>
    </row>
    <row r="17969" spans="5:5">
      <c r="E17969"/>
    </row>
    <row r="17970" spans="5:5">
      <c r="E17970"/>
    </row>
    <row r="17971" spans="5:5">
      <c r="E17971"/>
    </row>
    <row r="17972" spans="5:5">
      <c r="E17972"/>
    </row>
    <row r="17973" spans="5:5">
      <c r="E17973"/>
    </row>
    <row r="17974" spans="5:5">
      <c r="E17974"/>
    </row>
    <row r="17975" spans="5:5">
      <c r="E17975"/>
    </row>
    <row r="17976" spans="5:5">
      <c r="E17976"/>
    </row>
    <row r="17977" spans="5:5">
      <c r="E17977"/>
    </row>
    <row r="17978" spans="5:5">
      <c r="E17978"/>
    </row>
    <row r="17979" spans="5:5">
      <c r="E17979"/>
    </row>
    <row r="17980" spans="5:5">
      <c r="E17980"/>
    </row>
    <row r="17981" spans="5:5">
      <c r="E17981"/>
    </row>
    <row r="17982" spans="5:5">
      <c r="E17982"/>
    </row>
    <row r="17983" spans="5:5">
      <c r="E17983"/>
    </row>
    <row r="17984" spans="5:5">
      <c r="E17984"/>
    </row>
    <row r="17985" spans="5:5">
      <c r="E17985"/>
    </row>
    <row r="17986" spans="5:5">
      <c r="E17986"/>
    </row>
    <row r="17987" spans="5:5">
      <c r="E17987"/>
    </row>
    <row r="17988" spans="5:5">
      <c r="E17988"/>
    </row>
    <row r="17989" spans="5:5">
      <c r="E17989"/>
    </row>
    <row r="17990" spans="5:5">
      <c r="E17990"/>
    </row>
    <row r="17991" spans="5:5">
      <c r="E17991"/>
    </row>
    <row r="17992" spans="5:5">
      <c r="E17992"/>
    </row>
    <row r="17993" spans="5:5">
      <c r="E17993"/>
    </row>
    <row r="17994" spans="5:5">
      <c r="E17994"/>
    </row>
    <row r="17995" spans="5:5">
      <c r="E17995"/>
    </row>
    <row r="17996" spans="5:5">
      <c r="E17996"/>
    </row>
    <row r="17997" spans="5:5">
      <c r="E17997"/>
    </row>
    <row r="17998" spans="5:5">
      <c r="E17998"/>
    </row>
    <row r="17999" spans="5:5">
      <c r="E17999"/>
    </row>
    <row r="18000" spans="5:5">
      <c r="E18000"/>
    </row>
    <row r="18001" spans="5:5">
      <c r="E18001"/>
    </row>
    <row r="18002" spans="5:5">
      <c r="E18002"/>
    </row>
    <row r="18003" spans="5:5">
      <c r="E18003"/>
    </row>
    <row r="18004" spans="5:5">
      <c r="E18004"/>
    </row>
    <row r="18005" spans="5:5">
      <c r="E18005"/>
    </row>
    <row r="18006" spans="5:5">
      <c r="E18006"/>
    </row>
    <row r="18007" spans="5:5">
      <c r="E18007"/>
    </row>
    <row r="18008" spans="5:5">
      <c r="E18008"/>
    </row>
    <row r="18009" spans="5:5">
      <c r="E18009"/>
    </row>
    <row r="18010" spans="5:5">
      <c r="E18010"/>
    </row>
    <row r="18011" spans="5:5">
      <c r="E18011"/>
    </row>
    <row r="18012" spans="5:5">
      <c r="E18012"/>
    </row>
    <row r="18013" spans="5:5">
      <c r="E18013"/>
    </row>
    <row r="18014" spans="5:5">
      <c r="E18014"/>
    </row>
    <row r="18015" spans="5:5">
      <c r="E18015"/>
    </row>
    <row r="18016" spans="5:5">
      <c r="E18016"/>
    </row>
    <row r="18017" spans="5:5">
      <c r="E18017"/>
    </row>
    <row r="18018" spans="5:5">
      <c r="E18018"/>
    </row>
    <row r="18019" spans="5:5">
      <c r="E18019"/>
    </row>
    <row r="18020" spans="5:5">
      <c r="E18020"/>
    </row>
    <row r="18021" spans="5:5">
      <c r="E18021"/>
    </row>
    <row r="18022" spans="5:5">
      <c r="E18022"/>
    </row>
    <row r="18023" spans="5:5">
      <c r="E18023"/>
    </row>
    <row r="18024" spans="5:5">
      <c r="E18024"/>
    </row>
    <row r="18025" spans="5:5">
      <c r="E18025"/>
    </row>
    <row r="18026" spans="5:5">
      <c r="E18026"/>
    </row>
    <row r="18027" spans="5:5">
      <c r="E18027"/>
    </row>
    <row r="18028" spans="5:5">
      <c r="E18028"/>
    </row>
    <row r="18029" spans="5:5">
      <c r="E18029"/>
    </row>
    <row r="18030" spans="5:5">
      <c r="E18030"/>
    </row>
    <row r="18031" spans="5:5">
      <c r="E18031"/>
    </row>
    <row r="18032" spans="5:5">
      <c r="E18032"/>
    </row>
    <row r="18033" spans="5:5">
      <c r="E18033"/>
    </row>
    <row r="18034" spans="5:5">
      <c r="E18034"/>
    </row>
    <row r="18035" spans="5:5">
      <c r="E18035"/>
    </row>
    <row r="18036" spans="5:5">
      <c r="E18036"/>
    </row>
    <row r="18037" spans="5:5">
      <c r="E18037"/>
    </row>
    <row r="18038" spans="5:5">
      <c r="E18038"/>
    </row>
    <row r="18039" spans="5:5">
      <c r="E18039"/>
    </row>
    <row r="18040" spans="5:5">
      <c r="E18040"/>
    </row>
    <row r="18041" spans="5:5">
      <c r="E18041"/>
    </row>
    <row r="18042" spans="5:5">
      <c r="E18042"/>
    </row>
    <row r="18043" spans="5:5">
      <c r="E18043"/>
    </row>
    <row r="18044" spans="5:5">
      <c r="E18044"/>
    </row>
    <row r="18045" spans="5:5">
      <c r="E18045"/>
    </row>
    <row r="18046" spans="5:5">
      <c r="E18046"/>
    </row>
    <row r="18047" spans="5:5">
      <c r="E18047"/>
    </row>
    <row r="18048" spans="5:5">
      <c r="E18048"/>
    </row>
    <row r="18049" spans="5:5">
      <c r="E18049"/>
    </row>
    <row r="18050" spans="5:5">
      <c r="E18050"/>
    </row>
    <row r="18051" spans="5:5">
      <c r="E18051"/>
    </row>
    <row r="18052" spans="5:5">
      <c r="E18052"/>
    </row>
    <row r="18053" spans="5:5">
      <c r="E18053"/>
    </row>
    <row r="18054" spans="5:5">
      <c r="E18054"/>
    </row>
    <row r="18055" spans="5:5">
      <c r="E18055"/>
    </row>
    <row r="18056" spans="5:5">
      <c r="E18056"/>
    </row>
    <row r="18057" spans="5:5">
      <c r="E18057"/>
    </row>
    <row r="18058" spans="5:5">
      <c r="E18058"/>
    </row>
    <row r="18059" spans="5:5">
      <c r="E18059"/>
    </row>
    <row r="18060" spans="5:5">
      <c r="E18060"/>
    </row>
    <row r="18061" spans="5:5">
      <c r="E18061"/>
    </row>
    <row r="18062" spans="5:5">
      <c r="E18062"/>
    </row>
    <row r="18063" spans="5:5">
      <c r="E18063"/>
    </row>
    <row r="18064" spans="5:5">
      <c r="E18064"/>
    </row>
    <row r="18065" spans="5:5">
      <c r="E18065"/>
    </row>
    <row r="18066" spans="5:5">
      <c r="E18066"/>
    </row>
    <row r="18067" spans="5:5">
      <c r="E18067"/>
    </row>
    <row r="18068" spans="5:5">
      <c r="E18068"/>
    </row>
    <row r="18069" spans="5:5">
      <c r="E18069"/>
    </row>
    <row r="18070" spans="5:5">
      <c r="E18070"/>
    </row>
    <row r="18071" spans="5:5">
      <c r="E18071"/>
    </row>
    <row r="18072" spans="5:5">
      <c r="E18072"/>
    </row>
    <row r="18073" spans="5:5">
      <c r="E18073"/>
    </row>
    <row r="18074" spans="5:5">
      <c r="E18074"/>
    </row>
    <row r="18075" spans="5:5">
      <c r="E18075"/>
    </row>
    <row r="18076" spans="5:5">
      <c r="E18076"/>
    </row>
    <row r="18077" spans="5:5">
      <c r="E18077"/>
    </row>
    <row r="18078" spans="5:5">
      <c r="E18078"/>
    </row>
    <row r="18079" spans="5:5">
      <c r="E18079"/>
    </row>
    <row r="18080" spans="5:5">
      <c r="E18080"/>
    </row>
    <row r="18081" spans="5:5">
      <c r="E18081"/>
    </row>
    <row r="18082" spans="5:5">
      <c r="E18082"/>
    </row>
    <row r="18083" spans="5:5">
      <c r="E18083"/>
    </row>
    <row r="18084" spans="5:5">
      <c r="E18084"/>
    </row>
    <row r="18085" spans="5:5">
      <c r="E18085"/>
    </row>
    <row r="18086" spans="5:5">
      <c r="E18086"/>
    </row>
    <row r="18087" spans="5:5">
      <c r="E18087"/>
    </row>
    <row r="18088" spans="5:5">
      <c r="E18088"/>
    </row>
    <row r="18089" spans="5:5">
      <c r="E18089"/>
    </row>
    <row r="18090" spans="5:5">
      <c r="E18090"/>
    </row>
    <row r="18091" spans="5:5">
      <c r="E18091"/>
    </row>
    <row r="18092" spans="5:5">
      <c r="E18092"/>
    </row>
    <row r="18093" spans="5:5">
      <c r="E18093"/>
    </row>
    <row r="18094" spans="5:5">
      <c r="E18094"/>
    </row>
    <row r="18095" spans="5:5">
      <c r="E18095"/>
    </row>
    <row r="18096" spans="5:5">
      <c r="E18096"/>
    </row>
    <row r="18097" spans="5:5">
      <c r="E18097"/>
    </row>
    <row r="18098" spans="5:5">
      <c r="E18098"/>
    </row>
    <row r="18099" spans="5:5">
      <c r="E18099"/>
    </row>
    <row r="18100" spans="5:5">
      <c r="E18100"/>
    </row>
    <row r="18101" spans="5:5">
      <c r="E18101"/>
    </row>
    <row r="18102" spans="5:5">
      <c r="E18102"/>
    </row>
    <row r="18103" spans="5:5">
      <c r="E18103"/>
    </row>
    <row r="18104" spans="5:5">
      <c r="E18104"/>
    </row>
    <row r="18105" spans="5:5">
      <c r="E18105"/>
    </row>
    <row r="18106" spans="5:5">
      <c r="E18106"/>
    </row>
    <row r="18107" spans="5:5">
      <c r="E18107"/>
    </row>
    <row r="18108" spans="5:5">
      <c r="E18108"/>
    </row>
    <row r="18109" spans="5:5">
      <c r="E18109"/>
    </row>
    <row r="18110" spans="5:5">
      <c r="E18110"/>
    </row>
    <row r="18111" spans="5:5">
      <c r="E18111"/>
    </row>
    <row r="18112" spans="5:5">
      <c r="E18112"/>
    </row>
    <row r="18113" spans="5:5">
      <c r="E18113"/>
    </row>
    <row r="18114" spans="5:5">
      <c r="E18114"/>
    </row>
    <row r="18115" spans="5:5">
      <c r="E18115"/>
    </row>
    <row r="18116" spans="5:5">
      <c r="E18116"/>
    </row>
    <row r="18117" spans="5:5">
      <c r="E18117"/>
    </row>
    <row r="18118" spans="5:5">
      <c r="E18118"/>
    </row>
    <row r="18119" spans="5:5">
      <c r="E18119"/>
    </row>
    <row r="18120" spans="5:5">
      <c r="E18120"/>
    </row>
    <row r="18121" spans="5:5">
      <c r="E18121"/>
    </row>
    <row r="18122" spans="5:5">
      <c r="E18122"/>
    </row>
    <row r="18123" spans="5:5">
      <c r="E18123"/>
    </row>
    <row r="18124" spans="5:5">
      <c r="E18124"/>
    </row>
    <row r="18125" spans="5:5">
      <c r="E18125"/>
    </row>
    <row r="18126" spans="5:5">
      <c r="E18126"/>
    </row>
    <row r="18127" spans="5:5">
      <c r="E18127"/>
    </row>
    <row r="18128" spans="5:5">
      <c r="E18128"/>
    </row>
    <row r="18129" spans="5:5">
      <c r="E18129"/>
    </row>
    <row r="18130" spans="5:5">
      <c r="E18130"/>
    </row>
    <row r="18131" spans="5:5">
      <c r="E18131"/>
    </row>
    <row r="18132" spans="5:5">
      <c r="E18132"/>
    </row>
    <row r="18133" spans="5:5">
      <c r="E18133"/>
    </row>
    <row r="18134" spans="5:5">
      <c r="E18134"/>
    </row>
    <row r="18135" spans="5:5">
      <c r="E18135"/>
    </row>
    <row r="18136" spans="5:5">
      <c r="E18136"/>
    </row>
    <row r="18137" spans="5:5">
      <c r="E18137"/>
    </row>
    <row r="18138" spans="5:5">
      <c r="E18138"/>
    </row>
    <row r="18139" spans="5:5">
      <c r="E18139"/>
    </row>
    <row r="18140" spans="5:5">
      <c r="E18140"/>
    </row>
    <row r="18141" spans="5:5">
      <c r="E18141"/>
    </row>
    <row r="18142" spans="5:5">
      <c r="E18142"/>
    </row>
    <row r="18143" spans="5:5">
      <c r="E18143"/>
    </row>
    <row r="18144" spans="5:5">
      <c r="E18144"/>
    </row>
    <row r="18145" spans="5:5">
      <c r="E18145"/>
    </row>
    <row r="18146" spans="5:5">
      <c r="E18146"/>
    </row>
    <row r="18147" spans="5:5">
      <c r="E18147"/>
    </row>
    <row r="18148" spans="5:5">
      <c r="E18148"/>
    </row>
    <row r="18149" spans="5:5">
      <c r="E18149"/>
    </row>
    <row r="18150" spans="5:5">
      <c r="E18150"/>
    </row>
    <row r="18151" spans="5:5">
      <c r="E18151"/>
    </row>
    <row r="18152" spans="5:5">
      <c r="E18152"/>
    </row>
    <row r="18153" spans="5:5">
      <c r="E18153"/>
    </row>
    <row r="18154" spans="5:5">
      <c r="E18154"/>
    </row>
    <row r="18155" spans="5:5">
      <c r="E18155"/>
    </row>
    <row r="18156" spans="5:5">
      <c r="E18156"/>
    </row>
    <row r="18157" spans="5:5">
      <c r="E18157"/>
    </row>
    <row r="18158" spans="5:5">
      <c r="E18158"/>
    </row>
    <row r="18159" spans="5:5">
      <c r="E18159"/>
    </row>
    <row r="18160" spans="5:5">
      <c r="E18160"/>
    </row>
    <row r="18161" spans="5:5">
      <c r="E18161"/>
    </row>
    <row r="18162" spans="5:5">
      <c r="E18162"/>
    </row>
    <row r="18163" spans="5:5">
      <c r="E18163"/>
    </row>
    <row r="18164" spans="5:5">
      <c r="E18164"/>
    </row>
    <row r="18165" spans="5:5">
      <c r="E18165"/>
    </row>
    <row r="18166" spans="5:5">
      <c r="E18166"/>
    </row>
    <row r="18167" spans="5:5">
      <c r="E18167"/>
    </row>
    <row r="18168" spans="5:5">
      <c r="E18168"/>
    </row>
    <row r="18169" spans="5:5">
      <c r="E18169"/>
    </row>
    <row r="18170" spans="5:5">
      <c r="E18170"/>
    </row>
    <row r="18171" spans="5:5">
      <c r="E18171"/>
    </row>
    <row r="18172" spans="5:5">
      <c r="E18172"/>
    </row>
    <row r="18173" spans="5:5">
      <c r="E18173"/>
    </row>
    <row r="18174" spans="5:5">
      <c r="E18174"/>
    </row>
    <row r="18175" spans="5:5">
      <c r="E18175"/>
    </row>
    <row r="18176" spans="5:5">
      <c r="E18176"/>
    </row>
    <row r="18177" spans="5:5">
      <c r="E18177"/>
    </row>
    <row r="18178" spans="5:5">
      <c r="E18178"/>
    </row>
    <row r="18179" spans="5:5">
      <c r="E18179"/>
    </row>
    <row r="18180" spans="5:5">
      <c r="E18180"/>
    </row>
    <row r="18181" spans="5:5">
      <c r="E18181"/>
    </row>
    <row r="18182" spans="5:5">
      <c r="E18182"/>
    </row>
    <row r="18183" spans="5:5">
      <c r="E18183"/>
    </row>
    <row r="18184" spans="5:5">
      <c r="E18184"/>
    </row>
    <row r="18185" spans="5:5">
      <c r="E18185"/>
    </row>
    <row r="18186" spans="5:5">
      <c r="E18186"/>
    </row>
    <row r="18187" spans="5:5">
      <c r="E18187"/>
    </row>
    <row r="18188" spans="5:5">
      <c r="E18188"/>
    </row>
    <row r="18189" spans="5:5">
      <c r="E18189"/>
    </row>
    <row r="18190" spans="5:5">
      <c r="E18190"/>
    </row>
    <row r="18191" spans="5:5">
      <c r="E18191"/>
    </row>
    <row r="18192" spans="5:5">
      <c r="E18192"/>
    </row>
    <row r="18193" spans="5:5">
      <c r="E18193"/>
    </row>
    <row r="18194" spans="5:5">
      <c r="E18194"/>
    </row>
    <row r="18195" spans="5:5">
      <c r="E18195"/>
    </row>
    <row r="18196" spans="5:5">
      <c r="E18196"/>
    </row>
    <row r="18197" spans="5:5">
      <c r="E18197"/>
    </row>
    <row r="18198" spans="5:5">
      <c r="E18198"/>
    </row>
    <row r="18199" spans="5:5">
      <c r="E18199"/>
    </row>
    <row r="18200" spans="5:5">
      <c r="E18200"/>
    </row>
    <row r="18201" spans="5:5">
      <c r="E18201"/>
    </row>
    <row r="18202" spans="5:5">
      <c r="E18202"/>
    </row>
    <row r="18203" spans="5:5">
      <c r="E18203"/>
    </row>
    <row r="18204" spans="5:5">
      <c r="E18204"/>
    </row>
    <row r="18205" spans="5:5">
      <c r="E18205"/>
    </row>
    <row r="18206" spans="5:5">
      <c r="E18206"/>
    </row>
    <row r="18207" spans="5:5">
      <c r="E18207"/>
    </row>
    <row r="18208" spans="5:5">
      <c r="E18208"/>
    </row>
    <row r="18209" spans="5:5">
      <c r="E18209"/>
    </row>
    <row r="18210" spans="5:5">
      <c r="E18210"/>
    </row>
    <row r="18211" spans="5:5">
      <c r="E18211"/>
    </row>
    <row r="18212" spans="5:5">
      <c r="E18212"/>
    </row>
    <row r="18213" spans="5:5">
      <c r="E18213"/>
    </row>
    <row r="18214" spans="5:5">
      <c r="E18214"/>
    </row>
    <row r="18215" spans="5:5">
      <c r="E18215"/>
    </row>
    <row r="18216" spans="5:5">
      <c r="E18216"/>
    </row>
    <row r="18217" spans="5:5">
      <c r="E18217"/>
    </row>
    <row r="18218" spans="5:5">
      <c r="E18218"/>
    </row>
    <row r="18219" spans="5:5">
      <c r="E18219"/>
    </row>
    <row r="18220" spans="5:5">
      <c r="E18220"/>
    </row>
    <row r="18221" spans="5:5">
      <c r="E18221"/>
    </row>
    <row r="18222" spans="5:5">
      <c r="E18222"/>
    </row>
    <row r="18223" spans="5:5">
      <c r="E18223"/>
    </row>
    <row r="18224" spans="5:5">
      <c r="E18224"/>
    </row>
    <row r="18225" spans="5:5">
      <c r="E18225"/>
    </row>
    <row r="18226" spans="5:5">
      <c r="E18226"/>
    </row>
    <row r="18227" spans="5:5">
      <c r="E18227"/>
    </row>
    <row r="18228" spans="5:5">
      <c r="E18228"/>
    </row>
    <row r="18229" spans="5:5">
      <c r="E18229"/>
    </row>
    <row r="18230" spans="5:5">
      <c r="E18230"/>
    </row>
    <row r="18231" spans="5:5">
      <c r="E18231"/>
    </row>
    <row r="18232" spans="5:5">
      <c r="E18232"/>
    </row>
    <row r="18233" spans="5:5">
      <c r="E18233"/>
    </row>
    <row r="18234" spans="5:5">
      <c r="E18234"/>
    </row>
    <row r="18235" spans="5:5">
      <c r="E18235"/>
    </row>
    <row r="18236" spans="5:5">
      <c r="E18236"/>
    </row>
    <row r="18237" spans="5:5">
      <c r="E18237"/>
    </row>
    <row r="18238" spans="5:5">
      <c r="E18238"/>
    </row>
    <row r="18239" spans="5:5">
      <c r="E18239"/>
    </row>
    <row r="18240" spans="5:5">
      <c r="E18240"/>
    </row>
    <row r="18241" spans="5:5">
      <c r="E18241"/>
    </row>
    <row r="18242" spans="5:5">
      <c r="E18242"/>
    </row>
    <row r="18243" spans="5:5">
      <c r="E18243"/>
    </row>
    <row r="18244" spans="5:5">
      <c r="E18244"/>
    </row>
    <row r="18245" spans="5:5">
      <c r="E18245"/>
    </row>
    <row r="18246" spans="5:5">
      <c r="E18246"/>
    </row>
    <row r="18247" spans="5:5">
      <c r="E18247"/>
    </row>
    <row r="18248" spans="5:5">
      <c r="E18248"/>
    </row>
    <row r="18249" spans="5:5">
      <c r="E18249"/>
    </row>
    <row r="18250" spans="5:5">
      <c r="E18250"/>
    </row>
    <row r="18251" spans="5:5">
      <c r="E18251"/>
    </row>
    <row r="18252" spans="5:5">
      <c r="E18252"/>
    </row>
    <row r="18253" spans="5:5">
      <c r="E18253"/>
    </row>
    <row r="18254" spans="5:5">
      <c r="E18254"/>
    </row>
    <row r="18255" spans="5:5">
      <c r="E18255"/>
    </row>
    <row r="18256" spans="5:5">
      <c r="E18256"/>
    </row>
    <row r="18257" spans="5:5">
      <c r="E18257"/>
    </row>
    <row r="18258" spans="5:5">
      <c r="E18258"/>
    </row>
    <row r="18259" spans="5:5">
      <c r="E18259"/>
    </row>
    <row r="18260" spans="5:5">
      <c r="E18260"/>
    </row>
    <row r="18261" spans="5:5">
      <c r="E18261"/>
    </row>
    <row r="18262" spans="5:5">
      <c r="E18262"/>
    </row>
    <row r="18263" spans="5:5">
      <c r="E18263"/>
    </row>
    <row r="18264" spans="5:5">
      <c r="E18264"/>
    </row>
    <row r="18265" spans="5:5">
      <c r="E18265"/>
    </row>
    <row r="18266" spans="5:5">
      <c r="E18266"/>
    </row>
    <row r="18267" spans="5:5">
      <c r="E18267"/>
    </row>
    <row r="18268" spans="5:5">
      <c r="E18268"/>
    </row>
    <row r="18269" spans="5:5">
      <c r="E18269"/>
    </row>
    <row r="18270" spans="5:5">
      <c r="E18270"/>
    </row>
    <row r="18271" spans="5:5">
      <c r="E18271"/>
    </row>
    <row r="18272" spans="5:5">
      <c r="E18272"/>
    </row>
    <row r="18273" spans="5:5">
      <c r="E18273"/>
    </row>
    <row r="18274" spans="5:5">
      <c r="E18274"/>
    </row>
    <row r="18275" spans="5:5">
      <c r="E18275"/>
    </row>
    <row r="18276" spans="5:5">
      <c r="E18276"/>
    </row>
    <row r="18277" spans="5:5">
      <c r="E18277"/>
    </row>
    <row r="18278" spans="5:5">
      <c r="E18278"/>
    </row>
    <row r="18279" spans="5:5">
      <c r="E18279"/>
    </row>
    <row r="18280" spans="5:5">
      <c r="E18280"/>
    </row>
    <row r="18281" spans="5:5">
      <c r="E18281"/>
    </row>
    <row r="18282" spans="5:5">
      <c r="E18282"/>
    </row>
    <row r="18283" spans="5:5">
      <c r="E18283"/>
    </row>
    <row r="18284" spans="5:5">
      <c r="E18284"/>
    </row>
    <row r="18285" spans="5:5">
      <c r="E18285"/>
    </row>
    <row r="18286" spans="5:5">
      <c r="E18286"/>
    </row>
    <row r="18287" spans="5:5">
      <c r="E18287"/>
    </row>
    <row r="18288" spans="5:5">
      <c r="E18288"/>
    </row>
    <row r="18289" spans="5:5">
      <c r="E18289"/>
    </row>
    <row r="18290" spans="5:5">
      <c r="E18290"/>
    </row>
    <row r="18291" spans="5:5">
      <c r="E18291"/>
    </row>
    <row r="18292" spans="5:5">
      <c r="E18292"/>
    </row>
    <row r="18293" spans="5:5">
      <c r="E18293"/>
    </row>
    <row r="18294" spans="5:5">
      <c r="E18294"/>
    </row>
    <row r="18295" spans="5:5">
      <c r="E18295"/>
    </row>
    <row r="18296" spans="5:5">
      <c r="E18296"/>
    </row>
    <row r="18297" spans="5:5">
      <c r="E18297"/>
    </row>
    <row r="18298" spans="5:5">
      <c r="E18298"/>
    </row>
    <row r="18299" spans="5:5">
      <c r="E18299"/>
    </row>
    <row r="18300" spans="5:5">
      <c r="E18300"/>
    </row>
    <row r="18301" spans="5:5">
      <c r="E18301"/>
    </row>
    <row r="18302" spans="5:5">
      <c r="E18302"/>
    </row>
    <row r="18303" spans="5:5">
      <c r="E18303"/>
    </row>
    <row r="18304" spans="5:5">
      <c r="E18304"/>
    </row>
    <row r="18305" spans="5:5">
      <c r="E18305"/>
    </row>
    <row r="18306" spans="5:5">
      <c r="E18306"/>
    </row>
    <row r="18307" spans="5:5">
      <c r="E18307"/>
    </row>
    <row r="18308" spans="5:5">
      <c r="E18308"/>
    </row>
    <row r="18309" spans="5:5">
      <c r="E18309"/>
    </row>
    <row r="18310" spans="5:5">
      <c r="E18310"/>
    </row>
    <row r="18311" spans="5:5">
      <c r="E18311"/>
    </row>
    <row r="18312" spans="5:5">
      <c r="E18312"/>
    </row>
    <row r="18313" spans="5:5">
      <c r="E18313"/>
    </row>
    <row r="18314" spans="5:5">
      <c r="E18314"/>
    </row>
    <row r="18315" spans="5:5">
      <c r="E18315"/>
    </row>
    <row r="18316" spans="5:5">
      <c r="E18316"/>
    </row>
    <row r="18317" spans="5:5">
      <c r="E18317"/>
    </row>
    <row r="18318" spans="5:5">
      <c r="E18318"/>
    </row>
    <row r="18319" spans="5:5">
      <c r="E18319"/>
    </row>
    <row r="18320" spans="5:5">
      <c r="E18320"/>
    </row>
    <row r="18321" spans="5:5">
      <c r="E18321"/>
    </row>
    <row r="18322" spans="5:5">
      <c r="E18322"/>
    </row>
    <row r="18323" spans="5:5">
      <c r="E18323"/>
    </row>
    <row r="18324" spans="5:5">
      <c r="E18324"/>
    </row>
    <row r="18325" spans="5:5">
      <c r="E18325"/>
    </row>
    <row r="18326" spans="5:5">
      <c r="E18326"/>
    </row>
    <row r="18327" spans="5:5">
      <c r="E18327"/>
    </row>
    <row r="18328" spans="5:5">
      <c r="E18328"/>
    </row>
    <row r="18329" spans="5:5">
      <c r="E18329"/>
    </row>
    <row r="18330" spans="5:5">
      <c r="E18330"/>
    </row>
    <row r="18331" spans="5:5">
      <c r="E18331"/>
    </row>
    <row r="18332" spans="5:5">
      <c r="E18332"/>
    </row>
    <row r="18333" spans="5:5">
      <c r="E18333"/>
    </row>
    <row r="18334" spans="5:5">
      <c r="E18334"/>
    </row>
    <row r="18335" spans="5:5">
      <c r="E18335"/>
    </row>
    <row r="18336" spans="5:5">
      <c r="E18336"/>
    </row>
    <row r="18337" spans="5:5">
      <c r="E18337"/>
    </row>
    <row r="18338" spans="5:5">
      <c r="E18338"/>
    </row>
    <row r="18339" spans="5:5">
      <c r="E18339"/>
    </row>
    <row r="18340" spans="5:5">
      <c r="E18340"/>
    </row>
    <row r="18341" spans="5:5">
      <c r="E18341"/>
    </row>
    <row r="18342" spans="5:5">
      <c r="E18342"/>
    </row>
    <row r="18343" spans="5:5">
      <c r="E18343"/>
    </row>
    <row r="18344" spans="5:5">
      <c r="E18344"/>
    </row>
    <row r="18345" spans="5:5">
      <c r="E18345"/>
    </row>
    <row r="18346" spans="5:5">
      <c r="E18346"/>
    </row>
    <row r="18347" spans="5:5">
      <c r="E18347"/>
    </row>
    <row r="18348" spans="5:5">
      <c r="E18348"/>
    </row>
    <row r="18349" spans="5:5">
      <c r="E18349"/>
    </row>
    <row r="18350" spans="5:5">
      <c r="E18350"/>
    </row>
    <row r="18351" spans="5:5">
      <c r="E18351"/>
    </row>
    <row r="18352" spans="5:5">
      <c r="E18352"/>
    </row>
    <row r="18353" spans="5:5">
      <c r="E18353"/>
    </row>
    <row r="18354" spans="5:5">
      <c r="E18354"/>
    </row>
    <row r="18355" spans="5:5">
      <c r="E18355"/>
    </row>
    <row r="18356" spans="5:5">
      <c r="E18356"/>
    </row>
    <row r="18357" spans="5:5">
      <c r="E18357"/>
    </row>
    <row r="18358" spans="5:5">
      <c r="E18358"/>
    </row>
    <row r="18359" spans="5:5">
      <c r="E18359"/>
    </row>
    <row r="18360" spans="5:5">
      <c r="E18360"/>
    </row>
    <row r="18361" spans="5:5">
      <c r="E18361"/>
    </row>
    <row r="18362" spans="5:5">
      <c r="E18362"/>
    </row>
    <row r="18363" spans="5:5">
      <c r="E18363"/>
    </row>
    <row r="18364" spans="5:5">
      <c r="E18364"/>
    </row>
    <row r="18365" spans="5:5">
      <c r="E18365"/>
    </row>
    <row r="18366" spans="5:5">
      <c r="E18366"/>
    </row>
    <row r="18367" spans="5:5">
      <c r="E18367"/>
    </row>
    <row r="18368" spans="5:5">
      <c r="E18368"/>
    </row>
    <row r="18369" spans="5:5">
      <c r="E18369"/>
    </row>
    <row r="18370" spans="5:5">
      <c r="E18370"/>
    </row>
    <row r="18371" spans="5:5">
      <c r="E18371"/>
    </row>
    <row r="18372" spans="5:5">
      <c r="E18372"/>
    </row>
    <row r="18373" spans="5:5">
      <c r="E18373"/>
    </row>
    <row r="18374" spans="5:5">
      <c r="E18374"/>
    </row>
    <row r="18375" spans="5:5">
      <c r="E18375"/>
    </row>
    <row r="18376" spans="5:5">
      <c r="E18376"/>
    </row>
    <row r="18377" spans="5:5">
      <c r="E18377"/>
    </row>
    <row r="18378" spans="5:5">
      <c r="E18378"/>
    </row>
    <row r="18379" spans="5:5">
      <c r="E18379"/>
    </row>
    <row r="18380" spans="5:5">
      <c r="E18380"/>
    </row>
    <row r="18381" spans="5:5">
      <c r="E18381"/>
    </row>
    <row r="18382" spans="5:5">
      <c r="E18382"/>
    </row>
    <row r="18383" spans="5:5">
      <c r="E18383"/>
    </row>
    <row r="18384" spans="5:5">
      <c r="E18384"/>
    </row>
    <row r="18385" spans="5:5">
      <c r="E18385"/>
    </row>
    <row r="18386" spans="5:5">
      <c r="E18386"/>
    </row>
    <row r="18387" spans="5:5">
      <c r="E18387"/>
    </row>
    <row r="18388" spans="5:5">
      <c r="E18388"/>
    </row>
    <row r="18389" spans="5:5">
      <c r="E18389"/>
    </row>
    <row r="18390" spans="5:5">
      <c r="E18390"/>
    </row>
    <row r="18391" spans="5:5">
      <c r="E18391"/>
    </row>
    <row r="18392" spans="5:5">
      <c r="E18392"/>
    </row>
    <row r="18393" spans="5:5">
      <c r="E18393"/>
    </row>
    <row r="18394" spans="5:5">
      <c r="E18394"/>
    </row>
    <row r="18395" spans="5:5">
      <c r="E18395"/>
    </row>
    <row r="18396" spans="5:5">
      <c r="E18396"/>
    </row>
    <row r="18397" spans="5:5">
      <c r="E18397"/>
    </row>
    <row r="18398" spans="5:5">
      <c r="E18398"/>
    </row>
    <row r="18399" spans="5:5">
      <c r="E18399"/>
    </row>
    <row r="18400" spans="5:5">
      <c r="E18400"/>
    </row>
    <row r="18401" spans="5:5">
      <c r="E18401"/>
    </row>
    <row r="18402" spans="5:5">
      <c r="E18402"/>
    </row>
    <row r="18403" spans="5:5">
      <c r="E18403"/>
    </row>
    <row r="18404" spans="5:5">
      <c r="E18404"/>
    </row>
    <row r="18405" spans="5:5">
      <c r="E18405"/>
    </row>
    <row r="18406" spans="5:5">
      <c r="E18406"/>
    </row>
    <row r="18407" spans="5:5">
      <c r="E18407"/>
    </row>
    <row r="18408" spans="5:5">
      <c r="E18408"/>
    </row>
    <row r="18409" spans="5:5">
      <c r="E18409"/>
    </row>
    <row r="18410" spans="5:5">
      <c r="E18410"/>
    </row>
    <row r="18411" spans="5:5">
      <c r="E18411"/>
    </row>
    <row r="18412" spans="5:5">
      <c r="E18412"/>
    </row>
    <row r="18413" spans="5:5">
      <c r="E18413"/>
    </row>
    <row r="18414" spans="5:5">
      <c r="E18414"/>
    </row>
    <row r="18415" spans="5:5">
      <c r="E18415"/>
    </row>
    <row r="18416" spans="5:5">
      <c r="E18416"/>
    </row>
    <row r="18417" spans="5:5">
      <c r="E18417"/>
    </row>
    <row r="18418" spans="5:5">
      <c r="E18418"/>
    </row>
    <row r="18419" spans="5:5">
      <c r="E18419"/>
    </row>
    <row r="18420" spans="5:5">
      <c r="E18420"/>
    </row>
    <row r="18421" spans="5:5">
      <c r="E18421"/>
    </row>
    <row r="18422" spans="5:5">
      <c r="E18422"/>
    </row>
    <row r="18423" spans="5:5">
      <c r="E18423"/>
    </row>
    <row r="18424" spans="5:5">
      <c r="E18424"/>
    </row>
    <row r="18425" spans="5:5">
      <c r="E18425"/>
    </row>
    <row r="18426" spans="5:5">
      <c r="E18426"/>
    </row>
    <row r="18427" spans="5:5">
      <c r="E18427"/>
    </row>
    <row r="18428" spans="5:5">
      <c r="E18428"/>
    </row>
    <row r="18429" spans="5:5">
      <c r="E18429"/>
    </row>
    <row r="18430" spans="5:5">
      <c r="E18430"/>
    </row>
    <row r="18431" spans="5:5">
      <c r="E18431"/>
    </row>
    <row r="18432" spans="5:5">
      <c r="E18432"/>
    </row>
    <row r="18433" spans="5:5">
      <c r="E18433"/>
    </row>
    <row r="18434" spans="5:5">
      <c r="E18434"/>
    </row>
    <row r="18435" spans="5:5">
      <c r="E18435"/>
    </row>
    <row r="18436" spans="5:5">
      <c r="E18436"/>
    </row>
    <row r="18437" spans="5:5">
      <c r="E18437"/>
    </row>
    <row r="18438" spans="5:5">
      <c r="E18438"/>
    </row>
    <row r="18439" spans="5:5">
      <c r="E18439"/>
    </row>
    <row r="18440" spans="5:5">
      <c r="E18440"/>
    </row>
    <row r="18441" spans="5:5">
      <c r="E18441"/>
    </row>
    <row r="18442" spans="5:5">
      <c r="E18442"/>
    </row>
    <row r="18443" spans="5:5">
      <c r="E18443"/>
    </row>
    <row r="18444" spans="5:5">
      <c r="E18444"/>
    </row>
    <row r="18445" spans="5:5">
      <c r="E18445"/>
    </row>
    <row r="18446" spans="5:5">
      <c r="E18446"/>
    </row>
    <row r="18447" spans="5:5">
      <c r="E18447"/>
    </row>
    <row r="18448" spans="5:5">
      <c r="E18448"/>
    </row>
    <row r="18449" spans="5:5">
      <c r="E18449"/>
    </row>
    <row r="18450" spans="5:5">
      <c r="E18450"/>
    </row>
    <row r="18451" spans="5:5">
      <c r="E18451"/>
    </row>
    <row r="18452" spans="5:5">
      <c r="E18452"/>
    </row>
    <row r="18453" spans="5:5">
      <c r="E18453"/>
    </row>
    <row r="18454" spans="5:5">
      <c r="E18454"/>
    </row>
    <row r="18455" spans="5:5">
      <c r="E18455"/>
    </row>
    <row r="18456" spans="5:5">
      <c r="E18456"/>
    </row>
    <row r="18457" spans="5:5">
      <c r="E18457"/>
    </row>
    <row r="18458" spans="5:5">
      <c r="E18458"/>
    </row>
    <row r="18459" spans="5:5">
      <c r="E18459"/>
    </row>
    <row r="18460" spans="5:5">
      <c r="E18460"/>
    </row>
    <row r="18461" spans="5:5">
      <c r="E18461"/>
    </row>
    <row r="18462" spans="5:5">
      <c r="E18462"/>
    </row>
    <row r="18463" spans="5:5">
      <c r="E18463"/>
    </row>
    <row r="18464" spans="5:5">
      <c r="E18464"/>
    </row>
    <row r="18465" spans="5:5">
      <c r="E18465"/>
    </row>
    <row r="18466" spans="5:5">
      <c r="E18466"/>
    </row>
    <row r="18467" spans="5:5">
      <c r="E18467"/>
    </row>
    <row r="18468" spans="5:5">
      <c r="E18468"/>
    </row>
    <row r="18469" spans="5:5">
      <c r="E18469"/>
    </row>
    <row r="18470" spans="5:5">
      <c r="E18470"/>
    </row>
    <row r="18471" spans="5:5">
      <c r="E18471"/>
    </row>
    <row r="18472" spans="5:5">
      <c r="E18472"/>
    </row>
    <row r="18473" spans="5:5">
      <c r="E18473"/>
    </row>
    <row r="18474" spans="5:5">
      <c r="E18474"/>
    </row>
    <row r="18475" spans="5:5">
      <c r="E18475"/>
    </row>
    <row r="18476" spans="5:5">
      <c r="E18476"/>
    </row>
    <row r="18477" spans="5:5">
      <c r="E18477"/>
    </row>
    <row r="18478" spans="5:5">
      <c r="E18478"/>
    </row>
    <row r="18479" spans="5:5">
      <c r="E18479"/>
    </row>
    <row r="18480" spans="5:5">
      <c r="E18480"/>
    </row>
    <row r="18481" spans="5:5">
      <c r="E18481"/>
    </row>
    <row r="18482" spans="5:5">
      <c r="E18482"/>
    </row>
    <row r="18483" spans="5:5">
      <c r="E18483"/>
    </row>
    <row r="18484" spans="5:5">
      <c r="E18484"/>
    </row>
    <row r="18485" spans="5:5">
      <c r="E18485"/>
    </row>
    <row r="18486" spans="5:5">
      <c r="E18486"/>
    </row>
    <row r="18487" spans="5:5">
      <c r="E18487"/>
    </row>
    <row r="18488" spans="5:5">
      <c r="E18488"/>
    </row>
    <row r="18489" spans="5:5">
      <c r="E18489"/>
    </row>
    <row r="18490" spans="5:5">
      <c r="E18490"/>
    </row>
    <row r="18491" spans="5:5">
      <c r="E18491"/>
    </row>
    <row r="18492" spans="5:5">
      <c r="E18492"/>
    </row>
    <row r="18493" spans="5:5">
      <c r="E18493"/>
    </row>
    <row r="18494" spans="5:5">
      <c r="E18494"/>
    </row>
    <row r="18495" spans="5:5">
      <c r="E18495"/>
    </row>
    <row r="18496" spans="5:5">
      <c r="E18496"/>
    </row>
    <row r="18497" spans="5:5">
      <c r="E18497"/>
    </row>
    <row r="18498" spans="5:5">
      <c r="E18498"/>
    </row>
    <row r="18499" spans="5:5">
      <c r="E18499"/>
    </row>
    <row r="18500" spans="5:5">
      <c r="E18500"/>
    </row>
    <row r="18501" spans="5:5">
      <c r="E18501"/>
    </row>
    <row r="18502" spans="5:5">
      <c r="E18502"/>
    </row>
    <row r="18503" spans="5:5">
      <c r="E18503"/>
    </row>
    <row r="18504" spans="5:5">
      <c r="E18504"/>
    </row>
    <row r="18505" spans="5:5">
      <c r="E18505"/>
    </row>
    <row r="18506" spans="5:5">
      <c r="E18506"/>
    </row>
    <row r="18507" spans="5:5">
      <c r="E18507"/>
    </row>
    <row r="18508" spans="5:5">
      <c r="E18508"/>
    </row>
    <row r="18509" spans="5:5">
      <c r="E18509"/>
    </row>
    <row r="18510" spans="5:5">
      <c r="E18510"/>
    </row>
    <row r="18511" spans="5:5">
      <c r="E18511"/>
    </row>
    <row r="18512" spans="5:5">
      <c r="E18512"/>
    </row>
    <row r="18513" spans="5:5">
      <c r="E18513"/>
    </row>
    <row r="18514" spans="5:5">
      <c r="E18514"/>
    </row>
    <row r="18515" spans="5:5">
      <c r="E18515"/>
    </row>
    <row r="18516" spans="5:5">
      <c r="E18516"/>
    </row>
    <row r="18517" spans="5:5">
      <c r="E18517"/>
    </row>
    <row r="18518" spans="5:5">
      <c r="E18518"/>
    </row>
    <row r="18519" spans="5:5">
      <c r="E18519"/>
    </row>
    <row r="18520" spans="5:5">
      <c r="E18520"/>
    </row>
    <row r="18521" spans="5:5">
      <c r="E18521"/>
    </row>
    <row r="18522" spans="5:5">
      <c r="E18522"/>
    </row>
    <row r="18523" spans="5:5">
      <c r="E18523"/>
    </row>
    <row r="18524" spans="5:5">
      <c r="E18524"/>
    </row>
    <row r="18525" spans="5:5">
      <c r="E18525"/>
    </row>
    <row r="18526" spans="5:5">
      <c r="E18526"/>
    </row>
    <row r="18527" spans="5:5">
      <c r="E18527"/>
    </row>
    <row r="18528" spans="5:5">
      <c r="E18528"/>
    </row>
    <row r="18529" spans="5:5">
      <c r="E18529"/>
    </row>
    <row r="18530" spans="5:5">
      <c r="E18530"/>
    </row>
    <row r="18531" spans="5:5">
      <c r="E18531"/>
    </row>
    <row r="18532" spans="5:5">
      <c r="E18532"/>
    </row>
    <row r="18533" spans="5:5">
      <c r="E18533"/>
    </row>
    <row r="18534" spans="5:5">
      <c r="E18534"/>
    </row>
    <row r="18535" spans="5:5">
      <c r="E18535"/>
    </row>
    <row r="18536" spans="5:5">
      <c r="E18536"/>
    </row>
    <row r="18537" spans="5:5">
      <c r="E18537"/>
    </row>
    <row r="18538" spans="5:5">
      <c r="E18538"/>
    </row>
    <row r="18539" spans="5:5">
      <c r="E18539"/>
    </row>
    <row r="18540" spans="5:5">
      <c r="E18540"/>
    </row>
    <row r="18541" spans="5:5">
      <c r="E18541"/>
    </row>
    <row r="18542" spans="5:5">
      <c r="E18542"/>
    </row>
    <row r="18543" spans="5:5">
      <c r="E18543"/>
    </row>
    <row r="18544" spans="5:5">
      <c r="E18544"/>
    </row>
    <row r="18545" spans="5:5">
      <c r="E18545"/>
    </row>
    <row r="18546" spans="5:5">
      <c r="E18546"/>
    </row>
    <row r="18547" spans="5:5">
      <c r="E18547"/>
    </row>
    <row r="18548" spans="5:5">
      <c r="E18548"/>
    </row>
    <row r="18549" spans="5:5">
      <c r="E18549"/>
    </row>
    <row r="18550" spans="5:5">
      <c r="E18550"/>
    </row>
    <row r="18551" spans="5:5">
      <c r="E18551"/>
    </row>
    <row r="18552" spans="5:5">
      <c r="E18552"/>
    </row>
    <row r="18553" spans="5:5">
      <c r="E18553"/>
    </row>
    <row r="18554" spans="5:5">
      <c r="E18554"/>
    </row>
    <row r="18555" spans="5:5">
      <c r="E18555"/>
    </row>
    <row r="18556" spans="5:5">
      <c r="E18556"/>
    </row>
    <row r="18557" spans="5:5">
      <c r="E18557"/>
    </row>
    <row r="18558" spans="5:5">
      <c r="E18558"/>
    </row>
    <row r="18559" spans="5:5">
      <c r="E18559"/>
    </row>
    <row r="18560" spans="5:5">
      <c r="E18560"/>
    </row>
    <row r="18561" spans="5:5">
      <c r="E18561"/>
    </row>
    <row r="18562" spans="5:5">
      <c r="E18562"/>
    </row>
    <row r="18563" spans="5:5">
      <c r="E18563"/>
    </row>
    <row r="18564" spans="5:5">
      <c r="E18564"/>
    </row>
    <row r="18565" spans="5:5">
      <c r="E18565"/>
    </row>
    <row r="18566" spans="5:5">
      <c r="E18566"/>
    </row>
    <row r="18567" spans="5:5">
      <c r="E18567"/>
    </row>
    <row r="18568" spans="5:5">
      <c r="E18568"/>
    </row>
    <row r="18569" spans="5:5">
      <c r="E18569"/>
    </row>
    <row r="18570" spans="5:5">
      <c r="E18570"/>
    </row>
    <row r="18571" spans="5:5">
      <c r="E18571"/>
    </row>
    <row r="18572" spans="5:5">
      <c r="E18572"/>
    </row>
    <row r="18573" spans="5:5">
      <c r="E18573"/>
    </row>
    <row r="18574" spans="5:5">
      <c r="E18574"/>
    </row>
    <row r="18575" spans="5:5">
      <c r="E18575"/>
    </row>
    <row r="18576" spans="5:5">
      <c r="E18576"/>
    </row>
    <row r="18577" spans="5:5">
      <c r="E18577"/>
    </row>
    <row r="18578" spans="5:5">
      <c r="E18578"/>
    </row>
    <row r="18579" spans="5:5">
      <c r="E18579"/>
    </row>
    <row r="18580" spans="5:5">
      <c r="E18580"/>
    </row>
    <row r="18581" spans="5:5">
      <c r="E18581"/>
    </row>
    <row r="18582" spans="5:5">
      <c r="E18582"/>
    </row>
    <row r="18583" spans="5:5">
      <c r="E18583"/>
    </row>
    <row r="18584" spans="5:5">
      <c r="E18584"/>
    </row>
    <row r="18585" spans="5:5">
      <c r="E18585"/>
    </row>
    <row r="18586" spans="5:5">
      <c r="E18586"/>
    </row>
    <row r="18587" spans="5:5">
      <c r="E18587"/>
    </row>
    <row r="18588" spans="5:5">
      <c r="E18588"/>
    </row>
    <row r="18589" spans="5:5">
      <c r="E18589"/>
    </row>
    <row r="18590" spans="5:5">
      <c r="E18590"/>
    </row>
    <row r="18591" spans="5:5">
      <c r="E18591"/>
    </row>
    <row r="18592" spans="5:5">
      <c r="E18592"/>
    </row>
    <row r="18593" spans="5:5">
      <c r="E18593"/>
    </row>
    <row r="18594" spans="5:5">
      <c r="E18594"/>
    </row>
    <row r="18595" spans="5:5">
      <c r="E18595"/>
    </row>
    <row r="18596" spans="5:5">
      <c r="E18596"/>
    </row>
    <row r="18597" spans="5:5">
      <c r="E18597"/>
    </row>
    <row r="18598" spans="5:5">
      <c r="E18598"/>
    </row>
    <row r="18599" spans="5:5">
      <c r="E18599"/>
    </row>
    <row r="18600" spans="5:5">
      <c r="E18600"/>
    </row>
    <row r="18601" spans="5:5">
      <c r="E18601"/>
    </row>
    <row r="18602" spans="5:5">
      <c r="E18602"/>
    </row>
    <row r="18603" spans="5:5">
      <c r="E18603"/>
    </row>
    <row r="18604" spans="5:5">
      <c r="E18604"/>
    </row>
    <row r="18605" spans="5:5">
      <c r="E18605"/>
    </row>
    <row r="18606" spans="5:5">
      <c r="E18606"/>
    </row>
    <row r="18607" spans="5:5">
      <c r="E18607"/>
    </row>
    <row r="18608" spans="5:5">
      <c r="E18608"/>
    </row>
    <row r="18609" spans="5:5">
      <c r="E18609"/>
    </row>
    <row r="18610" spans="5:5">
      <c r="E18610"/>
    </row>
    <row r="18611" spans="5:5">
      <c r="E18611"/>
    </row>
    <row r="18612" spans="5:5">
      <c r="E18612"/>
    </row>
    <row r="18613" spans="5:5">
      <c r="E18613"/>
    </row>
    <row r="18614" spans="5:5">
      <c r="E18614"/>
    </row>
    <row r="18615" spans="5:5">
      <c r="E18615"/>
    </row>
    <row r="18616" spans="5:5">
      <c r="E18616"/>
    </row>
    <row r="18617" spans="5:5">
      <c r="E18617"/>
    </row>
    <row r="18618" spans="5:5">
      <c r="E18618"/>
    </row>
    <row r="18619" spans="5:5">
      <c r="E18619"/>
    </row>
    <row r="18620" spans="5:5">
      <c r="E18620"/>
    </row>
    <row r="18621" spans="5:5">
      <c r="E18621"/>
    </row>
    <row r="18622" spans="5:5">
      <c r="E18622"/>
    </row>
    <row r="18623" spans="5:5">
      <c r="E18623"/>
    </row>
    <row r="18624" spans="5:5">
      <c r="E18624"/>
    </row>
    <row r="18625" spans="5:5">
      <c r="E18625"/>
    </row>
    <row r="18626" spans="5:5">
      <c r="E18626"/>
    </row>
    <row r="18627" spans="5:5">
      <c r="E18627"/>
    </row>
    <row r="18628" spans="5:5">
      <c r="E18628"/>
    </row>
    <row r="18629" spans="5:5">
      <c r="E18629"/>
    </row>
    <row r="18630" spans="5:5">
      <c r="E18630"/>
    </row>
    <row r="18631" spans="5:5">
      <c r="E18631"/>
    </row>
    <row r="18632" spans="5:5">
      <c r="E18632"/>
    </row>
    <row r="18633" spans="5:5">
      <c r="E18633"/>
    </row>
    <row r="18634" spans="5:5">
      <c r="E18634"/>
    </row>
    <row r="18635" spans="5:5">
      <c r="E18635"/>
    </row>
    <row r="18636" spans="5:5">
      <c r="E18636"/>
    </row>
    <row r="18637" spans="5:5">
      <c r="E18637"/>
    </row>
    <row r="18638" spans="5:5">
      <c r="E18638"/>
    </row>
    <row r="18639" spans="5:5">
      <c r="E18639"/>
    </row>
    <row r="18640" spans="5:5">
      <c r="E18640"/>
    </row>
    <row r="18641" spans="5:5">
      <c r="E18641"/>
    </row>
    <row r="18642" spans="5:5">
      <c r="E18642"/>
    </row>
    <row r="18643" spans="5:5">
      <c r="E18643"/>
    </row>
    <row r="18644" spans="5:5">
      <c r="E18644"/>
    </row>
    <row r="18645" spans="5:5">
      <c r="E18645"/>
    </row>
    <row r="18646" spans="5:5">
      <c r="E18646"/>
    </row>
    <row r="18647" spans="5:5">
      <c r="E18647"/>
    </row>
    <row r="18648" spans="5:5">
      <c r="E18648"/>
    </row>
    <row r="18649" spans="5:5">
      <c r="E18649"/>
    </row>
    <row r="18650" spans="5:5">
      <c r="E18650"/>
    </row>
    <row r="18651" spans="5:5">
      <c r="E18651"/>
    </row>
    <row r="18652" spans="5:5">
      <c r="E18652"/>
    </row>
    <row r="18653" spans="5:5">
      <c r="E18653"/>
    </row>
    <row r="18654" spans="5:5">
      <c r="E18654"/>
    </row>
    <row r="18655" spans="5:5">
      <c r="E18655"/>
    </row>
    <row r="18656" spans="5:5">
      <c r="E18656"/>
    </row>
    <row r="18657" spans="5:5">
      <c r="E18657"/>
    </row>
    <row r="18658" spans="5:5">
      <c r="E18658"/>
    </row>
    <row r="18659" spans="5:5">
      <c r="E18659"/>
    </row>
    <row r="18660" spans="5:5">
      <c r="E18660"/>
    </row>
    <row r="18661" spans="5:5">
      <c r="E18661"/>
    </row>
    <row r="18662" spans="5:5">
      <c r="E18662"/>
    </row>
    <row r="18663" spans="5:5">
      <c r="E18663"/>
    </row>
    <row r="18664" spans="5:5">
      <c r="E18664"/>
    </row>
    <row r="18665" spans="5:5">
      <c r="E18665"/>
    </row>
    <row r="18666" spans="5:5">
      <c r="E18666"/>
    </row>
    <row r="18667" spans="5:5">
      <c r="E18667"/>
    </row>
    <row r="18668" spans="5:5">
      <c r="E18668"/>
    </row>
    <row r="18669" spans="5:5">
      <c r="E18669"/>
    </row>
    <row r="18670" spans="5:5">
      <c r="E18670"/>
    </row>
    <row r="18671" spans="5:5">
      <c r="E18671"/>
    </row>
    <row r="18672" spans="5:5">
      <c r="E18672"/>
    </row>
    <row r="18673" spans="5:5">
      <c r="E18673"/>
    </row>
    <row r="18674" spans="5:5">
      <c r="E18674"/>
    </row>
    <row r="18675" spans="5:5">
      <c r="E18675"/>
    </row>
    <row r="18676" spans="5:5">
      <c r="E18676"/>
    </row>
    <row r="18677" spans="5:5">
      <c r="E18677"/>
    </row>
    <row r="18678" spans="5:5">
      <c r="E18678"/>
    </row>
    <row r="18679" spans="5:5">
      <c r="E18679"/>
    </row>
    <row r="18680" spans="5:5">
      <c r="E18680"/>
    </row>
    <row r="18681" spans="5:5">
      <c r="E18681"/>
    </row>
    <row r="18682" spans="5:5">
      <c r="E18682"/>
    </row>
    <row r="18683" spans="5:5">
      <c r="E18683"/>
    </row>
    <row r="18684" spans="5:5">
      <c r="E18684"/>
    </row>
    <row r="18685" spans="5:5">
      <c r="E18685"/>
    </row>
    <row r="18686" spans="5:5">
      <c r="E18686"/>
    </row>
    <row r="18687" spans="5:5">
      <c r="E18687"/>
    </row>
    <row r="18688" spans="5:5">
      <c r="E18688"/>
    </row>
    <row r="18689" spans="5:5">
      <c r="E18689"/>
    </row>
    <row r="18690" spans="5:5">
      <c r="E18690"/>
    </row>
    <row r="18691" spans="5:5">
      <c r="E18691"/>
    </row>
    <row r="18692" spans="5:5">
      <c r="E18692"/>
    </row>
    <row r="18693" spans="5:5">
      <c r="E18693"/>
    </row>
    <row r="18694" spans="5:5">
      <c r="E18694"/>
    </row>
    <row r="18695" spans="5:5">
      <c r="E18695"/>
    </row>
    <row r="18696" spans="5:5">
      <c r="E18696"/>
    </row>
    <row r="18697" spans="5:5">
      <c r="E18697"/>
    </row>
    <row r="18698" spans="5:5">
      <c r="E18698"/>
    </row>
    <row r="18699" spans="5:5">
      <c r="E18699"/>
    </row>
    <row r="18700" spans="5:5">
      <c r="E18700"/>
    </row>
    <row r="18701" spans="5:5">
      <c r="E18701"/>
    </row>
    <row r="18702" spans="5:5">
      <c r="E18702"/>
    </row>
    <row r="18703" spans="5:5">
      <c r="E18703"/>
    </row>
    <row r="18704" spans="5:5">
      <c r="E18704"/>
    </row>
    <row r="18705" spans="5:5">
      <c r="E18705"/>
    </row>
    <row r="18706" spans="5:5">
      <c r="E18706"/>
    </row>
    <row r="18707" spans="5:5">
      <c r="E18707"/>
    </row>
    <row r="18708" spans="5:5">
      <c r="E18708"/>
    </row>
    <row r="18709" spans="5:5">
      <c r="E18709"/>
    </row>
    <row r="18710" spans="5:5">
      <c r="E18710"/>
    </row>
    <row r="18711" spans="5:5">
      <c r="E18711"/>
    </row>
    <row r="18712" spans="5:5">
      <c r="E18712"/>
    </row>
    <row r="18713" spans="5:5">
      <c r="E18713"/>
    </row>
    <row r="18714" spans="5:5">
      <c r="E18714"/>
    </row>
    <row r="18715" spans="5:5">
      <c r="E18715"/>
    </row>
    <row r="18716" spans="5:5">
      <c r="E18716"/>
    </row>
    <row r="18717" spans="5:5">
      <c r="E18717"/>
    </row>
    <row r="18718" spans="5:5">
      <c r="E18718"/>
    </row>
    <row r="18719" spans="5:5">
      <c r="E18719"/>
    </row>
    <row r="18720" spans="5:5">
      <c r="E18720"/>
    </row>
    <row r="18721" spans="5:5">
      <c r="E18721"/>
    </row>
    <row r="18722" spans="5:5">
      <c r="E18722"/>
    </row>
    <row r="18723" spans="5:5">
      <c r="E18723"/>
    </row>
    <row r="18724" spans="5:5">
      <c r="E18724"/>
    </row>
    <row r="18725" spans="5:5">
      <c r="E18725"/>
    </row>
    <row r="18726" spans="5:5">
      <c r="E18726"/>
    </row>
    <row r="18727" spans="5:5">
      <c r="E18727"/>
    </row>
    <row r="18728" spans="5:5">
      <c r="E18728"/>
    </row>
    <row r="18729" spans="5:5">
      <c r="E18729"/>
    </row>
    <row r="18730" spans="5:5">
      <c r="E18730"/>
    </row>
    <row r="18731" spans="5:5">
      <c r="E18731"/>
    </row>
    <row r="18732" spans="5:5">
      <c r="E18732"/>
    </row>
    <row r="18733" spans="5:5">
      <c r="E18733"/>
    </row>
    <row r="18734" spans="5:5">
      <c r="E18734"/>
    </row>
    <row r="18735" spans="5:5">
      <c r="E18735"/>
    </row>
    <row r="18736" spans="5:5">
      <c r="E18736"/>
    </row>
    <row r="18737" spans="5:5">
      <c r="E18737"/>
    </row>
    <row r="18738" spans="5:5">
      <c r="E18738"/>
    </row>
    <row r="18739" spans="5:5">
      <c r="E18739"/>
    </row>
    <row r="18740" spans="5:5">
      <c r="E18740"/>
    </row>
    <row r="18741" spans="5:5">
      <c r="E18741"/>
    </row>
    <row r="18742" spans="5:5">
      <c r="E18742"/>
    </row>
    <row r="18743" spans="5:5">
      <c r="E18743"/>
    </row>
    <row r="18744" spans="5:5">
      <c r="E18744"/>
    </row>
    <row r="18745" spans="5:5">
      <c r="E18745"/>
    </row>
    <row r="18746" spans="5:5">
      <c r="E18746"/>
    </row>
    <row r="18747" spans="5:5">
      <c r="E18747"/>
    </row>
    <row r="18748" spans="5:5">
      <c r="E18748"/>
    </row>
    <row r="18749" spans="5:5">
      <c r="E18749"/>
    </row>
    <row r="18750" spans="5:5">
      <c r="E18750"/>
    </row>
    <row r="18751" spans="5:5">
      <c r="E18751"/>
    </row>
    <row r="18752" spans="5:5">
      <c r="E18752"/>
    </row>
    <row r="18753" spans="5:5">
      <c r="E18753"/>
    </row>
    <row r="18754" spans="5:5">
      <c r="E18754"/>
    </row>
    <row r="18755" spans="5:5">
      <c r="E18755"/>
    </row>
    <row r="18756" spans="5:5">
      <c r="E18756"/>
    </row>
    <row r="18757" spans="5:5">
      <c r="E18757"/>
    </row>
    <row r="18758" spans="5:5">
      <c r="E18758"/>
    </row>
    <row r="18759" spans="5:5">
      <c r="E18759"/>
    </row>
    <row r="18760" spans="5:5">
      <c r="E18760"/>
    </row>
    <row r="18761" spans="5:5">
      <c r="E18761"/>
    </row>
    <row r="18762" spans="5:5">
      <c r="E18762"/>
    </row>
    <row r="18763" spans="5:5">
      <c r="E18763"/>
    </row>
    <row r="18764" spans="5:5">
      <c r="E18764"/>
    </row>
    <row r="18765" spans="5:5">
      <c r="E18765"/>
    </row>
    <row r="18766" spans="5:5">
      <c r="E18766"/>
    </row>
    <row r="18767" spans="5:5">
      <c r="E18767"/>
    </row>
    <row r="18768" spans="5:5">
      <c r="E18768"/>
    </row>
    <row r="18769" spans="5:5">
      <c r="E18769"/>
    </row>
    <row r="18770" spans="5:5">
      <c r="E18770"/>
    </row>
    <row r="18771" spans="5:5">
      <c r="E18771"/>
    </row>
    <row r="18772" spans="5:5">
      <c r="E18772"/>
    </row>
    <row r="18773" spans="5:5">
      <c r="E18773"/>
    </row>
    <row r="18774" spans="5:5">
      <c r="E18774"/>
    </row>
    <row r="18775" spans="5:5">
      <c r="E18775"/>
    </row>
    <row r="18776" spans="5:5">
      <c r="E18776"/>
    </row>
    <row r="18777" spans="5:5">
      <c r="E18777"/>
    </row>
    <row r="18778" spans="5:5">
      <c r="E18778"/>
    </row>
    <row r="18779" spans="5:5">
      <c r="E18779"/>
    </row>
    <row r="18780" spans="5:5">
      <c r="E18780"/>
    </row>
    <row r="18781" spans="5:5">
      <c r="E18781"/>
    </row>
    <row r="18782" spans="5:5">
      <c r="E18782"/>
    </row>
    <row r="18783" spans="5:5">
      <c r="E18783"/>
    </row>
    <row r="18784" spans="5:5">
      <c r="E18784"/>
    </row>
    <row r="18785" spans="5:5">
      <c r="E18785"/>
    </row>
    <row r="18786" spans="5:5">
      <c r="E18786"/>
    </row>
    <row r="18787" spans="5:5">
      <c r="E18787"/>
    </row>
    <row r="18788" spans="5:5">
      <c r="E18788"/>
    </row>
    <row r="18789" spans="5:5">
      <c r="E18789"/>
    </row>
    <row r="18790" spans="5:5">
      <c r="E18790"/>
    </row>
    <row r="18791" spans="5:5">
      <c r="E18791"/>
    </row>
    <row r="18792" spans="5:5">
      <c r="E18792"/>
    </row>
    <row r="18793" spans="5:5">
      <c r="E18793"/>
    </row>
    <row r="18794" spans="5:5">
      <c r="E18794"/>
    </row>
    <row r="18795" spans="5:5">
      <c r="E18795"/>
    </row>
    <row r="18796" spans="5:5">
      <c r="E18796"/>
    </row>
    <row r="18797" spans="5:5">
      <c r="E18797"/>
    </row>
    <row r="18798" spans="5:5">
      <c r="E18798"/>
    </row>
    <row r="18799" spans="5:5">
      <c r="E18799"/>
    </row>
    <row r="18800" spans="5:5">
      <c r="E18800"/>
    </row>
    <row r="18801" spans="5:5">
      <c r="E18801"/>
    </row>
    <row r="18802" spans="5:5">
      <c r="E18802"/>
    </row>
    <row r="18803" spans="5:5">
      <c r="E18803"/>
    </row>
    <row r="18804" spans="5:5">
      <c r="E18804"/>
    </row>
    <row r="18805" spans="5:5">
      <c r="E18805"/>
    </row>
    <row r="18806" spans="5:5">
      <c r="E18806"/>
    </row>
    <row r="18807" spans="5:5">
      <c r="E18807"/>
    </row>
    <row r="18808" spans="5:5">
      <c r="E18808"/>
    </row>
    <row r="18809" spans="5:5">
      <c r="E18809"/>
    </row>
    <row r="18810" spans="5:5">
      <c r="E18810"/>
    </row>
    <row r="18811" spans="5:5">
      <c r="E18811"/>
    </row>
    <row r="18812" spans="5:5">
      <c r="E18812"/>
    </row>
    <row r="18813" spans="5:5">
      <c r="E18813"/>
    </row>
    <row r="18814" spans="5:5">
      <c r="E18814"/>
    </row>
    <row r="18815" spans="5:5">
      <c r="E18815"/>
    </row>
    <row r="18816" spans="5:5">
      <c r="E18816"/>
    </row>
    <row r="18817" spans="5:5">
      <c r="E18817"/>
    </row>
    <row r="18818" spans="5:5">
      <c r="E18818"/>
    </row>
    <row r="18819" spans="5:5">
      <c r="E18819"/>
    </row>
    <row r="18820" spans="5:5">
      <c r="E18820"/>
    </row>
    <row r="18821" spans="5:5">
      <c r="E18821"/>
    </row>
    <row r="18822" spans="5:5">
      <c r="E18822"/>
    </row>
    <row r="18823" spans="5:5">
      <c r="E18823"/>
    </row>
    <row r="18824" spans="5:5">
      <c r="E18824"/>
    </row>
    <row r="18825" spans="5:5">
      <c r="E18825"/>
    </row>
    <row r="18826" spans="5:5">
      <c r="E18826"/>
    </row>
    <row r="18827" spans="5:5">
      <c r="E18827"/>
    </row>
    <row r="18828" spans="5:5">
      <c r="E18828"/>
    </row>
    <row r="18829" spans="5:5">
      <c r="E18829"/>
    </row>
    <row r="18830" spans="5:5">
      <c r="E18830"/>
    </row>
    <row r="18831" spans="5:5">
      <c r="E18831"/>
    </row>
    <row r="18832" spans="5:5">
      <c r="E18832"/>
    </row>
    <row r="18833" spans="5:5">
      <c r="E18833"/>
    </row>
    <row r="18834" spans="5:5">
      <c r="E18834"/>
    </row>
    <row r="18835" spans="5:5">
      <c r="E18835"/>
    </row>
    <row r="18836" spans="5:5">
      <c r="E18836"/>
    </row>
    <row r="18837" spans="5:5">
      <c r="E18837"/>
    </row>
    <row r="18838" spans="5:5">
      <c r="E18838"/>
    </row>
    <row r="18839" spans="5:5">
      <c r="E18839"/>
    </row>
    <row r="18840" spans="5:5">
      <c r="E18840"/>
    </row>
    <row r="18841" spans="5:5">
      <c r="E18841"/>
    </row>
    <row r="18842" spans="5:5">
      <c r="E18842"/>
    </row>
    <row r="18843" spans="5:5">
      <c r="E18843"/>
    </row>
    <row r="18844" spans="5:5">
      <c r="E18844"/>
    </row>
    <row r="18845" spans="5:5">
      <c r="E18845"/>
    </row>
    <row r="18846" spans="5:5">
      <c r="E18846"/>
    </row>
    <row r="18847" spans="5:5">
      <c r="E18847"/>
    </row>
    <row r="18848" spans="5:5">
      <c r="E18848"/>
    </row>
    <row r="18849" spans="5:5">
      <c r="E18849"/>
    </row>
    <row r="18850" spans="5:5">
      <c r="E18850"/>
    </row>
    <row r="18851" spans="5:5">
      <c r="E18851"/>
    </row>
    <row r="18852" spans="5:5">
      <c r="E18852"/>
    </row>
    <row r="18853" spans="5:5">
      <c r="E18853"/>
    </row>
    <row r="18854" spans="5:5">
      <c r="E18854"/>
    </row>
    <row r="18855" spans="5:5">
      <c r="E18855"/>
    </row>
    <row r="18856" spans="5:5">
      <c r="E18856"/>
    </row>
    <row r="18857" spans="5:5">
      <c r="E18857"/>
    </row>
    <row r="18858" spans="5:5">
      <c r="E18858"/>
    </row>
    <row r="18859" spans="5:5">
      <c r="E18859"/>
    </row>
    <row r="18860" spans="5:5">
      <c r="E18860"/>
    </row>
    <row r="18861" spans="5:5">
      <c r="E18861"/>
    </row>
    <row r="18862" spans="5:5">
      <c r="E18862"/>
    </row>
    <row r="18863" spans="5:5">
      <c r="E18863"/>
    </row>
    <row r="18864" spans="5:5">
      <c r="E18864"/>
    </row>
    <row r="18865" spans="5:5">
      <c r="E18865"/>
    </row>
    <row r="18866" spans="5:5">
      <c r="E18866"/>
    </row>
    <row r="18867" spans="5:5">
      <c r="E18867"/>
    </row>
    <row r="18868" spans="5:5">
      <c r="E18868"/>
    </row>
    <row r="18869" spans="5:5">
      <c r="E18869"/>
    </row>
    <row r="18870" spans="5:5">
      <c r="E18870"/>
    </row>
    <row r="18871" spans="5:5">
      <c r="E18871"/>
    </row>
    <row r="18872" spans="5:5">
      <c r="E18872"/>
    </row>
    <row r="18873" spans="5:5">
      <c r="E18873"/>
    </row>
    <row r="18874" spans="5:5">
      <c r="E18874"/>
    </row>
    <row r="18875" spans="5:5">
      <c r="E18875"/>
    </row>
    <row r="18876" spans="5:5">
      <c r="E18876"/>
    </row>
    <row r="18877" spans="5:5">
      <c r="E18877"/>
    </row>
    <row r="18878" spans="5:5">
      <c r="E18878"/>
    </row>
    <row r="18879" spans="5:5">
      <c r="E18879"/>
    </row>
    <row r="18880" spans="5:5">
      <c r="E18880"/>
    </row>
    <row r="18881" spans="5:5">
      <c r="E18881"/>
    </row>
    <row r="18882" spans="5:5">
      <c r="E18882"/>
    </row>
    <row r="18883" spans="5:5">
      <c r="E18883"/>
    </row>
    <row r="18884" spans="5:5">
      <c r="E18884"/>
    </row>
    <row r="18885" spans="5:5">
      <c r="E18885"/>
    </row>
    <row r="18886" spans="5:5">
      <c r="E18886"/>
    </row>
    <row r="18887" spans="5:5">
      <c r="E18887"/>
    </row>
    <row r="18888" spans="5:5">
      <c r="E18888"/>
    </row>
    <row r="18889" spans="5:5">
      <c r="E18889"/>
    </row>
    <row r="18890" spans="5:5">
      <c r="E18890"/>
    </row>
    <row r="18891" spans="5:5">
      <c r="E18891"/>
    </row>
    <row r="18892" spans="5:5">
      <c r="E18892"/>
    </row>
    <row r="18893" spans="5:5">
      <c r="E18893"/>
    </row>
    <row r="18894" spans="5:5">
      <c r="E18894"/>
    </row>
    <row r="18895" spans="5:5">
      <c r="E18895"/>
    </row>
    <row r="18896" spans="5:5">
      <c r="E18896"/>
    </row>
    <row r="18897" spans="5:5">
      <c r="E18897"/>
    </row>
    <row r="18898" spans="5:5">
      <c r="E18898"/>
    </row>
    <row r="18899" spans="5:5">
      <c r="E18899"/>
    </row>
    <row r="18900" spans="5:5">
      <c r="E18900"/>
    </row>
    <row r="18901" spans="5:5">
      <c r="E18901"/>
    </row>
    <row r="18902" spans="5:5">
      <c r="E18902"/>
    </row>
    <row r="18903" spans="5:5">
      <c r="E18903"/>
    </row>
    <row r="18904" spans="5:5">
      <c r="E18904"/>
    </row>
    <row r="18905" spans="5:5">
      <c r="E18905"/>
    </row>
    <row r="18906" spans="5:5">
      <c r="E18906"/>
    </row>
    <row r="18907" spans="5:5">
      <c r="E18907"/>
    </row>
    <row r="18908" spans="5:5">
      <c r="E18908"/>
    </row>
    <row r="18909" spans="5:5">
      <c r="E18909"/>
    </row>
    <row r="18910" spans="5:5">
      <c r="E18910"/>
    </row>
    <row r="18911" spans="5:5">
      <c r="E18911"/>
    </row>
    <row r="18912" spans="5:5">
      <c r="E18912"/>
    </row>
    <row r="18913" spans="5:5">
      <c r="E18913"/>
    </row>
    <row r="18914" spans="5:5">
      <c r="E18914"/>
    </row>
    <row r="18915" spans="5:5">
      <c r="E18915"/>
    </row>
    <row r="18916" spans="5:5">
      <c r="E18916"/>
    </row>
    <row r="18917" spans="5:5">
      <c r="E18917"/>
    </row>
    <row r="18918" spans="5:5">
      <c r="E18918"/>
    </row>
    <row r="18919" spans="5:5">
      <c r="E18919"/>
    </row>
    <row r="18920" spans="5:5">
      <c r="E18920"/>
    </row>
    <row r="18921" spans="5:5">
      <c r="E18921"/>
    </row>
    <row r="18922" spans="5:5">
      <c r="E18922"/>
    </row>
    <row r="18923" spans="5:5">
      <c r="E18923"/>
    </row>
    <row r="18924" spans="5:5">
      <c r="E18924"/>
    </row>
    <row r="18925" spans="5:5">
      <c r="E18925"/>
    </row>
    <row r="18926" spans="5:5">
      <c r="E18926"/>
    </row>
    <row r="18927" spans="5:5">
      <c r="E18927"/>
    </row>
    <row r="18928" spans="5:5">
      <c r="E18928"/>
    </row>
    <row r="18929" spans="5:5">
      <c r="E18929"/>
    </row>
    <row r="18930" spans="5:5">
      <c r="E18930"/>
    </row>
    <row r="18931" spans="5:5">
      <c r="E18931"/>
    </row>
    <row r="18932" spans="5:5">
      <c r="E18932"/>
    </row>
    <row r="18933" spans="5:5">
      <c r="E18933"/>
    </row>
    <row r="18934" spans="5:5">
      <c r="E18934"/>
    </row>
    <row r="18935" spans="5:5">
      <c r="E18935"/>
    </row>
    <row r="18936" spans="5:5">
      <c r="E18936"/>
    </row>
    <row r="18937" spans="5:5">
      <c r="E18937"/>
    </row>
    <row r="18938" spans="5:5">
      <c r="E18938"/>
    </row>
    <row r="18939" spans="5:5">
      <c r="E18939"/>
    </row>
    <row r="18940" spans="5:5">
      <c r="E18940"/>
    </row>
    <row r="18941" spans="5:5">
      <c r="E18941"/>
    </row>
    <row r="18942" spans="5:5">
      <c r="E18942"/>
    </row>
    <row r="18943" spans="5:5">
      <c r="E18943"/>
    </row>
    <row r="18944" spans="5:5">
      <c r="E18944"/>
    </row>
    <row r="18945" spans="5:5">
      <c r="E18945"/>
    </row>
    <row r="18946" spans="5:5">
      <c r="E18946"/>
    </row>
    <row r="18947" spans="5:5">
      <c r="E18947"/>
    </row>
    <row r="18948" spans="5:5">
      <c r="E18948"/>
    </row>
    <row r="18949" spans="5:5">
      <c r="E18949"/>
    </row>
    <row r="18950" spans="5:5">
      <c r="E18950"/>
    </row>
    <row r="18951" spans="5:5">
      <c r="E18951"/>
    </row>
    <row r="18952" spans="5:5">
      <c r="E18952"/>
    </row>
    <row r="18953" spans="5:5">
      <c r="E18953"/>
    </row>
    <row r="18954" spans="5:5">
      <c r="E18954"/>
    </row>
    <row r="18955" spans="5:5">
      <c r="E18955"/>
    </row>
    <row r="18956" spans="5:5">
      <c r="E18956"/>
    </row>
    <row r="18957" spans="5:5">
      <c r="E18957"/>
    </row>
    <row r="18958" spans="5:5">
      <c r="E18958"/>
    </row>
    <row r="18959" spans="5:5">
      <c r="E18959"/>
    </row>
    <row r="18960" spans="5:5">
      <c r="E18960"/>
    </row>
    <row r="18961" spans="5:5">
      <c r="E18961"/>
    </row>
    <row r="18962" spans="5:5">
      <c r="E18962"/>
    </row>
    <row r="18963" spans="5:5">
      <c r="E18963"/>
    </row>
    <row r="18964" spans="5:5">
      <c r="E18964"/>
    </row>
    <row r="18965" spans="5:5">
      <c r="E18965"/>
    </row>
    <row r="18966" spans="5:5">
      <c r="E18966"/>
    </row>
    <row r="18967" spans="5:5">
      <c r="E18967"/>
    </row>
    <row r="18968" spans="5:5">
      <c r="E18968"/>
    </row>
    <row r="18969" spans="5:5">
      <c r="E18969"/>
    </row>
    <row r="18970" spans="5:5">
      <c r="E18970"/>
    </row>
    <row r="18971" spans="5:5">
      <c r="E18971"/>
    </row>
    <row r="18972" spans="5:5">
      <c r="E18972"/>
    </row>
    <row r="18973" spans="5:5">
      <c r="E18973"/>
    </row>
    <row r="18974" spans="5:5">
      <c r="E18974"/>
    </row>
    <row r="18975" spans="5:5">
      <c r="E18975"/>
    </row>
    <row r="18976" spans="5:5">
      <c r="E18976"/>
    </row>
    <row r="18977" spans="5:5">
      <c r="E18977"/>
    </row>
    <row r="18978" spans="5:5">
      <c r="E18978"/>
    </row>
    <row r="18979" spans="5:5">
      <c r="E18979"/>
    </row>
    <row r="18980" spans="5:5">
      <c r="E18980"/>
    </row>
    <row r="18981" spans="5:5">
      <c r="E18981"/>
    </row>
    <row r="18982" spans="5:5">
      <c r="E18982"/>
    </row>
    <row r="18983" spans="5:5">
      <c r="E18983"/>
    </row>
    <row r="18984" spans="5:5">
      <c r="E18984"/>
    </row>
    <row r="18985" spans="5:5">
      <c r="E18985"/>
    </row>
    <row r="18986" spans="5:5">
      <c r="E18986"/>
    </row>
    <row r="18987" spans="5:5">
      <c r="E18987"/>
    </row>
    <row r="18988" spans="5:5">
      <c r="E18988"/>
    </row>
    <row r="18989" spans="5:5">
      <c r="E18989"/>
    </row>
    <row r="18990" spans="5:5">
      <c r="E18990"/>
    </row>
    <row r="18991" spans="5:5">
      <c r="E18991"/>
    </row>
    <row r="18992" spans="5:5">
      <c r="E18992"/>
    </row>
    <row r="18993" spans="5:5">
      <c r="E18993"/>
    </row>
    <row r="18994" spans="5:5">
      <c r="E18994"/>
    </row>
    <row r="18995" spans="5:5">
      <c r="E18995"/>
    </row>
    <row r="18996" spans="5:5">
      <c r="E18996"/>
    </row>
    <row r="18997" spans="5:5">
      <c r="E18997"/>
    </row>
    <row r="18998" spans="5:5">
      <c r="E18998"/>
    </row>
    <row r="18999" spans="5:5">
      <c r="E18999"/>
    </row>
    <row r="19000" spans="5:5">
      <c r="E19000"/>
    </row>
    <row r="19001" spans="5:5">
      <c r="E19001"/>
    </row>
    <row r="19002" spans="5:5">
      <c r="E19002"/>
    </row>
    <row r="19003" spans="5:5">
      <c r="E19003"/>
    </row>
    <row r="19004" spans="5:5">
      <c r="E19004"/>
    </row>
    <row r="19005" spans="5:5">
      <c r="E19005"/>
    </row>
    <row r="19006" spans="5:5">
      <c r="E19006"/>
    </row>
    <row r="19007" spans="5:5">
      <c r="E19007"/>
    </row>
    <row r="19008" spans="5:5">
      <c r="E19008"/>
    </row>
    <row r="19009" spans="5:5">
      <c r="E19009"/>
    </row>
    <row r="19010" spans="5:5">
      <c r="E19010"/>
    </row>
    <row r="19011" spans="5:5">
      <c r="E19011"/>
    </row>
    <row r="19012" spans="5:5">
      <c r="E19012"/>
    </row>
    <row r="19013" spans="5:5">
      <c r="E19013"/>
    </row>
    <row r="19014" spans="5:5">
      <c r="E19014"/>
    </row>
    <row r="19015" spans="5:5">
      <c r="E19015"/>
    </row>
    <row r="19016" spans="5:5">
      <c r="E19016"/>
    </row>
    <row r="19017" spans="5:5">
      <c r="E19017"/>
    </row>
    <row r="19018" spans="5:5">
      <c r="E19018"/>
    </row>
    <row r="19019" spans="5:5">
      <c r="E19019"/>
    </row>
    <row r="19020" spans="5:5">
      <c r="E19020"/>
    </row>
    <row r="19021" spans="5:5">
      <c r="E19021"/>
    </row>
    <row r="19022" spans="5:5">
      <c r="E19022"/>
    </row>
    <row r="19023" spans="5:5">
      <c r="E19023"/>
    </row>
    <row r="19024" spans="5:5">
      <c r="E19024"/>
    </row>
    <row r="19025" spans="5:5">
      <c r="E19025"/>
    </row>
    <row r="19026" spans="5:5">
      <c r="E19026"/>
    </row>
    <row r="19027" spans="5:5">
      <c r="E19027"/>
    </row>
    <row r="19028" spans="5:5">
      <c r="E19028"/>
    </row>
    <row r="19029" spans="5:5">
      <c r="E19029"/>
    </row>
    <row r="19030" spans="5:5">
      <c r="E19030"/>
    </row>
    <row r="19031" spans="5:5">
      <c r="E19031"/>
    </row>
    <row r="19032" spans="5:5">
      <c r="E19032"/>
    </row>
    <row r="19033" spans="5:5">
      <c r="E19033"/>
    </row>
    <row r="19034" spans="5:5">
      <c r="E19034"/>
    </row>
    <row r="19035" spans="5:5">
      <c r="E19035"/>
    </row>
    <row r="19036" spans="5:5">
      <c r="E19036"/>
    </row>
    <row r="19037" spans="5:5">
      <c r="E19037"/>
    </row>
    <row r="19038" spans="5:5">
      <c r="E19038"/>
    </row>
    <row r="19039" spans="5:5">
      <c r="E19039"/>
    </row>
    <row r="19040" spans="5:5">
      <c r="E19040"/>
    </row>
    <row r="19041" spans="5:5">
      <c r="E19041"/>
    </row>
    <row r="19042" spans="5:5">
      <c r="E19042"/>
    </row>
    <row r="19043" spans="5:5">
      <c r="E19043"/>
    </row>
    <row r="19044" spans="5:5">
      <c r="E19044"/>
    </row>
    <row r="19045" spans="5:5">
      <c r="E19045"/>
    </row>
    <row r="19046" spans="5:5">
      <c r="E19046"/>
    </row>
    <row r="19047" spans="5:5">
      <c r="E19047"/>
    </row>
    <row r="19048" spans="5:5">
      <c r="E19048"/>
    </row>
    <row r="19049" spans="5:5">
      <c r="E19049"/>
    </row>
    <row r="19050" spans="5:5">
      <c r="E19050"/>
    </row>
    <row r="19051" spans="5:5">
      <c r="E19051"/>
    </row>
    <row r="19052" spans="5:5">
      <c r="E19052"/>
    </row>
    <row r="19053" spans="5:5">
      <c r="E19053"/>
    </row>
    <row r="19054" spans="5:5">
      <c r="E19054"/>
    </row>
    <row r="19055" spans="5:5">
      <c r="E19055"/>
    </row>
    <row r="19056" spans="5:5">
      <c r="E19056"/>
    </row>
    <row r="19057" spans="5:5">
      <c r="E19057"/>
    </row>
    <row r="19058" spans="5:5">
      <c r="E19058"/>
    </row>
    <row r="19059" spans="5:5">
      <c r="E19059"/>
    </row>
    <row r="19060" spans="5:5">
      <c r="E19060"/>
    </row>
    <row r="19061" spans="5:5">
      <c r="E19061"/>
    </row>
    <row r="19062" spans="5:5">
      <c r="E19062"/>
    </row>
    <row r="19063" spans="5:5">
      <c r="E19063"/>
    </row>
    <row r="19064" spans="5:5">
      <c r="E19064"/>
    </row>
    <row r="19065" spans="5:5">
      <c r="E19065"/>
    </row>
    <row r="19066" spans="5:5">
      <c r="E19066"/>
    </row>
    <row r="19067" spans="5:5">
      <c r="E19067"/>
    </row>
    <row r="19068" spans="5:5">
      <c r="E19068"/>
    </row>
    <row r="19069" spans="5:5">
      <c r="E19069"/>
    </row>
    <row r="19070" spans="5:5">
      <c r="E19070"/>
    </row>
    <row r="19071" spans="5:5">
      <c r="E19071"/>
    </row>
    <row r="19072" spans="5:5">
      <c r="E19072"/>
    </row>
    <row r="19073" spans="5:5">
      <c r="E19073"/>
    </row>
    <row r="19074" spans="5:5">
      <c r="E19074"/>
    </row>
    <row r="19075" spans="5:5">
      <c r="E19075"/>
    </row>
    <row r="19076" spans="5:5">
      <c r="E19076"/>
    </row>
    <row r="19077" spans="5:5">
      <c r="E19077"/>
    </row>
    <row r="19078" spans="5:5">
      <c r="E19078"/>
    </row>
    <row r="19079" spans="5:5">
      <c r="E19079"/>
    </row>
    <row r="19080" spans="5:5">
      <c r="E19080"/>
    </row>
    <row r="19081" spans="5:5">
      <c r="E19081"/>
    </row>
    <row r="19082" spans="5:5">
      <c r="E19082"/>
    </row>
    <row r="19083" spans="5:5">
      <c r="E19083"/>
    </row>
    <row r="19084" spans="5:5">
      <c r="E19084"/>
    </row>
    <row r="19085" spans="5:5">
      <c r="E19085"/>
    </row>
    <row r="19086" spans="5:5">
      <c r="E19086"/>
    </row>
    <row r="19087" spans="5:5">
      <c r="E19087"/>
    </row>
    <row r="19088" spans="5:5">
      <c r="E19088"/>
    </row>
    <row r="19089" spans="5:5">
      <c r="E19089"/>
    </row>
    <row r="19090" spans="5:5">
      <c r="E19090"/>
    </row>
    <row r="19091" spans="5:5">
      <c r="E19091"/>
    </row>
    <row r="19092" spans="5:5">
      <c r="E19092"/>
    </row>
    <row r="19093" spans="5:5">
      <c r="E19093"/>
    </row>
    <row r="19094" spans="5:5">
      <c r="E19094"/>
    </row>
    <row r="19095" spans="5:5">
      <c r="E19095"/>
    </row>
    <row r="19096" spans="5:5">
      <c r="E19096"/>
    </row>
    <row r="19097" spans="5:5">
      <c r="E19097"/>
    </row>
    <row r="19098" spans="5:5">
      <c r="E19098"/>
    </row>
    <row r="19099" spans="5:5">
      <c r="E19099"/>
    </row>
    <row r="19100" spans="5:5">
      <c r="E19100"/>
    </row>
    <row r="19101" spans="5:5">
      <c r="E19101"/>
    </row>
    <row r="19102" spans="5:5">
      <c r="E19102"/>
    </row>
    <row r="19103" spans="5:5">
      <c r="E19103"/>
    </row>
    <row r="19104" spans="5:5">
      <c r="E19104"/>
    </row>
    <row r="19105" spans="5:5">
      <c r="E19105"/>
    </row>
    <row r="19106" spans="5:5">
      <c r="E19106"/>
    </row>
    <row r="19107" spans="5:5">
      <c r="E19107"/>
    </row>
    <row r="19108" spans="5:5">
      <c r="E19108"/>
    </row>
    <row r="19109" spans="5:5">
      <c r="E19109"/>
    </row>
    <row r="19110" spans="5:5">
      <c r="E19110"/>
    </row>
    <row r="19111" spans="5:5">
      <c r="E19111"/>
    </row>
    <row r="19112" spans="5:5">
      <c r="E19112"/>
    </row>
    <row r="19113" spans="5:5">
      <c r="E19113"/>
    </row>
    <row r="19114" spans="5:5">
      <c r="E19114"/>
    </row>
    <row r="19115" spans="5:5">
      <c r="E19115"/>
    </row>
    <row r="19116" spans="5:5">
      <c r="E19116"/>
    </row>
    <row r="19117" spans="5:5">
      <c r="E19117"/>
    </row>
    <row r="19118" spans="5:5">
      <c r="E19118"/>
    </row>
    <row r="19119" spans="5:5">
      <c r="E19119"/>
    </row>
    <row r="19120" spans="5:5">
      <c r="E19120"/>
    </row>
    <row r="19121" spans="5:5">
      <c r="E19121"/>
    </row>
    <row r="19122" spans="5:5">
      <c r="E19122"/>
    </row>
    <row r="19123" spans="5:5">
      <c r="E19123"/>
    </row>
    <row r="19124" spans="5:5">
      <c r="E19124"/>
    </row>
    <row r="19125" spans="5:5">
      <c r="E19125"/>
    </row>
    <row r="19126" spans="5:5">
      <c r="E19126"/>
    </row>
    <row r="19127" spans="5:5">
      <c r="E19127"/>
    </row>
    <row r="19128" spans="5:5">
      <c r="E19128"/>
    </row>
    <row r="19129" spans="5:5">
      <c r="E19129"/>
    </row>
    <row r="19130" spans="5:5">
      <c r="E19130"/>
    </row>
    <row r="19131" spans="5:5">
      <c r="E19131"/>
    </row>
    <row r="19132" spans="5:5">
      <c r="E19132"/>
    </row>
    <row r="19133" spans="5:5">
      <c r="E19133"/>
    </row>
    <row r="19134" spans="5:5">
      <c r="E19134"/>
    </row>
    <row r="19135" spans="5:5">
      <c r="E19135"/>
    </row>
    <row r="19136" spans="5:5">
      <c r="E19136"/>
    </row>
    <row r="19137" spans="5:5">
      <c r="E19137"/>
    </row>
    <row r="19138" spans="5:5">
      <c r="E19138"/>
    </row>
    <row r="19139" spans="5:5">
      <c r="E19139"/>
    </row>
    <row r="19140" spans="5:5">
      <c r="E19140"/>
    </row>
    <row r="19141" spans="5:5">
      <c r="E19141"/>
    </row>
    <row r="19142" spans="5:5">
      <c r="E19142"/>
    </row>
    <row r="19143" spans="5:5">
      <c r="E19143"/>
    </row>
    <row r="19144" spans="5:5">
      <c r="E19144"/>
    </row>
    <row r="19145" spans="5:5">
      <c r="E19145"/>
    </row>
    <row r="19146" spans="5:5">
      <c r="E19146"/>
    </row>
    <row r="19147" spans="5:5">
      <c r="E19147"/>
    </row>
    <row r="19148" spans="5:5">
      <c r="E19148"/>
    </row>
    <row r="19149" spans="5:5">
      <c r="E19149"/>
    </row>
    <row r="19150" spans="5:5">
      <c r="E19150"/>
    </row>
    <row r="19151" spans="5:5">
      <c r="E19151"/>
    </row>
    <row r="19152" spans="5:5">
      <c r="E19152"/>
    </row>
    <row r="19153" spans="5:5">
      <c r="E19153"/>
    </row>
    <row r="19154" spans="5:5">
      <c r="E19154"/>
    </row>
    <row r="19155" spans="5:5">
      <c r="E19155"/>
    </row>
    <row r="19156" spans="5:5">
      <c r="E19156"/>
    </row>
    <row r="19157" spans="5:5">
      <c r="E19157"/>
    </row>
    <row r="19158" spans="5:5">
      <c r="E19158"/>
    </row>
    <row r="19159" spans="5:5">
      <c r="E19159"/>
    </row>
    <row r="19160" spans="5:5">
      <c r="E19160"/>
    </row>
    <row r="19161" spans="5:5">
      <c r="E19161"/>
    </row>
    <row r="19162" spans="5:5">
      <c r="E19162"/>
    </row>
    <row r="19163" spans="5:5">
      <c r="E19163"/>
    </row>
    <row r="19164" spans="5:5">
      <c r="E19164"/>
    </row>
    <row r="19165" spans="5:5">
      <c r="E19165"/>
    </row>
    <row r="19166" spans="5:5">
      <c r="E19166"/>
    </row>
    <row r="19167" spans="5:5">
      <c r="E19167"/>
    </row>
    <row r="19168" spans="5:5">
      <c r="E19168"/>
    </row>
    <row r="19169" spans="5:5">
      <c r="E19169"/>
    </row>
    <row r="19170" spans="5:5">
      <c r="E19170"/>
    </row>
    <row r="19171" spans="5:5">
      <c r="E19171"/>
    </row>
    <row r="19172" spans="5:5">
      <c r="E19172"/>
    </row>
    <row r="19173" spans="5:5">
      <c r="E19173"/>
    </row>
    <row r="19174" spans="5:5">
      <c r="E19174"/>
    </row>
    <row r="19175" spans="5:5">
      <c r="E19175"/>
    </row>
    <row r="19176" spans="5:5">
      <c r="E19176"/>
    </row>
    <row r="19177" spans="5:5">
      <c r="E19177"/>
    </row>
    <row r="19178" spans="5:5">
      <c r="E19178"/>
    </row>
    <row r="19179" spans="5:5">
      <c r="E19179"/>
    </row>
    <row r="19180" spans="5:5">
      <c r="E19180"/>
    </row>
    <row r="19181" spans="5:5">
      <c r="E19181"/>
    </row>
    <row r="19182" spans="5:5">
      <c r="E19182"/>
    </row>
    <row r="19183" spans="5:5">
      <c r="E19183"/>
    </row>
    <row r="19184" spans="5:5">
      <c r="E19184"/>
    </row>
    <row r="19185" spans="5:5">
      <c r="E19185"/>
    </row>
    <row r="19186" spans="5:5">
      <c r="E19186"/>
    </row>
    <row r="19187" spans="5:5">
      <c r="E19187"/>
    </row>
    <row r="19188" spans="5:5">
      <c r="E19188"/>
    </row>
    <row r="19189" spans="5:5">
      <c r="E19189"/>
    </row>
    <row r="19190" spans="5:5">
      <c r="E19190"/>
    </row>
    <row r="19191" spans="5:5">
      <c r="E19191"/>
    </row>
    <row r="19192" spans="5:5">
      <c r="E19192"/>
    </row>
    <row r="19193" spans="5:5">
      <c r="E19193"/>
    </row>
    <row r="19194" spans="5:5">
      <c r="E19194"/>
    </row>
    <row r="19195" spans="5:5">
      <c r="E19195"/>
    </row>
    <row r="19196" spans="5:5">
      <c r="E19196"/>
    </row>
    <row r="19197" spans="5:5">
      <c r="E19197"/>
    </row>
    <row r="19198" spans="5:5">
      <c r="E19198"/>
    </row>
    <row r="19199" spans="5:5">
      <c r="E19199"/>
    </row>
    <row r="19200" spans="5:5">
      <c r="E19200"/>
    </row>
    <row r="19201" spans="5:5">
      <c r="E19201"/>
    </row>
    <row r="19202" spans="5:5">
      <c r="E19202"/>
    </row>
    <row r="19203" spans="5:5">
      <c r="E19203"/>
    </row>
    <row r="19204" spans="5:5">
      <c r="E19204"/>
    </row>
    <row r="19205" spans="5:5">
      <c r="E19205"/>
    </row>
    <row r="19206" spans="5:5">
      <c r="E19206"/>
    </row>
    <row r="19207" spans="5:5">
      <c r="E19207"/>
    </row>
    <row r="19208" spans="5:5">
      <c r="E19208"/>
    </row>
    <row r="19209" spans="5:5">
      <c r="E19209"/>
    </row>
    <row r="19210" spans="5:5">
      <c r="E19210"/>
    </row>
    <row r="19211" spans="5:5">
      <c r="E19211"/>
    </row>
    <row r="19212" spans="5:5">
      <c r="E19212"/>
    </row>
    <row r="19213" spans="5:5">
      <c r="E19213"/>
    </row>
    <row r="19214" spans="5:5">
      <c r="E19214"/>
    </row>
    <row r="19215" spans="5:5">
      <c r="E19215"/>
    </row>
    <row r="19216" spans="5:5">
      <c r="E19216"/>
    </row>
    <row r="19217" spans="5:5">
      <c r="E19217"/>
    </row>
    <row r="19218" spans="5:5">
      <c r="E19218"/>
    </row>
    <row r="19219" spans="5:5">
      <c r="E19219"/>
    </row>
    <row r="19220" spans="5:5">
      <c r="E19220"/>
    </row>
    <row r="19221" spans="5:5">
      <c r="E19221"/>
    </row>
    <row r="19222" spans="5:5">
      <c r="E19222"/>
    </row>
    <row r="19223" spans="5:5">
      <c r="E19223"/>
    </row>
    <row r="19224" spans="5:5">
      <c r="E19224"/>
    </row>
    <row r="19225" spans="5:5">
      <c r="E19225"/>
    </row>
    <row r="19226" spans="5:5">
      <c r="E19226"/>
    </row>
    <row r="19227" spans="5:5">
      <c r="E19227"/>
    </row>
    <row r="19228" spans="5:5">
      <c r="E19228"/>
    </row>
    <row r="19229" spans="5:5">
      <c r="E19229"/>
    </row>
    <row r="19230" spans="5:5">
      <c r="E19230"/>
    </row>
    <row r="19231" spans="5:5">
      <c r="E19231"/>
    </row>
    <row r="19232" spans="5:5">
      <c r="E19232"/>
    </row>
    <row r="19233" spans="5:5">
      <c r="E19233"/>
    </row>
    <row r="19234" spans="5:5">
      <c r="E19234"/>
    </row>
    <row r="19235" spans="5:5">
      <c r="E19235"/>
    </row>
    <row r="19236" spans="5:5">
      <c r="E19236"/>
    </row>
    <row r="19237" spans="5:5">
      <c r="E19237"/>
    </row>
    <row r="19238" spans="5:5">
      <c r="E19238"/>
    </row>
    <row r="19239" spans="5:5">
      <c r="E19239"/>
    </row>
    <row r="19240" spans="5:5">
      <c r="E19240"/>
    </row>
    <row r="19241" spans="5:5">
      <c r="E19241"/>
    </row>
    <row r="19242" spans="5:5">
      <c r="E19242"/>
    </row>
    <row r="19243" spans="5:5">
      <c r="E19243"/>
    </row>
    <row r="19244" spans="5:5">
      <c r="E19244"/>
    </row>
    <row r="19245" spans="5:5">
      <c r="E19245"/>
    </row>
    <row r="19246" spans="5:5">
      <c r="E19246"/>
    </row>
    <row r="19247" spans="5:5">
      <c r="E19247"/>
    </row>
    <row r="19248" spans="5:5">
      <c r="E19248"/>
    </row>
    <row r="19249" spans="5:5">
      <c r="E19249"/>
    </row>
    <row r="19250" spans="5:5">
      <c r="E19250"/>
    </row>
    <row r="19251" spans="5:5">
      <c r="E19251"/>
    </row>
    <row r="19252" spans="5:5">
      <c r="E19252"/>
    </row>
    <row r="19253" spans="5:5">
      <c r="E19253"/>
    </row>
    <row r="19254" spans="5:5">
      <c r="E19254"/>
    </row>
    <row r="19255" spans="5:5">
      <c r="E19255"/>
    </row>
    <row r="19256" spans="5:5">
      <c r="E19256"/>
    </row>
    <row r="19257" spans="5:5">
      <c r="E19257"/>
    </row>
    <row r="19258" spans="5:5">
      <c r="E19258"/>
    </row>
    <row r="19259" spans="5:5">
      <c r="E19259"/>
    </row>
    <row r="19260" spans="5:5">
      <c r="E19260"/>
    </row>
    <row r="19261" spans="5:5">
      <c r="E19261"/>
    </row>
    <row r="19262" spans="5:5">
      <c r="E19262"/>
    </row>
    <row r="19263" spans="5:5">
      <c r="E19263"/>
    </row>
    <row r="19264" spans="5:5">
      <c r="E19264"/>
    </row>
    <row r="19265" spans="5:5">
      <c r="E19265"/>
    </row>
    <row r="19266" spans="5:5">
      <c r="E19266"/>
    </row>
    <row r="19267" spans="5:5">
      <c r="E19267"/>
    </row>
    <row r="19268" spans="5:5">
      <c r="E19268"/>
    </row>
    <row r="19269" spans="5:5">
      <c r="E19269"/>
    </row>
    <row r="19270" spans="5:5">
      <c r="E19270"/>
    </row>
    <row r="19271" spans="5:5">
      <c r="E19271"/>
    </row>
    <row r="19272" spans="5:5">
      <c r="E19272"/>
    </row>
    <row r="19273" spans="5:5">
      <c r="E19273"/>
    </row>
    <row r="19274" spans="5:5">
      <c r="E19274"/>
    </row>
    <row r="19275" spans="5:5">
      <c r="E19275"/>
    </row>
    <row r="19276" spans="5:5">
      <c r="E19276"/>
    </row>
    <row r="19277" spans="5:5">
      <c r="E19277"/>
    </row>
    <row r="19278" spans="5:5">
      <c r="E19278"/>
    </row>
    <row r="19279" spans="5:5">
      <c r="E19279"/>
    </row>
    <row r="19280" spans="5:5">
      <c r="E19280"/>
    </row>
    <row r="19281" spans="5:5">
      <c r="E19281"/>
    </row>
    <row r="19282" spans="5:5">
      <c r="E19282"/>
    </row>
    <row r="19283" spans="5:5">
      <c r="E19283"/>
    </row>
    <row r="19284" spans="5:5">
      <c r="E19284"/>
    </row>
    <row r="19285" spans="5:5">
      <c r="E19285"/>
    </row>
    <row r="19286" spans="5:5">
      <c r="E19286"/>
    </row>
    <row r="19287" spans="5:5">
      <c r="E19287"/>
    </row>
    <row r="19288" spans="5:5">
      <c r="E19288"/>
    </row>
    <row r="19289" spans="5:5">
      <c r="E19289"/>
    </row>
    <row r="19290" spans="5:5">
      <c r="E19290"/>
    </row>
    <row r="19291" spans="5:5">
      <c r="E19291"/>
    </row>
    <row r="19292" spans="5:5">
      <c r="E19292"/>
    </row>
    <row r="19293" spans="5:5">
      <c r="E19293"/>
    </row>
    <row r="19294" spans="5:5">
      <c r="E19294"/>
    </row>
    <row r="19295" spans="5:5">
      <c r="E19295"/>
    </row>
    <row r="19296" spans="5:5">
      <c r="E19296"/>
    </row>
    <row r="19297" spans="5:5">
      <c r="E19297"/>
    </row>
    <row r="19298" spans="5:5">
      <c r="E19298"/>
    </row>
    <row r="19299" spans="5:5">
      <c r="E19299"/>
    </row>
    <row r="19300" spans="5:5">
      <c r="E19300"/>
    </row>
    <row r="19301" spans="5:5">
      <c r="E19301"/>
    </row>
    <row r="19302" spans="5:5">
      <c r="E19302"/>
    </row>
    <row r="19303" spans="5:5">
      <c r="E19303"/>
    </row>
    <row r="19304" spans="5:5">
      <c r="E19304"/>
    </row>
    <row r="19305" spans="5:5">
      <c r="E19305"/>
    </row>
    <row r="19306" spans="5:5">
      <c r="E19306"/>
    </row>
    <row r="19307" spans="5:5">
      <c r="E19307"/>
    </row>
    <row r="19308" spans="5:5">
      <c r="E19308"/>
    </row>
    <row r="19309" spans="5:5">
      <c r="E19309"/>
    </row>
    <row r="19310" spans="5:5">
      <c r="E19310"/>
    </row>
    <row r="19311" spans="5:5">
      <c r="E19311"/>
    </row>
    <row r="19312" spans="5:5">
      <c r="E19312"/>
    </row>
    <row r="19313" spans="5:5">
      <c r="E19313"/>
    </row>
    <row r="19314" spans="5:5">
      <c r="E19314"/>
    </row>
    <row r="19315" spans="5:5">
      <c r="E19315"/>
    </row>
    <row r="19316" spans="5:5">
      <c r="E19316"/>
    </row>
    <row r="19317" spans="5:5">
      <c r="E19317"/>
    </row>
    <row r="19318" spans="5:5">
      <c r="E19318"/>
    </row>
    <row r="19319" spans="5:5">
      <c r="E19319"/>
    </row>
    <row r="19320" spans="5:5">
      <c r="E19320"/>
    </row>
    <row r="19321" spans="5:5">
      <c r="E19321"/>
    </row>
    <row r="19322" spans="5:5">
      <c r="E19322"/>
    </row>
    <row r="19323" spans="5:5">
      <c r="E19323"/>
    </row>
    <row r="19324" spans="5:5">
      <c r="E19324"/>
    </row>
    <row r="19325" spans="5:5">
      <c r="E19325"/>
    </row>
    <row r="19326" spans="5:5">
      <c r="E19326"/>
    </row>
    <row r="19327" spans="5:5">
      <c r="E19327"/>
    </row>
    <row r="19328" spans="5:5">
      <c r="E19328"/>
    </row>
    <row r="19329" spans="5:5">
      <c r="E19329"/>
    </row>
    <row r="19330" spans="5:5">
      <c r="E19330"/>
    </row>
    <row r="19331" spans="5:5">
      <c r="E19331"/>
    </row>
    <row r="19332" spans="5:5">
      <c r="E19332"/>
    </row>
    <row r="19333" spans="5:5">
      <c r="E19333"/>
    </row>
    <row r="19334" spans="5:5">
      <c r="E19334"/>
    </row>
    <row r="19335" spans="5:5">
      <c r="E19335"/>
    </row>
    <row r="19336" spans="5:5">
      <c r="E19336"/>
    </row>
    <row r="19337" spans="5:5">
      <c r="E19337"/>
    </row>
    <row r="19338" spans="5:5">
      <c r="E19338"/>
    </row>
    <row r="19339" spans="5:5">
      <c r="E19339"/>
    </row>
    <row r="19340" spans="5:5">
      <c r="E19340"/>
    </row>
    <row r="19341" spans="5:5">
      <c r="E19341"/>
    </row>
    <row r="19342" spans="5:5">
      <c r="E19342"/>
    </row>
    <row r="19343" spans="5:5">
      <c r="E19343"/>
    </row>
    <row r="19344" spans="5:5">
      <c r="E19344"/>
    </row>
    <row r="19345" spans="5:5">
      <c r="E19345"/>
    </row>
    <row r="19346" spans="5:5">
      <c r="E19346"/>
    </row>
    <row r="19347" spans="5:5">
      <c r="E19347"/>
    </row>
    <row r="19348" spans="5:5">
      <c r="E19348"/>
    </row>
    <row r="19349" spans="5:5">
      <c r="E19349"/>
    </row>
    <row r="19350" spans="5:5">
      <c r="E19350"/>
    </row>
    <row r="19351" spans="5:5">
      <c r="E19351"/>
    </row>
    <row r="19352" spans="5:5">
      <c r="E19352"/>
    </row>
    <row r="19353" spans="5:5">
      <c r="E19353"/>
    </row>
    <row r="19354" spans="5:5">
      <c r="E19354"/>
    </row>
    <row r="19355" spans="5:5">
      <c r="E19355"/>
    </row>
    <row r="19356" spans="5:5">
      <c r="E19356"/>
    </row>
    <row r="19357" spans="5:5">
      <c r="E19357"/>
    </row>
    <row r="19358" spans="5:5">
      <c r="E19358"/>
    </row>
    <row r="19359" spans="5:5">
      <c r="E19359"/>
    </row>
    <row r="19360" spans="5:5">
      <c r="E19360"/>
    </row>
    <row r="19361" spans="5:5">
      <c r="E19361"/>
    </row>
    <row r="19362" spans="5:5">
      <c r="E19362"/>
    </row>
    <row r="19363" spans="5:5">
      <c r="E19363"/>
    </row>
    <row r="19364" spans="5:5">
      <c r="E19364"/>
    </row>
    <row r="19365" spans="5:5">
      <c r="E19365"/>
    </row>
    <row r="19366" spans="5:5">
      <c r="E19366"/>
    </row>
    <row r="19367" spans="5:5">
      <c r="E19367"/>
    </row>
    <row r="19368" spans="5:5">
      <c r="E19368"/>
    </row>
    <row r="19369" spans="5:5">
      <c r="E19369"/>
    </row>
    <row r="19370" spans="5:5">
      <c r="E19370"/>
    </row>
    <row r="19371" spans="5:5">
      <c r="E19371"/>
    </row>
    <row r="19372" spans="5:5">
      <c r="E19372"/>
    </row>
    <row r="19373" spans="5:5">
      <c r="E19373"/>
    </row>
    <row r="19374" spans="5:5">
      <c r="E19374"/>
    </row>
    <row r="19375" spans="5:5">
      <c r="E19375"/>
    </row>
    <row r="19376" spans="5:5">
      <c r="E19376"/>
    </row>
    <row r="19377" spans="5:5">
      <c r="E19377"/>
    </row>
    <row r="19378" spans="5:5">
      <c r="E19378"/>
    </row>
    <row r="19379" spans="5:5">
      <c r="E19379"/>
    </row>
    <row r="19380" spans="5:5">
      <c r="E19380"/>
    </row>
    <row r="19381" spans="5:5">
      <c r="E19381"/>
    </row>
    <row r="19382" spans="5:5">
      <c r="E19382"/>
    </row>
    <row r="19383" spans="5:5">
      <c r="E19383"/>
    </row>
    <row r="19384" spans="5:5">
      <c r="E19384"/>
    </row>
    <row r="19385" spans="5:5">
      <c r="E19385"/>
    </row>
    <row r="19386" spans="5:5">
      <c r="E19386"/>
    </row>
    <row r="19387" spans="5:5">
      <c r="E19387"/>
    </row>
    <row r="19388" spans="5:5">
      <c r="E19388"/>
    </row>
    <row r="19389" spans="5:5">
      <c r="E19389"/>
    </row>
    <row r="19390" spans="5:5">
      <c r="E19390"/>
    </row>
    <row r="19391" spans="5:5">
      <c r="E19391"/>
    </row>
    <row r="19392" spans="5:5">
      <c r="E19392"/>
    </row>
    <row r="19393" spans="5:5">
      <c r="E19393"/>
    </row>
    <row r="19394" spans="5:5">
      <c r="E19394"/>
    </row>
    <row r="19395" spans="5:5">
      <c r="E19395"/>
    </row>
    <row r="19396" spans="5:5">
      <c r="E19396"/>
    </row>
    <row r="19397" spans="5:5">
      <c r="E19397"/>
    </row>
    <row r="19398" spans="5:5">
      <c r="E19398"/>
    </row>
    <row r="19399" spans="5:5">
      <c r="E19399"/>
    </row>
    <row r="19400" spans="5:5">
      <c r="E19400"/>
    </row>
    <row r="19401" spans="5:5">
      <c r="E19401"/>
    </row>
    <row r="19402" spans="5:5">
      <c r="E19402"/>
    </row>
    <row r="19403" spans="5:5">
      <c r="E19403"/>
    </row>
    <row r="19404" spans="5:5">
      <c r="E19404"/>
    </row>
    <row r="19405" spans="5:5">
      <c r="E19405"/>
    </row>
    <row r="19406" spans="5:5">
      <c r="E19406"/>
    </row>
    <row r="19407" spans="5:5">
      <c r="E19407"/>
    </row>
    <row r="19408" spans="5:5">
      <c r="E19408"/>
    </row>
    <row r="19409" spans="5:5">
      <c r="E19409"/>
    </row>
    <row r="19410" spans="5:5">
      <c r="E19410"/>
    </row>
    <row r="19411" spans="5:5">
      <c r="E19411"/>
    </row>
    <row r="19412" spans="5:5">
      <c r="E19412"/>
    </row>
    <row r="19413" spans="5:5">
      <c r="E19413"/>
    </row>
    <row r="19414" spans="5:5">
      <c r="E19414"/>
    </row>
    <row r="19415" spans="5:5">
      <c r="E19415"/>
    </row>
    <row r="19416" spans="5:5">
      <c r="E19416"/>
    </row>
    <row r="19417" spans="5:5">
      <c r="E19417"/>
    </row>
    <row r="19418" spans="5:5">
      <c r="E19418"/>
    </row>
    <row r="19419" spans="5:5">
      <c r="E19419"/>
    </row>
    <row r="19420" spans="5:5">
      <c r="E19420"/>
    </row>
    <row r="19421" spans="5:5">
      <c r="E19421"/>
    </row>
    <row r="19422" spans="5:5">
      <c r="E19422"/>
    </row>
    <row r="19423" spans="5:5">
      <c r="E19423"/>
    </row>
    <row r="19424" spans="5:5">
      <c r="E19424"/>
    </row>
    <row r="19425" spans="5:5">
      <c r="E19425"/>
    </row>
    <row r="19426" spans="5:5">
      <c r="E19426"/>
    </row>
    <row r="19427" spans="5:5">
      <c r="E19427"/>
    </row>
    <row r="19428" spans="5:5">
      <c r="E19428"/>
    </row>
    <row r="19429" spans="5:5">
      <c r="E19429"/>
    </row>
    <row r="19430" spans="5:5">
      <c r="E19430"/>
    </row>
    <row r="19431" spans="5:5">
      <c r="E19431"/>
    </row>
    <row r="19432" spans="5:5">
      <c r="E19432"/>
    </row>
    <row r="19433" spans="5:5">
      <c r="E19433"/>
    </row>
    <row r="19434" spans="5:5">
      <c r="E19434"/>
    </row>
    <row r="19435" spans="5:5">
      <c r="E19435"/>
    </row>
    <row r="19436" spans="5:5">
      <c r="E19436"/>
    </row>
    <row r="19437" spans="5:5">
      <c r="E19437"/>
    </row>
    <row r="19438" spans="5:5">
      <c r="E19438"/>
    </row>
    <row r="19439" spans="5:5">
      <c r="E19439"/>
    </row>
    <row r="19440" spans="5:5">
      <c r="E19440"/>
    </row>
    <row r="19441" spans="5:5">
      <c r="E19441"/>
    </row>
    <row r="19442" spans="5:5">
      <c r="E19442"/>
    </row>
    <row r="19443" spans="5:5">
      <c r="E19443"/>
    </row>
    <row r="19444" spans="5:5">
      <c r="E19444"/>
    </row>
    <row r="19445" spans="5:5">
      <c r="E19445"/>
    </row>
    <row r="19446" spans="5:5">
      <c r="E19446"/>
    </row>
    <row r="19447" spans="5:5">
      <c r="E19447"/>
    </row>
    <row r="19448" spans="5:5">
      <c r="E19448"/>
    </row>
    <row r="19449" spans="5:5">
      <c r="E19449"/>
    </row>
    <row r="19450" spans="5:5">
      <c r="E19450"/>
    </row>
    <row r="19451" spans="5:5">
      <c r="E19451"/>
    </row>
    <row r="19452" spans="5:5">
      <c r="E19452"/>
    </row>
    <row r="19453" spans="5:5">
      <c r="E19453"/>
    </row>
    <row r="19454" spans="5:5">
      <c r="E19454"/>
    </row>
    <row r="19455" spans="5:5">
      <c r="E19455"/>
    </row>
    <row r="19456" spans="5:5">
      <c r="E19456"/>
    </row>
    <row r="19457" spans="5:5">
      <c r="E19457"/>
    </row>
    <row r="19458" spans="5:5">
      <c r="E19458"/>
    </row>
    <row r="19459" spans="5:5">
      <c r="E19459"/>
    </row>
    <row r="19460" spans="5:5">
      <c r="E19460"/>
    </row>
    <row r="19461" spans="5:5">
      <c r="E19461"/>
    </row>
    <row r="19462" spans="5:5">
      <c r="E19462"/>
    </row>
    <row r="19463" spans="5:5">
      <c r="E19463"/>
    </row>
    <row r="19464" spans="5:5">
      <c r="E19464"/>
    </row>
    <row r="19465" spans="5:5">
      <c r="E19465"/>
    </row>
    <row r="19466" spans="5:5">
      <c r="E19466"/>
    </row>
    <row r="19467" spans="5:5">
      <c r="E19467"/>
    </row>
    <row r="19468" spans="5:5">
      <c r="E19468"/>
    </row>
    <row r="19469" spans="5:5">
      <c r="E19469"/>
    </row>
    <row r="19470" spans="5:5">
      <c r="E19470"/>
    </row>
    <row r="19471" spans="5:5">
      <c r="E19471"/>
    </row>
    <row r="19472" spans="5:5">
      <c r="E19472"/>
    </row>
    <row r="19473" spans="5:5">
      <c r="E19473"/>
    </row>
    <row r="19474" spans="5:5">
      <c r="E19474"/>
    </row>
    <row r="19475" spans="5:5">
      <c r="E19475"/>
    </row>
    <row r="19476" spans="5:5">
      <c r="E19476"/>
    </row>
    <row r="19477" spans="5:5">
      <c r="E19477"/>
    </row>
    <row r="19478" spans="5:5">
      <c r="E19478"/>
    </row>
    <row r="19479" spans="5:5">
      <c r="E19479"/>
    </row>
    <row r="19480" spans="5:5">
      <c r="E19480"/>
    </row>
    <row r="19481" spans="5:5">
      <c r="E19481"/>
    </row>
    <row r="19482" spans="5:5">
      <c r="E19482"/>
    </row>
    <row r="19483" spans="5:5">
      <c r="E19483"/>
    </row>
    <row r="19484" spans="5:5">
      <c r="E19484"/>
    </row>
    <row r="19485" spans="5:5">
      <c r="E19485"/>
    </row>
    <row r="19486" spans="5:5">
      <c r="E19486"/>
    </row>
    <row r="19487" spans="5:5">
      <c r="E19487"/>
    </row>
    <row r="19488" spans="5:5">
      <c r="E19488"/>
    </row>
    <row r="19489" spans="5:5">
      <c r="E19489"/>
    </row>
    <row r="19490" spans="5:5">
      <c r="E19490"/>
    </row>
    <row r="19491" spans="5:5">
      <c r="E19491"/>
    </row>
    <row r="19492" spans="5:5">
      <c r="E19492"/>
    </row>
    <row r="19493" spans="5:5">
      <c r="E19493"/>
    </row>
    <row r="19494" spans="5:5">
      <c r="E19494"/>
    </row>
    <row r="19495" spans="5:5">
      <c r="E19495"/>
    </row>
    <row r="19496" spans="5:5">
      <c r="E19496"/>
    </row>
    <row r="19497" spans="5:5">
      <c r="E19497"/>
    </row>
    <row r="19498" spans="5:5">
      <c r="E19498"/>
    </row>
    <row r="19499" spans="5:5">
      <c r="E19499"/>
    </row>
    <row r="19500" spans="5:5">
      <c r="E19500"/>
    </row>
    <row r="19501" spans="5:5">
      <c r="E19501"/>
    </row>
    <row r="19502" spans="5:5">
      <c r="E19502"/>
    </row>
    <row r="19503" spans="5:5">
      <c r="E19503"/>
    </row>
    <row r="19504" spans="5:5">
      <c r="E19504"/>
    </row>
    <row r="19505" spans="5:5">
      <c r="E19505"/>
    </row>
    <row r="19506" spans="5:5">
      <c r="E19506"/>
    </row>
    <row r="19507" spans="5:5">
      <c r="E19507"/>
    </row>
    <row r="19508" spans="5:5">
      <c r="E19508"/>
    </row>
    <row r="19509" spans="5:5">
      <c r="E19509"/>
    </row>
    <row r="19510" spans="5:5">
      <c r="E19510"/>
    </row>
    <row r="19511" spans="5:5">
      <c r="E19511"/>
    </row>
    <row r="19512" spans="5:5">
      <c r="E19512"/>
    </row>
    <row r="19513" spans="5:5">
      <c r="E19513"/>
    </row>
    <row r="19514" spans="5:5">
      <c r="E19514"/>
    </row>
    <row r="19515" spans="5:5">
      <c r="E19515"/>
    </row>
    <row r="19516" spans="5:5">
      <c r="E19516"/>
    </row>
    <row r="19517" spans="5:5">
      <c r="E19517"/>
    </row>
    <row r="19518" spans="5:5">
      <c r="E19518"/>
    </row>
    <row r="19519" spans="5:5">
      <c r="E19519"/>
    </row>
    <row r="19520" spans="5:5">
      <c r="E19520"/>
    </row>
    <row r="19521" spans="5:5">
      <c r="E19521"/>
    </row>
    <row r="19522" spans="5:5">
      <c r="E19522"/>
    </row>
    <row r="19523" spans="5:5">
      <c r="E19523"/>
    </row>
    <row r="19524" spans="5:5">
      <c r="E19524"/>
    </row>
    <row r="19525" spans="5:5">
      <c r="E19525"/>
    </row>
    <row r="19526" spans="5:5">
      <c r="E19526"/>
    </row>
    <row r="19527" spans="5:5">
      <c r="E19527"/>
    </row>
    <row r="19528" spans="5:5">
      <c r="E19528"/>
    </row>
    <row r="19529" spans="5:5">
      <c r="E19529"/>
    </row>
    <row r="19530" spans="5:5">
      <c r="E19530"/>
    </row>
    <row r="19531" spans="5:5">
      <c r="E19531"/>
    </row>
    <row r="19532" spans="5:5">
      <c r="E19532"/>
    </row>
    <row r="19533" spans="5:5">
      <c r="E19533"/>
    </row>
    <row r="19534" spans="5:5">
      <c r="E19534"/>
    </row>
    <row r="19535" spans="5:5">
      <c r="E19535"/>
    </row>
    <row r="19536" spans="5:5">
      <c r="E19536"/>
    </row>
    <row r="19537" spans="5:5">
      <c r="E19537"/>
    </row>
    <row r="19538" spans="5:5">
      <c r="E19538"/>
    </row>
    <row r="19539" spans="5:5">
      <c r="E19539"/>
    </row>
    <row r="19540" spans="5:5">
      <c r="E19540"/>
    </row>
    <row r="19541" spans="5:5">
      <c r="E19541"/>
    </row>
    <row r="19542" spans="5:5">
      <c r="E19542"/>
    </row>
    <row r="19543" spans="5:5">
      <c r="E19543"/>
    </row>
    <row r="19544" spans="5:5">
      <c r="E19544"/>
    </row>
    <row r="19545" spans="5:5">
      <c r="E19545"/>
    </row>
    <row r="19546" spans="5:5">
      <c r="E19546"/>
    </row>
    <row r="19547" spans="5:5">
      <c r="E19547"/>
    </row>
    <row r="19548" spans="5:5">
      <c r="E19548"/>
    </row>
    <row r="19549" spans="5:5">
      <c r="E19549"/>
    </row>
    <row r="19550" spans="5:5">
      <c r="E19550"/>
    </row>
    <row r="19551" spans="5:5">
      <c r="E19551"/>
    </row>
    <row r="19552" spans="5:5">
      <c r="E19552"/>
    </row>
    <row r="19553" spans="5:5">
      <c r="E19553"/>
    </row>
    <row r="19554" spans="5:5">
      <c r="E19554"/>
    </row>
    <row r="19555" spans="5:5">
      <c r="E19555"/>
    </row>
    <row r="19556" spans="5:5">
      <c r="E19556"/>
    </row>
    <row r="19557" spans="5:5">
      <c r="E19557"/>
    </row>
    <row r="19558" spans="5:5">
      <c r="E19558"/>
    </row>
    <row r="19559" spans="5:5">
      <c r="E19559"/>
    </row>
    <row r="19560" spans="5:5">
      <c r="E19560"/>
    </row>
    <row r="19561" spans="5:5">
      <c r="E19561"/>
    </row>
    <row r="19562" spans="5:5">
      <c r="E19562"/>
    </row>
    <row r="19563" spans="5:5">
      <c r="E19563"/>
    </row>
    <row r="19564" spans="5:5">
      <c r="E19564"/>
    </row>
    <row r="19565" spans="5:5">
      <c r="E19565"/>
    </row>
    <row r="19566" spans="5:5">
      <c r="E19566"/>
    </row>
    <row r="19567" spans="5:5">
      <c r="E19567"/>
    </row>
    <row r="19568" spans="5:5">
      <c r="E19568"/>
    </row>
    <row r="19569" spans="5:5">
      <c r="E19569"/>
    </row>
    <row r="19570" spans="5:5">
      <c r="E19570"/>
    </row>
    <row r="19571" spans="5:5">
      <c r="E19571"/>
    </row>
    <row r="19572" spans="5:5">
      <c r="E19572"/>
    </row>
    <row r="19573" spans="5:5">
      <c r="E19573"/>
    </row>
    <row r="19574" spans="5:5">
      <c r="E19574"/>
    </row>
    <row r="19575" spans="5:5">
      <c r="E19575"/>
    </row>
    <row r="19576" spans="5:5">
      <c r="E19576"/>
    </row>
    <row r="19577" spans="5:5">
      <c r="E19577"/>
    </row>
    <row r="19578" spans="5:5">
      <c r="E19578"/>
    </row>
    <row r="19579" spans="5:5">
      <c r="E19579"/>
    </row>
    <row r="19580" spans="5:5">
      <c r="E19580"/>
    </row>
    <row r="19581" spans="5:5">
      <c r="E19581"/>
    </row>
    <row r="19582" spans="5:5">
      <c r="E19582"/>
    </row>
    <row r="19583" spans="5:5">
      <c r="E19583"/>
    </row>
    <row r="19584" spans="5:5">
      <c r="E19584"/>
    </row>
    <row r="19585" spans="5:5">
      <c r="E19585"/>
    </row>
    <row r="19586" spans="5:5">
      <c r="E19586"/>
    </row>
    <row r="19587" spans="5:5">
      <c r="E19587"/>
    </row>
    <row r="19588" spans="5:5">
      <c r="E19588"/>
    </row>
    <row r="19589" spans="5:5">
      <c r="E19589"/>
    </row>
    <row r="19590" spans="5:5">
      <c r="E19590"/>
    </row>
    <row r="19591" spans="5:5">
      <c r="E19591"/>
    </row>
    <row r="19592" spans="5:5">
      <c r="E19592"/>
    </row>
    <row r="19593" spans="5:5">
      <c r="E19593"/>
    </row>
    <row r="19594" spans="5:5">
      <c r="E19594"/>
    </row>
    <row r="19595" spans="5:5">
      <c r="E19595"/>
    </row>
    <row r="19596" spans="5:5">
      <c r="E19596"/>
    </row>
    <row r="19597" spans="5:5">
      <c r="E19597"/>
    </row>
    <row r="19598" spans="5:5">
      <c r="E19598"/>
    </row>
    <row r="19599" spans="5:5">
      <c r="E19599"/>
    </row>
    <row r="19600" spans="5:5">
      <c r="E19600"/>
    </row>
    <row r="19601" spans="5:5">
      <c r="E19601"/>
    </row>
    <row r="19602" spans="5:5">
      <c r="E19602"/>
    </row>
    <row r="19603" spans="5:5">
      <c r="E19603"/>
    </row>
    <row r="19604" spans="5:5">
      <c r="E19604"/>
    </row>
    <row r="19605" spans="5:5">
      <c r="E19605"/>
    </row>
    <row r="19606" spans="5:5">
      <c r="E19606"/>
    </row>
    <row r="19607" spans="5:5">
      <c r="E19607"/>
    </row>
    <row r="19608" spans="5:5">
      <c r="E19608"/>
    </row>
    <row r="19609" spans="5:5">
      <c r="E19609"/>
    </row>
    <row r="19610" spans="5:5">
      <c r="E19610"/>
    </row>
    <row r="19611" spans="5:5">
      <c r="E19611"/>
    </row>
    <row r="19612" spans="5:5">
      <c r="E19612"/>
    </row>
    <row r="19613" spans="5:5">
      <c r="E19613"/>
    </row>
    <row r="19614" spans="5:5">
      <c r="E19614"/>
    </row>
    <row r="19615" spans="5:5">
      <c r="E19615"/>
    </row>
    <row r="19616" spans="5:5">
      <c r="E19616"/>
    </row>
    <row r="19617" spans="5:5">
      <c r="E19617"/>
    </row>
    <row r="19618" spans="5:5">
      <c r="E19618"/>
    </row>
    <row r="19619" spans="5:5">
      <c r="E19619"/>
    </row>
    <row r="19620" spans="5:5">
      <c r="E19620"/>
    </row>
    <row r="19621" spans="5:5">
      <c r="E19621"/>
    </row>
    <row r="19622" spans="5:5">
      <c r="E19622"/>
    </row>
    <row r="19623" spans="5:5">
      <c r="E19623"/>
    </row>
    <row r="19624" spans="5:5">
      <c r="E19624"/>
    </row>
    <row r="19625" spans="5:5">
      <c r="E19625"/>
    </row>
    <row r="19626" spans="5:5">
      <c r="E19626"/>
    </row>
    <row r="19627" spans="5:5">
      <c r="E19627"/>
    </row>
    <row r="19628" spans="5:5">
      <c r="E19628"/>
    </row>
    <row r="19629" spans="5:5">
      <c r="E19629"/>
    </row>
    <row r="19630" spans="5:5">
      <c r="E19630"/>
    </row>
    <row r="19631" spans="5:5">
      <c r="E19631"/>
    </row>
    <row r="19632" spans="5:5">
      <c r="E19632"/>
    </row>
    <row r="19633" spans="5:5">
      <c r="E19633"/>
    </row>
    <row r="19634" spans="5:5">
      <c r="E19634"/>
    </row>
    <row r="19635" spans="5:5">
      <c r="E19635"/>
    </row>
    <row r="19636" spans="5:5">
      <c r="E19636"/>
    </row>
    <row r="19637" spans="5:5">
      <c r="E19637"/>
    </row>
    <row r="19638" spans="5:5">
      <c r="E19638"/>
    </row>
    <row r="19639" spans="5:5">
      <c r="E19639"/>
    </row>
    <row r="19640" spans="5:5">
      <c r="E19640"/>
    </row>
    <row r="19641" spans="5:5">
      <c r="E19641"/>
    </row>
    <row r="19642" spans="5:5">
      <c r="E19642"/>
    </row>
    <row r="19643" spans="5:5">
      <c r="E19643"/>
    </row>
    <row r="19644" spans="5:5">
      <c r="E19644"/>
    </row>
    <row r="19645" spans="5:5">
      <c r="E19645"/>
    </row>
    <row r="19646" spans="5:5">
      <c r="E19646"/>
    </row>
    <row r="19647" spans="5:5">
      <c r="E19647"/>
    </row>
    <row r="19648" spans="5:5">
      <c r="E19648"/>
    </row>
    <row r="19649" spans="5:5">
      <c r="E19649"/>
    </row>
    <row r="19650" spans="5:5">
      <c r="E19650"/>
    </row>
    <row r="19651" spans="5:5">
      <c r="E19651"/>
    </row>
    <row r="19652" spans="5:5">
      <c r="E19652"/>
    </row>
    <row r="19653" spans="5:5">
      <c r="E19653"/>
    </row>
    <row r="19654" spans="5:5">
      <c r="E19654"/>
    </row>
    <row r="19655" spans="5:5">
      <c r="E19655"/>
    </row>
    <row r="19656" spans="5:5">
      <c r="E19656"/>
    </row>
    <row r="19657" spans="5:5">
      <c r="E19657"/>
    </row>
    <row r="19658" spans="5:5">
      <c r="E19658"/>
    </row>
    <row r="19659" spans="5:5">
      <c r="E19659"/>
    </row>
    <row r="19660" spans="5:5">
      <c r="E19660"/>
    </row>
    <row r="19661" spans="5:5">
      <c r="E19661"/>
    </row>
    <row r="19662" spans="5:5">
      <c r="E19662"/>
    </row>
    <row r="19663" spans="5:5">
      <c r="E19663"/>
    </row>
    <row r="19664" spans="5:5">
      <c r="E19664"/>
    </row>
    <row r="19665" spans="5:5">
      <c r="E19665"/>
    </row>
    <row r="19666" spans="5:5">
      <c r="E19666"/>
    </row>
    <row r="19667" spans="5:5">
      <c r="E19667"/>
    </row>
    <row r="19668" spans="5:5">
      <c r="E19668"/>
    </row>
    <row r="19669" spans="5:5">
      <c r="E19669"/>
    </row>
    <row r="19670" spans="5:5">
      <c r="E19670"/>
    </row>
    <row r="19671" spans="5:5">
      <c r="E19671"/>
    </row>
    <row r="19672" spans="5:5">
      <c r="E19672"/>
    </row>
    <row r="19673" spans="5:5">
      <c r="E19673"/>
    </row>
    <row r="19674" spans="5:5">
      <c r="E19674"/>
    </row>
    <row r="19675" spans="5:5">
      <c r="E19675"/>
    </row>
    <row r="19676" spans="5:5">
      <c r="E19676"/>
    </row>
    <row r="19677" spans="5:5">
      <c r="E19677"/>
    </row>
    <row r="19678" spans="5:5">
      <c r="E19678"/>
    </row>
    <row r="19679" spans="5:5">
      <c r="E19679"/>
    </row>
    <row r="19680" spans="5:5">
      <c r="E19680"/>
    </row>
    <row r="19681" spans="5:5">
      <c r="E19681"/>
    </row>
    <row r="19682" spans="5:5">
      <c r="E19682"/>
    </row>
    <row r="19683" spans="5:5">
      <c r="E19683"/>
    </row>
    <row r="19684" spans="5:5">
      <c r="E19684"/>
    </row>
    <row r="19685" spans="5:5">
      <c r="E19685"/>
    </row>
    <row r="19686" spans="5:5">
      <c r="E19686"/>
    </row>
    <row r="19687" spans="5:5">
      <c r="E19687"/>
    </row>
    <row r="19688" spans="5:5">
      <c r="E19688"/>
    </row>
    <row r="19689" spans="5:5">
      <c r="E19689"/>
    </row>
    <row r="19690" spans="5:5">
      <c r="E19690"/>
    </row>
    <row r="19691" spans="5:5">
      <c r="E19691"/>
    </row>
    <row r="19692" spans="5:5">
      <c r="E19692"/>
    </row>
    <row r="19693" spans="5:5">
      <c r="E19693"/>
    </row>
    <row r="19694" spans="5:5">
      <c r="E19694"/>
    </row>
    <row r="19695" spans="5:5">
      <c r="E19695"/>
    </row>
    <row r="19696" spans="5:5">
      <c r="E19696"/>
    </row>
    <row r="19697" spans="5:5">
      <c r="E19697"/>
    </row>
    <row r="19698" spans="5:5">
      <c r="E19698"/>
    </row>
    <row r="19699" spans="5:5">
      <c r="E19699"/>
    </row>
    <row r="19700" spans="5:5">
      <c r="E19700"/>
    </row>
    <row r="19701" spans="5:5">
      <c r="E19701"/>
    </row>
    <row r="19702" spans="5:5">
      <c r="E19702"/>
    </row>
    <row r="19703" spans="5:5">
      <c r="E19703"/>
    </row>
    <row r="19704" spans="5:5">
      <c r="E19704"/>
    </row>
    <row r="19705" spans="5:5">
      <c r="E19705"/>
    </row>
    <row r="19706" spans="5:5">
      <c r="E19706"/>
    </row>
    <row r="19707" spans="5:5">
      <c r="E19707"/>
    </row>
    <row r="19708" spans="5:5">
      <c r="E19708"/>
    </row>
    <row r="19709" spans="5:5">
      <c r="E19709"/>
    </row>
    <row r="19710" spans="5:5">
      <c r="E19710"/>
    </row>
    <row r="19711" spans="5:5">
      <c r="E19711"/>
    </row>
    <row r="19712" spans="5:5">
      <c r="E19712"/>
    </row>
    <row r="19713" spans="5:5">
      <c r="E19713"/>
    </row>
    <row r="19714" spans="5:5">
      <c r="E19714"/>
    </row>
    <row r="19715" spans="5:5">
      <c r="E19715"/>
    </row>
    <row r="19716" spans="5:5">
      <c r="E19716"/>
    </row>
    <row r="19717" spans="5:5">
      <c r="E19717"/>
    </row>
    <row r="19718" spans="5:5">
      <c r="E19718"/>
    </row>
    <row r="19719" spans="5:5">
      <c r="E19719"/>
    </row>
    <row r="19720" spans="5:5">
      <c r="E19720"/>
    </row>
    <row r="19721" spans="5:5">
      <c r="E19721"/>
    </row>
    <row r="19722" spans="5:5">
      <c r="E19722"/>
    </row>
    <row r="19723" spans="5:5">
      <c r="E19723"/>
    </row>
    <row r="19724" spans="5:5">
      <c r="E19724"/>
    </row>
    <row r="19725" spans="5:5">
      <c r="E19725"/>
    </row>
    <row r="19726" spans="5:5">
      <c r="E19726"/>
    </row>
    <row r="19727" spans="5:5">
      <c r="E19727"/>
    </row>
    <row r="19728" spans="5:5">
      <c r="E19728"/>
    </row>
    <row r="19729" spans="5:5">
      <c r="E19729"/>
    </row>
    <row r="19730" spans="5:5">
      <c r="E19730"/>
    </row>
    <row r="19731" spans="5:5">
      <c r="E19731"/>
    </row>
    <row r="19732" spans="5:5">
      <c r="E19732"/>
    </row>
    <row r="19733" spans="5:5">
      <c r="E19733"/>
    </row>
    <row r="19734" spans="5:5">
      <c r="E19734"/>
    </row>
    <row r="19735" spans="5:5">
      <c r="E19735"/>
    </row>
    <row r="19736" spans="5:5">
      <c r="E19736"/>
    </row>
    <row r="19737" spans="5:5">
      <c r="E19737"/>
    </row>
    <row r="19738" spans="5:5">
      <c r="E19738"/>
    </row>
    <row r="19739" spans="5:5">
      <c r="E19739"/>
    </row>
    <row r="19740" spans="5:5">
      <c r="E19740"/>
    </row>
    <row r="19741" spans="5:5">
      <c r="E19741"/>
    </row>
    <row r="19742" spans="5:5">
      <c r="E19742"/>
    </row>
    <row r="19743" spans="5:5">
      <c r="E19743"/>
    </row>
    <row r="19744" spans="5:5">
      <c r="E19744"/>
    </row>
    <row r="19745" spans="5:5">
      <c r="E19745"/>
    </row>
    <row r="19746" spans="5:5">
      <c r="E19746"/>
    </row>
    <row r="19747" spans="5:5">
      <c r="E19747"/>
    </row>
    <row r="19748" spans="5:5">
      <c r="E19748"/>
    </row>
    <row r="19749" spans="5:5">
      <c r="E19749"/>
    </row>
    <row r="19750" spans="5:5">
      <c r="E19750"/>
    </row>
    <row r="19751" spans="5:5">
      <c r="E19751"/>
    </row>
    <row r="19752" spans="5:5">
      <c r="E19752"/>
    </row>
    <row r="19753" spans="5:5">
      <c r="E19753"/>
    </row>
    <row r="19754" spans="5:5">
      <c r="E19754"/>
    </row>
    <row r="19755" spans="5:5">
      <c r="E19755"/>
    </row>
    <row r="19756" spans="5:5">
      <c r="E19756"/>
    </row>
    <row r="19757" spans="5:5">
      <c r="E19757"/>
    </row>
    <row r="19758" spans="5:5">
      <c r="E19758"/>
    </row>
    <row r="19759" spans="5:5">
      <c r="E19759"/>
    </row>
    <row r="19760" spans="5:5">
      <c r="E19760"/>
    </row>
    <row r="19761" spans="5:5">
      <c r="E19761"/>
    </row>
    <row r="19762" spans="5:5">
      <c r="E19762"/>
    </row>
    <row r="19763" spans="5:5">
      <c r="E19763"/>
    </row>
    <row r="19764" spans="5:5">
      <c r="E19764"/>
    </row>
    <row r="19765" spans="5:5">
      <c r="E19765"/>
    </row>
    <row r="19766" spans="5:5">
      <c r="E19766"/>
    </row>
    <row r="19767" spans="5:5">
      <c r="E19767"/>
    </row>
    <row r="19768" spans="5:5">
      <c r="E19768"/>
    </row>
    <row r="19769" spans="5:5">
      <c r="E19769"/>
    </row>
    <row r="19770" spans="5:5">
      <c r="E19770"/>
    </row>
    <row r="19771" spans="5:5">
      <c r="E19771"/>
    </row>
    <row r="19772" spans="5:5">
      <c r="E19772"/>
    </row>
    <row r="19773" spans="5:5">
      <c r="E19773"/>
    </row>
    <row r="19774" spans="5:5">
      <c r="E19774"/>
    </row>
    <row r="19775" spans="5:5">
      <c r="E19775"/>
    </row>
    <row r="19776" spans="5:5">
      <c r="E19776"/>
    </row>
    <row r="19777" spans="5:5">
      <c r="E19777"/>
    </row>
    <row r="19778" spans="5:5">
      <c r="E19778"/>
    </row>
    <row r="19779" spans="5:5">
      <c r="E19779"/>
    </row>
    <row r="19780" spans="5:5">
      <c r="E19780"/>
    </row>
    <row r="19781" spans="5:5">
      <c r="E19781"/>
    </row>
    <row r="19782" spans="5:5">
      <c r="E19782"/>
    </row>
    <row r="19783" spans="5:5">
      <c r="E19783"/>
    </row>
    <row r="19784" spans="5:5">
      <c r="E19784"/>
    </row>
    <row r="19785" spans="5:5">
      <c r="E19785"/>
    </row>
    <row r="19786" spans="5:5">
      <c r="E19786"/>
    </row>
    <row r="19787" spans="5:5">
      <c r="E19787"/>
    </row>
    <row r="19788" spans="5:5">
      <c r="E19788"/>
    </row>
    <row r="19789" spans="5:5">
      <c r="E19789"/>
    </row>
    <row r="19790" spans="5:5">
      <c r="E19790"/>
    </row>
    <row r="19791" spans="5:5">
      <c r="E19791"/>
    </row>
    <row r="19792" spans="5:5">
      <c r="E19792"/>
    </row>
    <row r="19793" spans="5:5">
      <c r="E19793"/>
    </row>
    <row r="19794" spans="5:5">
      <c r="E19794"/>
    </row>
    <row r="19795" spans="5:5">
      <c r="E19795"/>
    </row>
    <row r="19796" spans="5:5">
      <c r="E19796"/>
    </row>
    <row r="19797" spans="5:5">
      <c r="E19797"/>
    </row>
    <row r="19798" spans="5:5">
      <c r="E19798"/>
    </row>
    <row r="19799" spans="5:5">
      <c r="E19799"/>
    </row>
    <row r="19800" spans="5:5">
      <c r="E19800"/>
    </row>
    <row r="19801" spans="5:5">
      <c r="E19801"/>
    </row>
    <row r="19802" spans="5:5">
      <c r="E19802"/>
    </row>
    <row r="19803" spans="5:5">
      <c r="E19803"/>
    </row>
    <row r="19804" spans="5:5">
      <c r="E19804"/>
    </row>
    <row r="19805" spans="5:5">
      <c r="E19805"/>
    </row>
    <row r="19806" spans="5:5">
      <c r="E19806"/>
    </row>
    <row r="19807" spans="5:5">
      <c r="E19807"/>
    </row>
    <row r="19808" spans="5:5">
      <c r="E19808"/>
    </row>
    <row r="19809" spans="5:5">
      <c r="E19809"/>
    </row>
    <row r="19810" spans="5:5">
      <c r="E19810"/>
    </row>
    <row r="19811" spans="5:5">
      <c r="E19811"/>
    </row>
    <row r="19812" spans="5:5">
      <c r="E19812"/>
    </row>
    <row r="19813" spans="5:5">
      <c r="E19813"/>
    </row>
    <row r="19814" spans="5:5">
      <c r="E19814"/>
    </row>
    <row r="19815" spans="5:5">
      <c r="E19815"/>
    </row>
    <row r="19816" spans="5:5">
      <c r="E19816"/>
    </row>
    <row r="19817" spans="5:5">
      <c r="E19817"/>
    </row>
    <row r="19818" spans="5:5">
      <c r="E19818"/>
    </row>
    <row r="19819" spans="5:5">
      <c r="E19819"/>
    </row>
    <row r="19820" spans="5:5">
      <c r="E19820"/>
    </row>
    <row r="19821" spans="5:5">
      <c r="E19821"/>
    </row>
    <row r="19822" spans="5:5">
      <c r="E19822"/>
    </row>
    <row r="19823" spans="5:5">
      <c r="E19823"/>
    </row>
    <row r="19824" spans="5:5">
      <c r="E19824"/>
    </row>
    <row r="19825" spans="5:5">
      <c r="E19825"/>
    </row>
    <row r="19826" spans="5:5">
      <c r="E19826"/>
    </row>
    <row r="19827" spans="5:5">
      <c r="E19827"/>
    </row>
    <row r="19828" spans="5:5">
      <c r="E19828"/>
    </row>
    <row r="19829" spans="5:5">
      <c r="E19829"/>
    </row>
    <row r="19830" spans="5:5">
      <c r="E19830"/>
    </row>
    <row r="19831" spans="5:5">
      <c r="E19831"/>
    </row>
    <row r="19832" spans="5:5">
      <c r="E19832"/>
    </row>
    <row r="19833" spans="5:5">
      <c r="E19833"/>
    </row>
    <row r="19834" spans="5:5">
      <c r="E19834"/>
    </row>
    <row r="19835" spans="5:5">
      <c r="E19835"/>
    </row>
    <row r="19836" spans="5:5">
      <c r="E19836"/>
    </row>
    <row r="19837" spans="5:5">
      <c r="E19837"/>
    </row>
    <row r="19838" spans="5:5">
      <c r="E19838"/>
    </row>
    <row r="19839" spans="5:5">
      <c r="E19839"/>
    </row>
    <row r="19840" spans="5:5">
      <c r="E19840"/>
    </row>
    <row r="19841" spans="5:5">
      <c r="E19841"/>
    </row>
    <row r="19842" spans="5:5">
      <c r="E19842"/>
    </row>
    <row r="19843" spans="5:5">
      <c r="E19843"/>
    </row>
    <row r="19844" spans="5:5">
      <c r="E19844"/>
    </row>
    <row r="19845" spans="5:5">
      <c r="E19845"/>
    </row>
    <row r="19846" spans="5:5">
      <c r="E19846"/>
    </row>
    <row r="19847" spans="5:5">
      <c r="E19847"/>
    </row>
    <row r="19848" spans="5:5">
      <c r="E19848"/>
    </row>
    <row r="19849" spans="5:5">
      <c r="E19849"/>
    </row>
    <row r="19850" spans="5:5">
      <c r="E19850"/>
    </row>
    <row r="19851" spans="5:5">
      <c r="E19851"/>
    </row>
    <row r="19852" spans="5:5">
      <c r="E19852"/>
    </row>
    <row r="19853" spans="5:5">
      <c r="E19853"/>
    </row>
    <row r="19854" spans="5:5">
      <c r="E19854"/>
    </row>
    <row r="19855" spans="5:5">
      <c r="E19855"/>
    </row>
    <row r="19856" spans="5:5">
      <c r="E19856"/>
    </row>
    <row r="19857" spans="5:5">
      <c r="E19857"/>
    </row>
    <row r="19858" spans="5:5">
      <c r="E19858"/>
    </row>
    <row r="19859" spans="5:5">
      <c r="E19859"/>
    </row>
    <row r="19860" spans="5:5">
      <c r="E19860"/>
    </row>
    <row r="19861" spans="5:5">
      <c r="E19861"/>
    </row>
    <row r="19862" spans="5:5">
      <c r="E19862"/>
    </row>
    <row r="19863" spans="5:5">
      <c r="E19863"/>
    </row>
    <row r="19864" spans="5:5">
      <c r="E19864"/>
    </row>
    <row r="19865" spans="5:5">
      <c r="E19865"/>
    </row>
    <row r="19866" spans="5:5">
      <c r="E19866"/>
    </row>
    <row r="19867" spans="5:5">
      <c r="E19867"/>
    </row>
    <row r="19868" spans="5:5">
      <c r="E19868"/>
    </row>
    <row r="19869" spans="5:5">
      <c r="E19869"/>
    </row>
    <row r="19870" spans="5:5">
      <c r="E19870"/>
    </row>
    <row r="19871" spans="5:5">
      <c r="E19871"/>
    </row>
    <row r="19872" spans="5:5">
      <c r="E19872"/>
    </row>
    <row r="19873" spans="5:5">
      <c r="E19873"/>
    </row>
    <row r="19874" spans="5:5">
      <c r="E19874"/>
    </row>
    <row r="19875" spans="5:5">
      <c r="E19875"/>
    </row>
    <row r="19876" spans="5:5">
      <c r="E19876"/>
    </row>
    <row r="19877" spans="5:5">
      <c r="E19877"/>
    </row>
    <row r="19878" spans="5:5">
      <c r="E19878"/>
    </row>
    <row r="19879" spans="5:5">
      <c r="E19879"/>
    </row>
    <row r="19880" spans="5:5">
      <c r="E19880"/>
    </row>
    <row r="19881" spans="5:5">
      <c r="E19881"/>
    </row>
    <row r="19882" spans="5:5">
      <c r="E19882"/>
    </row>
    <row r="19883" spans="5:5">
      <c r="E19883"/>
    </row>
    <row r="19884" spans="5:5">
      <c r="E19884"/>
    </row>
    <row r="19885" spans="5:5">
      <c r="E19885"/>
    </row>
    <row r="19886" spans="5:5">
      <c r="E19886"/>
    </row>
    <row r="19887" spans="5:5">
      <c r="E19887"/>
    </row>
    <row r="19888" spans="5:5">
      <c r="E19888"/>
    </row>
    <row r="19889" spans="5:5">
      <c r="E19889"/>
    </row>
    <row r="19890" spans="5:5">
      <c r="E19890"/>
    </row>
    <row r="19891" spans="5:5">
      <c r="E19891"/>
    </row>
    <row r="19892" spans="5:5">
      <c r="E19892"/>
    </row>
    <row r="19893" spans="5:5">
      <c r="E19893"/>
    </row>
    <row r="19894" spans="5:5">
      <c r="E19894"/>
    </row>
    <row r="19895" spans="5:5">
      <c r="E19895"/>
    </row>
    <row r="19896" spans="5:5">
      <c r="E19896"/>
    </row>
    <row r="19897" spans="5:5">
      <c r="E19897"/>
    </row>
    <row r="19898" spans="5:5">
      <c r="E19898"/>
    </row>
    <row r="19899" spans="5:5">
      <c r="E19899"/>
    </row>
    <row r="19900" spans="5:5">
      <c r="E19900"/>
    </row>
    <row r="19901" spans="5:5">
      <c r="E19901"/>
    </row>
    <row r="19902" spans="5:5">
      <c r="E19902"/>
    </row>
    <row r="19903" spans="5:5">
      <c r="E19903"/>
    </row>
    <row r="19904" spans="5:5">
      <c r="E19904"/>
    </row>
    <row r="19905" spans="5:5">
      <c r="E19905"/>
    </row>
    <row r="19906" spans="5:5">
      <c r="E19906"/>
    </row>
    <row r="19907" spans="5:5">
      <c r="E19907"/>
    </row>
    <row r="19908" spans="5:5">
      <c r="E19908"/>
    </row>
    <row r="19909" spans="5:5">
      <c r="E19909"/>
    </row>
    <row r="19910" spans="5:5">
      <c r="E19910"/>
    </row>
    <row r="19911" spans="5:5">
      <c r="E19911"/>
    </row>
    <row r="19912" spans="5:5">
      <c r="E19912"/>
    </row>
    <row r="19913" spans="5:5">
      <c r="E19913"/>
    </row>
    <row r="19914" spans="5:5">
      <c r="E19914"/>
    </row>
    <row r="19915" spans="5:5">
      <c r="E19915"/>
    </row>
    <row r="19916" spans="5:5">
      <c r="E19916"/>
    </row>
    <row r="19917" spans="5:5">
      <c r="E19917"/>
    </row>
    <row r="19918" spans="5:5">
      <c r="E19918"/>
    </row>
    <row r="19919" spans="5:5">
      <c r="E19919"/>
    </row>
    <row r="19920" spans="5:5">
      <c r="E19920"/>
    </row>
    <row r="19921" spans="5:5">
      <c r="E19921"/>
    </row>
    <row r="19922" spans="5:5">
      <c r="E19922"/>
    </row>
    <row r="19923" spans="5:5">
      <c r="E19923"/>
    </row>
    <row r="19924" spans="5:5">
      <c r="E19924"/>
    </row>
    <row r="19925" spans="5:5">
      <c r="E19925"/>
    </row>
    <row r="19926" spans="5:5">
      <c r="E19926"/>
    </row>
    <row r="19927" spans="5:5">
      <c r="E19927"/>
    </row>
    <row r="19928" spans="5:5">
      <c r="E19928"/>
    </row>
    <row r="19929" spans="5:5">
      <c r="E19929"/>
    </row>
    <row r="19930" spans="5:5">
      <c r="E19930"/>
    </row>
    <row r="19931" spans="5:5">
      <c r="E19931"/>
    </row>
    <row r="19932" spans="5:5">
      <c r="E19932"/>
    </row>
    <row r="19933" spans="5:5">
      <c r="E19933"/>
    </row>
    <row r="19934" spans="5:5">
      <c r="E19934"/>
    </row>
    <row r="19935" spans="5:5">
      <c r="E19935"/>
    </row>
    <row r="19936" spans="5:5">
      <c r="E19936"/>
    </row>
    <row r="19937" spans="5:5">
      <c r="E19937"/>
    </row>
    <row r="19938" spans="5:5">
      <c r="E19938"/>
    </row>
    <row r="19939" spans="5:5">
      <c r="E19939"/>
    </row>
    <row r="19940" spans="5:5">
      <c r="E19940"/>
    </row>
    <row r="19941" spans="5:5">
      <c r="E19941"/>
    </row>
    <row r="19942" spans="5:5">
      <c r="E19942"/>
    </row>
    <row r="19943" spans="5:5">
      <c r="E19943"/>
    </row>
    <row r="19944" spans="5:5">
      <c r="E19944"/>
    </row>
    <row r="19945" spans="5:5">
      <c r="E19945"/>
    </row>
    <row r="19946" spans="5:5">
      <c r="E19946"/>
    </row>
    <row r="19947" spans="5:5">
      <c r="E19947"/>
    </row>
    <row r="19948" spans="5:5">
      <c r="E19948"/>
    </row>
    <row r="19949" spans="5:5">
      <c r="E19949"/>
    </row>
    <row r="19950" spans="5:5">
      <c r="E19950"/>
    </row>
    <row r="19951" spans="5:5">
      <c r="E19951"/>
    </row>
    <row r="19952" spans="5:5">
      <c r="E19952"/>
    </row>
    <row r="19953" spans="5:5">
      <c r="E19953"/>
    </row>
    <row r="19954" spans="5:5">
      <c r="E19954"/>
    </row>
    <row r="19955" spans="5:5">
      <c r="E19955"/>
    </row>
    <row r="19956" spans="5:5">
      <c r="E19956"/>
    </row>
    <row r="19957" spans="5:5">
      <c r="E19957"/>
    </row>
    <row r="19958" spans="5:5">
      <c r="E19958"/>
    </row>
    <row r="19959" spans="5:5">
      <c r="E19959"/>
    </row>
    <row r="19960" spans="5:5">
      <c r="E19960"/>
    </row>
    <row r="19961" spans="5:5">
      <c r="E19961"/>
    </row>
    <row r="19962" spans="5:5">
      <c r="E19962"/>
    </row>
    <row r="19963" spans="5:5">
      <c r="E19963"/>
    </row>
    <row r="19964" spans="5:5">
      <c r="E19964"/>
    </row>
    <row r="19965" spans="5:5">
      <c r="E19965"/>
    </row>
    <row r="19966" spans="5:5">
      <c r="E19966"/>
    </row>
    <row r="19967" spans="5:5">
      <c r="E19967"/>
    </row>
    <row r="19968" spans="5:5">
      <c r="E19968"/>
    </row>
    <row r="19969" spans="5:5">
      <c r="E19969"/>
    </row>
    <row r="19970" spans="5:5">
      <c r="E19970"/>
    </row>
    <row r="19971" spans="5:5">
      <c r="E19971"/>
    </row>
    <row r="19972" spans="5:5">
      <c r="E19972"/>
    </row>
    <row r="19973" spans="5:5">
      <c r="E19973"/>
    </row>
    <row r="19974" spans="5:5">
      <c r="E19974"/>
    </row>
    <row r="19975" spans="5:5">
      <c r="E19975"/>
    </row>
    <row r="19976" spans="5:5">
      <c r="E19976"/>
    </row>
    <row r="19977" spans="5:5">
      <c r="E19977"/>
    </row>
    <row r="19978" spans="5:5">
      <c r="E19978"/>
    </row>
    <row r="19979" spans="5:5">
      <c r="E19979"/>
    </row>
    <row r="19980" spans="5:5">
      <c r="E19980"/>
    </row>
    <row r="19981" spans="5:5">
      <c r="E19981"/>
    </row>
    <row r="19982" spans="5:5">
      <c r="E19982"/>
    </row>
    <row r="19983" spans="5:5">
      <c r="E19983"/>
    </row>
    <row r="19984" spans="5:5">
      <c r="E19984"/>
    </row>
    <row r="19985" spans="5:5">
      <c r="E19985"/>
    </row>
    <row r="19986" spans="5:5">
      <c r="E19986"/>
    </row>
    <row r="19987" spans="5:5">
      <c r="E19987"/>
    </row>
    <row r="19988" spans="5:5">
      <c r="E19988"/>
    </row>
    <row r="19989" spans="5:5">
      <c r="E19989"/>
    </row>
    <row r="19990" spans="5:5">
      <c r="E19990"/>
    </row>
    <row r="19991" spans="5:5">
      <c r="E19991"/>
    </row>
    <row r="19992" spans="5:5">
      <c r="E19992"/>
    </row>
    <row r="19993" spans="5:5">
      <c r="E19993"/>
    </row>
    <row r="19994" spans="5:5">
      <c r="E19994"/>
    </row>
    <row r="19995" spans="5:5">
      <c r="E19995"/>
    </row>
    <row r="19996" spans="5:5">
      <c r="E19996"/>
    </row>
    <row r="19997" spans="5:5">
      <c r="E19997"/>
    </row>
    <row r="19998" spans="5:5">
      <c r="E19998"/>
    </row>
    <row r="19999" spans="5:5">
      <c r="E19999"/>
    </row>
    <row r="20000" spans="5:5">
      <c r="E20000"/>
    </row>
    <row r="20001" spans="5:5">
      <c r="E20001"/>
    </row>
    <row r="20002" spans="5:5">
      <c r="E20002"/>
    </row>
    <row r="20003" spans="5:5">
      <c r="E20003"/>
    </row>
    <row r="20004" spans="5:5">
      <c r="E20004"/>
    </row>
    <row r="20005" spans="5:5">
      <c r="E20005"/>
    </row>
    <row r="20006" spans="5:5">
      <c r="E20006"/>
    </row>
    <row r="20007" spans="5:5">
      <c r="E20007"/>
    </row>
    <row r="20008" spans="5:5">
      <c r="E20008"/>
    </row>
    <row r="20009" spans="5:5">
      <c r="E20009"/>
    </row>
    <row r="20010" spans="5:5">
      <c r="E20010"/>
    </row>
    <row r="20011" spans="5:5">
      <c r="E20011"/>
    </row>
    <row r="20012" spans="5:5">
      <c r="E20012"/>
    </row>
    <row r="20013" spans="5:5">
      <c r="E20013"/>
    </row>
    <row r="20014" spans="5:5">
      <c r="E20014"/>
    </row>
    <row r="20015" spans="5:5">
      <c r="E20015"/>
    </row>
    <row r="20016" spans="5:5">
      <c r="E20016"/>
    </row>
    <row r="20017" spans="5:5">
      <c r="E20017"/>
    </row>
    <row r="20018" spans="5:5">
      <c r="E20018"/>
    </row>
    <row r="20019" spans="5:5">
      <c r="E20019"/>
    </row>
    <row r="20020" spans="5:5">
      <c r="E20020"/>
    </row>
    <row r="20021" spans="5:5">
      <c r="E20021"/>
    </row>
    <row r="20022" spans="5:5">
      <c r="E20022"/>
    </row>
    <row r="20023" spans="5:5">
      <c r="E20023"/>
    </row>
    <row r="20024" spans="5:5">
      <c r="E20024"/>
    </row>
    <row r="20025" spans="5:5">
      <c r="E20025"/>
    </row>
    <row r="20026" spans="5:5">
      <c r="E20026"/>
    </row>
    <row r="20027" spans="5:5">
      <c r="E20027"/>
    </row>
    <row r="20028" spans="5:5">
      <c r="E20028"/>
    </row>
    <row r="20029" spans="5:5">
      <c r="E20029"/>
    </row>
    <row r="20030" spans="5:5">
      <c r="E20030"/>
    </row>
    <row r="20031" spans="5:5">
      <c r="E20031"/>
    </row>
    <row r="20032" spans="5:5">
      <c r="E20032"/>
    </row>
    <row r="20033" spans="5:5">
      <c r="E20033"/>
    </row>
    <row r="20034" spans="5:5">
      <c r="E20034"/>
    </row>
    <row r="20035" spans="5:5">
      <c r="E20035"/>
    </row>
    <row r="20036" spans="5:5">
      <c r="E20036"/>
    </row>
    <row r="20037" spans="5:5">
      <c r="E20037"/>
    </row>
    <row r="20038" spans="5:5">
      <c r="E20038"/>
    </row>
    <row r="20039" spans="5:5">
      <c r="E20039"/>
    </row>
    <row r="20040" spans="5:5">
      <c r="E20040"/>
    </row>
    <row r="20041" spans="5:5">
      <c r="E20041"/>
    </row>
    <row r="20042" spans="5:5">
      <c r="E20042"/>
    </row>
    <row r="20043" spans="5:5">
      <c r="E20043"/>
    </row>
    <row r="20044" spans="5:5">
      <c r="E20044"/>
    </row>
    <row r="20045" spans="5:5">
      <c r="E20045"/>
    </row>
    <row r="20046" spans="5:5">
      <c r="E20046"/>
    </row>
    <row r="20047" spans="5:5">
      <c r="E20047"/>
    </row>
    <row r="20048" spans="5:5">
      <c r="E20048"/>
    </row>
    <row r="20049" spans="5:5">
      <c r="E20049"/>
    </row>
    <row r="20050" spans="5:5">
      <c r="E20050"/>
    </row>
    <row r="20051" spans="5:5">
      <c r="E20051"/>
    </row>
    <row r="20052" spans="5:5">
      <c r="E20052"/>
    </row>
    <row r="20053" spans="5:5">
      <c r="E20053"/>
    </row>
    <row r="20054" spans="5:5">
      <c r="E20054"/>
    </row>
    <row r="20055" spans="5:5">
      <c r="E20055"/>
    </row>
    <row r="20056" spans="5:5">
      <c r="E20056"/>
    </row>
    <row r="20057" spans="5:5">
      <c r="E20057"/>
    </row>
    <row r="20058" spans="5:5">
      <c r="E20058"/>
    </row>
    <row r="20059" spans="5:5">
      <c r="E20059"/>
    </row>
    <row r="20060" spans="5:5">
      <c r="E20060"/>
    </row>
    <row r="20061" spans="5:5">
      <c r="E20061"/>
    </row>
    <row r="20062" spans="5:5">
      <c r="E20062"/>
    </row>
    <row r="20063" spans="5:5">
      <c r="E20063"/>
    </row>
    <row r="20064" spans="5:5">
      <c r="E20064"/>
    </row>
    <row r="20065" spans="5:5">
      <c r="E20065"/>
    </row>
    <row r="20066" spans="5:5">
      <c r="E20066"/>
    </row>
    <row r="20067" spans="5:5">
      <c r="E20067"/>
    </row>
    <row r="20068" spans="5:5">
      <c r="E20068"/>
    </row>
    <row r="20069" spans="5:5">
      <c r="E20069"/>
    </row>
    <row r="20070" spans="5:5">
      <c r="E20070"/>
    </row>
    <row r="20071" spans="5:5">
      <c r="E20071"/>
    </row>
    <row r="20072" spans="5:5">
      <c r="E20072"/>
    </row>
    <row r="20073" spans="5:5">
      <c r="E20073"/>
    </row>
    <row r="20074" spans="5:5">
      <c r="E20074"/>
    </row>
    <row r="20075" spans="5:5">
      <c r="E20075"/>
    </row>
    <row r="20076" spans="5:5">
      <c r="E20076"/>
    </row>
    <row r="20077" spans="5:5">
      <c r="E20077"/>
    </row>
    <row r="20078" spans="5:5">
      <c r="E20078"/>
    </row>
    <row r="20079" spans="5:5">
      <c r="E20079"/>
    </row>
    <row r="20080" spans="5:5">
      <c r="E20080"/>
    </row>
    <row r="20081" spans="5:5">
      <c r="E20081"/>
    </row>
    <row r="20082" spans="5:5">
      <c r="E20082"/>
    </row>
    <row r="20083" spans="5:5">
      <c r="E20083"/>
    </row>
    <row r="20084" spans="5:5">
      <c r="E20084"/>
    </row>
    <row r="20085" spans="5:5">
      <c r="E20085"/>
    </row>
    <row r="20086" spans="5:5">
      <c r="E20086"/>
    </row>
    <row r="20087" spans="5:5">
      <c r="E20087"/>
    </row>
    <row r="20088" spans="5:5">
      <c r="E20088"/>
    </row>
    <row r="20089" spans="5:5">
      <c r="E20089"/>
    </row>
    <row r="20090" spans="5:5">
      <c r="E20090"/>
    </row>
    <row r="20091" spans="5:5">
      <c r="E20091"/>
    </row>
    <row r="20092" spans="5:5">
      <c r="E20092"/>
    </row>
    <row r="20093" spans="5:5">
      <c r="E20093"/>
    </row>
    <row r="20094" spans="5:5">
      <c r="E20094"/>
    </row>
    <row r="20095" spans="5:5">
      <c r="E20095"/>
    </row>
    <row r="20096" spans="5:5">
      <c r="E20096"/>
    </row>
    <row r="20097" spans="5:5">
      <c r="E20097"/>
    </row>
    <row r="20098" spans="5:5">
      <c r="E20098"/>
    </row>
    <row r="20099" spans="5:5">
      <c r="E20099"/>
    </row>
    <row r="20100" spans="5:5">
      <c r="E20100"/>
    </row>
    <row r="20101" spans="5:5">
      <c r="E20101"/>
    </row>
    <row r="20102" spans="5:5">
      <c r="E20102"/>
    </row>
    <row r="20103" spans="5:5">
      <c r="E20103"/>
    </row>
    <row r="20104" spans="5:5">
      <c r="E20104"/>
    </row>
    <row r="20105" spans="5:5">
      <c r="E20105"/>
    </row>
    <row r="20106" spans="5:5">
      <c r="E20106"/>
    </row>
    <row r="20107" spans="5:5">
      <c r="E20107"/>
    </row>
    <row r="20108" spans="5:5">
      <c r="E20108"/>
    </row>
    <row r="20109" spans="5:5">
      <c r="E20109"/>
    </row>
    <row r="20110" spans="5:5">
      <c r="E20110"/>
    </row>
    <row r="20111" spans="5:5">
      <c r="E20111"/>
    </row>
    <row r="20112" spans="5:5">
      <c r="E20112"/>
    </row>
    <row r="20113" spans="5:5">
      <c r="E20113"/>
    </row>
    <row r="20114" spans="5:5">
      <c r="E20114"/>
    </row>
    <row r="20115" spans="5:5">
      <c r="E20115"/>
    </row>
    <row r="20116" spans="5:5">
      <c r="E20116"/>
    </row>
    <row r="20117" spans="5:5">
      <c r="E20117"/>
    </row>
    <row r="20118" spans="5:5">
      <c r="E20118"/>
    </row>
    <row r="20119" spans="5:5">
      <c r="E20119"/>
    </row>
    <row r="20120" spans="5:5">
      <c r="E20120"/>
    </row>
    <row r="20121" spans="5:5">
      <c r="E20121"/>
    </row>
    <row r="20122" spans="5:5">
      <c r="E20122"/>
    </row>
    <row r="20123" spans="5:5">
      <c r="E20123"/>
    </row>
    <row r="20124" spans="5:5">
      <c r="E20124"/>
    </row>
    <row r="20125" spans="5:5">
      <c r="E20125"/>
    </row>
    <row r="20126" spans="5:5">
      <c r="E20126"/>
    </row>
    <row r="20127" spans="5:5">
      <c r="E20127"/>
    </row>
    <row r="20128" spans="5:5">
      <c r="E20128"/>
    </row>
    <row r="20129" spans="5:5">
      <c r="E20129"/>
    </row>
    <row r="20130" spans="5:5">
      <c r="E20130"/>
    </row>
    <row r="20131" spans="5:5">
      <c r="E20131"/>
    </row>
    <row r="20132" spans="5:5">
      <c r="E20132"/>
    </row>
    <row r="20133" spans="5:5">
      <c r="E20133"/>
    </row>
    <row r="20134" spans="5:5">
      <c r="E20134"/>
    </row>
    <row r="20135" spans="5:5">
      <c r="E20135"/>
    </row>
    <row r="20136" spans="5:5">
      <c r="E20136"/>
    </row>
    <row r="20137" spans="5:5">
      <c r="E20137"/>
    </row>
    <row r="20138" spans="5:5">
      <c r="E20138"/>
    </row>
    <row r="20139" spans="5:5">
      <c r="E20139"/>
    </row>
    <row r="20140" spans="5:5">
      <c r="E20140"/>
    </row>
    <row r="20141" spans="5:5">
      <c r="E20141"/>
    </row>
    <row r="20142" spans="5:5">
      <c r="E20142"/>
    </row>
    <row r="20143" spans="5:5">
      <c r="E20143"/>
    </row>
    <row r="20144" spans="5:5">
      <c r="E20144"/>
    </row>
    <row r="20145" spans="5:5">
      <c r="E20145"/>
    </row>
    <row r="20146" spans="5:5">
      <c r="E20146"/>
    </row>
    <row r="20147" spans="5:5">
      <c r="E20147"/>
    </row>
    <row r="20148" spans="5:5">
      <c r="E20148"/>
    </row>
    <row r="20149" spans="5:5">
      <c r="E20149"/>
    </row>
    <row r="20150" spans="5:5">
      <c r="E20150"/>
    </row>
    <row r="20151" spans="5:5">
      <c r="E20151"/>
    </row>
    <row r="20152" spans="5:5">
      <c r="E20152"/>
    </row>
    <row r="20153" spans="5:5">
      <c r="E20153"/>
    </row>
    <row r="20154" spans="5:5">
      <c r="E20154"/>
    </row>
    <row r="20155" spans="5:5">
      <c r="E20155"/>
    </row>
    <row r="20156" spans="5:5">
      <c r="E20156"/>
    </row>
    <row r="20157" spans="5:5">
      <c r="E20157"/>
    </row>
    <row r="20158" spans="5:5">
      <c r="E20158"/>
    </row>
    <row r="20159" spans="5:5">
      <c r="E20159"/>
    </row>
    <row r="20160" spans="5:5">
      <c r="E20160"/>
    </row>
    <row r="20161" spans="5:5">
      <c r="E20161"/>
    </row>
    <row r="20162" spans="5:5">
      <c r="E20162"/>
    </row>
    <row r="20163" spans="5:5">
      <c r="E20163"/>
    </row>
    <row r="20164" spans="5:5">
      <c r="E20164"/>
    </row>
    <row r="20165" spans="5:5">
      <c r="E20165"/>
    </row>
    <row r="20166" spans="5:5">
      <c r="E20166"/>
    </row>
    <row r="20167" spans="5:5">
      <c r="E20167"/>
    </row>
    <row r="20168" spans="5:5">
      <c r="E20168"/>
    </row>
    <row r="20169" spans="5:5">
      <c r="E20169"/>
    </row>
    <row r="20170" spans="5:5">
      <c r="E20170"/>
    </row>
    <row r="20171" spans="5:5">
      <c r="E20171"/>
    </row>
    <row r="20172" spans="5:5">
      <c r="E20172"/>
    </row>
    <row r="20173" spans="5:5">
      <c r="E20173"/>
    </row>
    <row r="20174" spans="5:5">
      <c r="E20174"/>
    </row>
    <row r="20175" spans="5:5">
      <c r="E20175"/>
    </row>
    <row r="20176" spans="5:5">
      <c r="E20176"/>
    </row>
    <row r="20177" spans="5:5">
      <c r="E20177"/>
    </row>
    <row r="20178" spans="5:5">
      <c r="E20178"/>
    </row>
    <row r="20179" spans="5:5">
      <c r="E20179"/>
    </row>
    <row r="20180" spans="5:5">
      <c r="E20180"/>
    </row>
    <row r="20181" spans="5:5">
      <c r="E20181"/>
    </row>
    <row r="20182" spans="5:5">
      <c r="E20182"/>
    </row>
    <row r="20183" spans="5:5">
      <c r="E20183"/>
    </row>
    <row r="20184" spans="5:5">
      <c r="E20184"/>
    </row>
    <row r="20185" spans="5:5">
      <c r="E20185"/>
    </row>
    <row r="20186" spans="5:5">
      <c r="E20186"/>
    </row>
    <row r="20187" spans="5:5">
      <c r="E20187"/>
    </row>
    <row r="20188" spans="5:5">
      <c r="E20188"/>
    </row>
    <row r="20189" spans="5:5">
      <c r="E20189"/>
    </row>
    <row r="20190" spans="5:5">
      <c r="E20190"/>
    </row>
    <row r="20191" spans="5:5">
      <c r="E20191"/>
    </row>
    <row r="20192" spans="5:5">
      <c r="E20192"/>
    </row>
    <row r="20193" spans="5:5">
      <c r="E20193"/>
    </row>
    <row r="20194" spans="5:5">
      <c r="E20194"/>
    </row>
    <row r="20195" spans="5:5">
      <c r="E20195"/>
    </row>
    <row r="20196" spans="5:5">
      <c r="E20196"/>
    </row>
    <row r="20197" spans="5:5">
      <c r="E20197"/>
    </row>
    <row r="20198" spans="5:5">
      <c r="E20198"/>
    </row>
    <row r="20199" spans="5:5">
      <c r="E20199"/>
    </row>
    <row r="20200" spans="5:5">
      <c r="E20200"/>
    </row>
    <row r="20201" spans="5:5">
      <c r="E20201"/>
    </row>
    <row r="20202" spans="5:5">
      <c r="E20202"/>
    </row>
    <row r="20203" spans="5:5">
      <c r="E20203"/>
    </row>
    <row r="20204" spans="5:5">
      <c r="E20204"/>
    </row>
    <row r="20205" spans="5:5">
      <c r="E20205"/>
    </row>
    <row r="20206" spans="5:5">
      <c r="E20206"/>
    </row>
    <row r="20207" spans="5:5">
      <c r="E20207"/>
    </row>
    <row r="20208" spans="5:5">
      <c r="E20208"/>
    </row>
    <row r="20209" spans="5:5">
      <c r="E20209"/>
    </row>
    <row r="20210" spans="5:5">
      <c r="E20210"/>
    </row>
    <row r="20211" spans="5:5">
      <c r="E20211"/>
    </row>
    <row r="20212" spans="5:5">
      <c r="E20212"/>
    </row>
    <row r="20213" spans="5:5">
      <c r="E20213"/>
    </row>
    <row r="20214" spans="5:5">
      <c r="E20214"/>
    </row>
    <row r="20215" spans="5:5">
      <c r="E20215"/>
    </row>
    <row r="20216" spans="5:5">
      <c r="E20216"/>
    </row>
    <row r="20217" spans="5:5">
      <c r="E20217"/>
    </row>
    <row r="20218" spans="5:5">
      <c r="E20218"/>
    </row>
    <row r="20219" spans="5:5">
      <c r="E20219"/>
    </row>
    <row r="20220" spans="5:5">
      <c r="E20220"/>
    </row>
    <row r="20221" spans="5:5">
      <c r="E20221"/>
    </row>
    <row r="20222" spans="5:5">
      <c r="E20222"/>
    </row>
    <row r="20223" spans="5:5">
      <c r="E20223"/>
    </row>
    <row r="20224" spans="5:5">
      <c r="E20224"/>
    </row>
    <row r="20225" spans="5:5">
      <c r="E20225"/>
    </row>
    <row r="20226" spans="5:5">
      <c r="E20226"/>
    </row>
    <row r="20227" spans="5:5">
      <c r="E20227"/>
    </row>
    <row r="20228" spans="5:5">
      <c r="E20228"/>
    </row>
    <row r="20229" spans="5:5">
      <c r="E20229"/>
    </row>
    <row r="20230" spans="5:5">
      <c r="E20230"/>
    </row>
    <row r="20231" spans="5:5">
      <c r="E20231"/>
    </row>
    <row r="20232" spans="5:5">
      <c r="E20232"/>
    </row>
    <row r="20233" spans="5:5">
      <c r="E20233"/>
    </row>
    <row r="20234" spans="5:5">
      <c r="E20234"/>
    </row>
    <row r="20235" spans="5:5">
      <c r="E20235"/>
    </row>
    <row r="20236" spans="5:5">
      <c r="E20236"/>
    </row>
    <row r="20237" spans="5:5">
      <c r="E20237"/>
    </row>
    <row r="20238" spans="5:5">
      <c r="E20238"/>
    </row>
    <row r="20239" spans="5:5">
      <c r="E20239"/>
    </row>
    <row r="20240" spans="5:5">
      <c r="E20240"/>
    </row>
    <row r="20241" spans="5:5">
      <c r="E20241"/>
    </row>
    <row r="20242" spans="5:5">
      <c r="E20242"/>
    </row>
    <row r="20243" spans="5:5">
      <c r="E20243"/>
    </row>
    <row r="20244" spans="5:5">
      <c r="E20244"/>
    </row>
    <row r="20245" spans="5:5">
      <c r="E20245"/>
    </row>
    <row r="20246" spans="5:5">
      <c r="E20246"/>
    </row>
    <row r="20247" spans="5:5">
      <c r="E20247"/>
    </row>
    <row r="20248" spans="5:5">
      <c r="E20248"/>
    </row>
    <row r="20249" spans="5:5">
      <c r="E20249"/>
    </row>
    <row r="20250" spans="5:5">
      <c r="E20250"/>
    </row>
    <row r="20251" spans="5:5">
      <c r="E20251"/>
    </row>
    <row r="20252" spans="5:5">
      <c r="E20252"/>
    </row>
    <row r="20253" spans="5:5">
      <c r="E20253"/>
    </row>
    <row r="20254" spans="5:5">
      <c r="E20254"/>
    </row>
    <row r="20255" spans="5:5">
      <c r="E20255"/>
    </row>
    <row r="20256" spans="5:5">
      <c r="E20256"/>
    </row>
    <row r="20257" spans="5:5">
      <c r="E20257"/>
    </row>
    <row r="20258" spans="5:5">
      <c r="E20258"/>
    </row>
    <row r="20259" spans="5:5">
      <c r="E20259"/>
    </row>
    <row r="20260" spans="5:5">
      <c r="E20260"/>
    </row>
    <row r="20261" spans="5:5">
      <c r="E20261"/>
    </row>
    <row r="20262" spans="5:5">
      <c r="E20262"/>
    </row>
    <row r="20263" spans="5:5">
      <c r="E20263"/>
    </row>
    <row r="20264" spans="5:5">
      <c r="E20264"/>
    </row>
    <row r="20265" spans="5:5">
      <c r="E20265"/>
    </row>
    <row r="20266" spans="5:5">
      <c r="E20266"/>
    </row>
    <row r="20267" spans="5:5">
      <c r="E20267"/>
    </row>
    <row r="20268" spans="5:5">
      <c r="E20268"/>
    </row>
    <row r="20269" spans="5:5">
      <c r="E20269"/>
    </row>
    <row r="20270" spans="5:5">
      <c r="E20270"/>
    </row>
    <row r="20271" spans="5:5">
      <c r="E20271"/>
    </row>
    <row r="20272" spans="5:5">
      <c r="E20272"/>
    </row>
    <row r="20273" spans="5:5">
      <c r="E20273"/>
    </row>
    <row r="20274" spans="5:5">
      <c r="E20274"/>
    </row>
    <row r="20275" spans="5:5">
      <c r="E20275"/>
    </row>
    <row r="20276" spans="5:5">
      <c r="E20276"/>
    </row>
    <row r="20277" spans="5:5">
      <c r="E20277"/>
    </row>
    <row r="20278" spans="5:5">
      <c r="E20278"/>
    </row>
    <row r="20279" spans="5:5">
      <c r="E20279"/>
    </row>
    <row r="20280" spans="5:5">
      <c r="E20280"/>
    </row>
    <row r="20281" spans="5:5">
      <c r="E20281"/>
    </row>
    <row r="20282" spans="5:5">
      <c r="E20282"/>
    </row>
    <row r="20283" spans="5:5">
      <c r="E20283"/>
    </row>
    <row r="20284" spans="5:5">
      <c r="E20284"/>
    </row>
    <row r="20285" spans="5:5">
      <c r="E20285"/>
    </row>
    <row r="20286" spans="5:5">
      <c r="E20286"/>
    </row>
    <row r="20287" spans="5:5">
      <c r="E20287"/>
    </row>
    <row r="20288" spans="5:5">
      <c r="E20288"/>
    </row>
    <row r="20289" spans="5:5">
      <c r="E20289"/>
    </row>
    <row r="20290" spans="5:5">
      <c r="E20290"/>
    </row>
    <row r="20291" spans="5:5">
      <c r="E20291"/>
    </row>
    <row r="20292" spans="5:5">
      <c r="E20292"/>
    </row>
    <row r="20293" spans="5:5">
      <c r="E20293"/>
    </row>
    <row r="20294" spans="5:5">
      <c r="E20294"/>
    </row>
    <row r="20295" spans="5:5">
      <c r="E20295"/>
    </row>
    <row r="20296" spans="5:5">
      <c r="E20296"/>
    </row>
    <row r="20297" spans="5:5">
      <c r="E20297"/>
    </row>
    <row r="20298" spans="5:5">
      <c r="E20298"/>
    </row>
    <row r="20299" spans="5:5">
      <c r="E20299"/>
    </row>
    <row r="20300" spans="5:5">
      <c r="E20300"/>
    </row>
    <row r="20301" spans="5:5">
      <c r="E20301"/>
    </row>
    <row r="20302" spans="5:5">
      <c r="E20302"/>
    </row>
    <row r="20303" spans="5:5">
      <c r="E20303"/>
    </row>
    <row r="20304" spans="5:5">
      <c r="E20304"/>
    </row>
    <row r="20305" spans="5:5">
      <c r="E20305"/>
    </row>
    <row r="20306" spans="5:5">
      <c r="E20306"/>
    </row>
    <row r="20307" spans="5:5">
      <c r="E20307"/>
    </row>
    <row r="20308" spans="5:5">
      <c r="E20308"/>
    </row>
    <row r="20309" spans="5:5">
      <c r="E20309"/>
    </row>
    <row r="20310" spans="5:5">
      <c r="E20310"/>
    </row>
    <row r="20311" spans="5:5">
      <c r="E20311"/>
    </row>
    <row r="20312" spans="5:5">
      <c r="E20312"/>
    </row>
    <row r="20313" spans="5:5">
      <c r="E20313"/>
    </row>
    <row r="20314" spans="5:5">
      <c r="E20314"/>
    </row>
    <row r="20315" spans="5:5">
      <c r="E20315"/>
    </row>
    <row r="20316" spans="5:5">
      <c r="E20316"/>
    </row>
    <row r="20317" spans="5:5">
      <c r="E20317"/>
    </row>
    <row r="20318" spans="5:5">
      <c r="E20318"/>
    </row>
    <row r="20319" spans="5:5">
      <c r="E20319"/>
    </row>
    <row r="20320" spans="5:5">
      <c r="E20320"/>
    </row>
    <row r="20321" spans="5:5">
      <c r="E20321"/>
    </row>
    <row r="20322" spans="5:5">
      <c r="E20322"/>
    </row>
    <row r="20323" spans="5:5">
      <c r="E20323"/>
    </row>
    <row r="20324" spans="5:5">
      <c r="E20324"/>
    </row>
    <row r="20325" spans="5:5">
      <c r="E20325"/>
    </row>
    <row r="20326" spans="5:5">
      <c r="E20326"/>
    </row>
    <row r="20327" spans="5:5">
      <c r="E20327"/>
    </row>
    <row r="20328" spans="5:5">
      <c r="E20328"/>
    </row>
    <row r="20329" spans="5:5">
      <c r="E20329"/>
    </row>
    <row r="20330" spans="5:5">
      <c r="E20330"/>
    </row>
    <row r="20331" spans="5:5">
      <c r="E20331"/>
    </row>
    <row r="20332" spans="5:5">
      <c r="E20332"/>
    </row>
    <row r="20333" spans="5:5">
      <c r="E20333"/>
    </row>
    <row r="20334" spans="5:5">
      <c r="E20334"/>
    </row>
    <row r="20335" spans="5:5">
      <c r="E20335"/>
    </row>
    <row r="20336" spans="5:5">
      <c r="E20336"/>
    </row>
    <row r="20337" spans="5:5">
      <c r="E20337"/>
    </row>
    <row r="20338" spans="5:5">
      <c r="E20338"/>
    </row>
    <row r="20339" spans="5:5">
      <c r="E20339"/>
    </row>
    <row r="20340" spans="5:5">
      <c r="E20340"/>
    </row>
    <row r="20341" spans="5:5">
      <c r="E20341"/>
    </row>
    <row r="20342" spans="5:5">
      <c r="E20342"/>
    </row>
    <row r="20343" spans="5:5">
      <c r="E20343"/>
    </row>
    <row r="20344" spans="5:5">
      <c r="E20344"/>
    </row>
    <row r="20345" spans="5:5">
      <c r="E20345"/>
    </row>
    <row r="20346" spans="5:5">
      <c r="E20346"/>
    </row>
    <row r="20347" spans="5:5">
      <c r="E20347"/>
    </row>
    <row r="20348" spans="5:5">
      <c r="E20348"/>
    </row>
    <row r="20349" spans="5:5">
      <c r="E20349"/>
    </row>
    <row r="20350" spans="5:5">
      <c r="E20350"/>
    </row>
    <row r="20351" spans="5:5">
      <c r="E20351"/>
    </row>
    <row r="20352" spans="5:5">
      <c r="E20352"/>
    </row>
    <row r="20353" spans="5:5">
      <c r="E20353"/>
    </row>
    <row r="20354" spans="5:5">
      <c r="E20354"/>
    </row>
    <row r="20355" spans="5:5">
      <c r="E20355"/>
    </row>
    <row r="20356" spans="5:5">
      <c r="E20356"/>
    </row>
    <row r="20357" spans="5:5">
      <c r="E20357"/>
    </row>
    <row r="20358" spans="5:5">
      <c r="E20358"/>
    </row>
    <row r="20359" spans="5:5">
      <c r="E20359"/>
    </row>
    <row r="20360" spans="5:5">
      <c r="E20360"/>
    </row>
    <row r="20361" spans="5:5">
      <c r="E20361"/>
    </row>
    <row r="20362" spans="5:5">
      <c r="E20362"/>
    </row>
    <row r="20363" spans="5:5">
      <c r="E20363"/>
    </row>
    <row r="20364" spans="5:5">
      <c r="E20364"/>
    </row>
    <row r="20365" spans="5:5">
      <c r="E20365"/>
    </row>
    <row r="20366" spans="5:5">
      <c r="E20366"/>
    </row>
    <row r="20367" spans="5:5">
      <c r="E20367"/>
    </row>
    <row r="20368" spans="5:5">
      <c r="E20368"/>
    </row>
    <row r="20369" spans="5:5">
      <c r="E20369"/>
    </row>
    <row r="20370" spans="5:5">
      <c r="E20370"/>
    </row>
    <row r="20371" spans="5:5">
      <c r="E20371"/>
    </row>
    <row r="20372" spans="5:5">
      <c r="E20372"/>
    </row>
    <row r="20373" spans="5:5">
      <c r="E20373"/>
    </row>
    <row r="20374" spans="5:5">
      <c r="E20374"/>
    </row>
    <row r="20375" spans="5:5">
      <c r="E20375"/>
    </row>
    <row r="20376" spans="5:5">
      <c r="E20376"/>
    </row>
    <row r="20377" spans="5:5">
      <c r="E20377"/>
    </row>
    <row r="20378" spans="5:5">
      <c r="E20378"/>
    </row>
    <row r="20379" spans="5:5">
      <c r="E20379"/>
    </row>
    <row r="20380" spans="5:5">
      <c r="E20380"/>
    </row>
    <row r="20381" spans="5:5">
      <c r="E20381"/>
    </row>
    <row r="20382" spans="5:5">
      <c r="E20382"/>
    </row>
    <row r="20383" spans="5:5">
      <c r="E20383"/>
    </row>
    <row r="20384" spans="5:5">
      <c r="E20384"/>
    </row>
    <row r="20385" spans="5:5">
      <c r="E20385"/>
    </row>
    <row r="20386" spans="5:5">
      <c r="E20386"/>
    </row>
    <row r="20387" spans="5:5">
      <c r="E20387"/>
    </row>
    <row r="20388" spans="5:5">
      <c r="E20388"/>
    </row>
    <row r="20389" spans="5:5">
      <c r="E20389"/>
    </row>
    <row r="20390" spans="5:5">
      <c r="E20390"/>
    </row>
    <row r="20391" spans="5:5">
      <c r="E20391"/>
    </row>
    <row r="20392" spans="5:5">
      <c r="E20392"/>
    </row>
    <row r="20393" spans="5:5">
      <c r="E20393"/>
    </row>
    <row r="20394" spans="5:5">
      <c r="E20394"/>
    </row>
    <row r="20395" spans="5:5">
      <c r="E20395"/>
    </row>
    <row r="20396" spans="5:5">
      <c r="E20396"/>
    </row>
    <row r="20397" spans="5:5">
      <c r="E20397"/>
    </row>
    <row r="20398" spans="5:5">
      <c r="E20398"/>
    </row>
    <row r="20399" spans="5:5">
      <c r="E20399"/>
    </row>
    <row r="20400" spans="5:5">
      <c r="E20400"/>
    </row>
    <row r="20401" spans="5:5">
      <c r="E20401"/>
    </row>
    <row r="20402" spans="5:5">
      <c r="E20402"/>
    </row>
    <row r="20403" spans="5:5">
      <c r="E20403"/>
    </row>
    <row r="20404" spans="5:5">
      <c r="E20404"/>
    </row>
    <row r="20405" spans="5:5">
      <c r="E20405"/>
    </row>
    <row r="20406" spans="5:5">
      <c r="E20406"/>
    </row>
    <row r="20407" spans="5:5">
      <c r="E20407"/>
    </row>
    <row r="20408" spans="5:5">
      <c r="E20408"/>
    </row>
    <row r="20409" spans="5:5">
      <c r="E20409"/>
    </row>
    <row r="20410" spans="5:5">
      <c r="E20410"/>
    </row>
    <row r="20411" spans="5:5">
      <c r="E20411"/>
    </row>
    <row r="20412" spans="5:5">
      <c r="E20412"/>
    </row>
    <row r="20413" spans="5:5">
      <c r="E20413"/>
    </row>
    <row r="20414" spans="5:5">
      <c r="E20414"/>
    </row>
    <row r="20415" spans="5:5">
      <c r="E20415"/>
    </row>
    <row r="20416" spans="5:5">
      <c r="E20416"/>
    </row>
    <row r="20417" spans="5:5">
      <c r="E20417"/>
    </row>
    <row r="20418" spans="5:5">
      <c r="E20418"/>
    </row>
    <row r="20419" spans="5:5">
      <c r="E20419"/>
    </row>
    <row r="20420" spans="5:5">
      <c r="E20420"/>
    </row>
    <row r="20421" spans="5:5">
      <c r="E20421"/>
    </row>
    <row r="20422" spans="5:5">
      <c r="E20422"/>
    </row>
    <row r="20423" spans="5:5">
      <c r="E20423"/>
    </row>
    <row r="20424" spans="5:5">
      <c r="E20424"/>
    </row>
    <row r="20425" spans="5:5">
      <c r="E20425"/>
    </row>
    <row r="20426" spans="5:5">
      <c r="E20426"/>
    </row>
    <row r="20427" spans="5:5">
      <c r="E20427"/>
    </row>
    <row r="20428" spans="5:5">
      <c r="E20428"/>
    </row>
    <row r="20429" spans="5:5">
      <c r="E20429"/>
    </row>
    <row r="20430" spans="5:5">
      <c r="E20430"/>
    </row>
    <row r="20431" spans="5:5">
      <c r="E20431"/>
    </row>
    <row r="20432" spans="5:5">
      <c r="E20432"/>
    </row>
    <row r="20433" spans="5:5">
      <c r="E20433"/>
    </row>
    <row r="20434" spans="5:5">
      <c r="E20434"/>
    </row>
    <row r="20435" spans="5:5">
      <c r="E20435"/>
    </row>
    <row r="20436" spans="5:5">
      <c r="E20436"/>
    </row>
    <row r="20437" spans="5:5">
      <c r="E20437"/>
    </row>
    <row r="20438" spans="5:5">
      <c r="E20438"/>
    </row>
    <row r="20439" spans="5:5">
      <c r="E20439"/>
    </row>
    <row r="20440" spans="5:5">
      <c r="E20440"/>
    </row>
    <row r="20441" spans="5:5">
      <c r="E20441"/>
    </row>
    <row r="20442" spans="5:5">
      <c r="E20442"/>
    </row>
    <row r="20443" spans="5:5">
      <c r="E20443"/>
    </row>
    <row r="20444" spans="5:5">
      <c r="E20444"/>
    </row>
    <row r="20445" spans="5:5">
      <c r="E20445"/>
    </row>
    <row r="20446" spans="5:5">
      <c r="E20446"/>
    </row>
    <row r="20447" spans="5:5">
      <c r="E20447"/>
    </row>
    <row r="20448" spans="5:5">
      <c r="E20448"/>
    </row>
    <row r="20449" spans="5:5">
      <c r="E20449"/>
    </row>
    <row r="20450" spans="5:5">
      <c r="E20450"/>
    </row>
    <row r="20451" spans="5:5">
      <c r="E20451"/>
    </row>
    <row r="20452" spans="5:5">
      <c r="E20452"/>
    </row>
    <row r="20453" spans="5:5">
      <c r="E20453"/>
    </row>
    <row r="20454" spans="5:5">
      <c r="E20454"/>
    </row>
    <row r="20455" spans="5:5">
      <c r="E20455"/>
    </row>
    <row r="20456" spans="5:5">
      <c r="E20456"/>
    </row>
    <row r="20457" spans="5:5">
      <c r="E20457"/>
    </row>
    <row r="20458" spans="5:5">
      <c r="E20458"/>
    </row>
    <row r="20459" spans="5:5">
      <c r="E20459"/>
    </row>
    <row r="20460" spans="5:5">
      <c r="E20460"/>
    </row>
    <row r="20461" spans="5:5">
      <c r="E20461"/>
    </row>
    <row r="20462" spans="5:5">
      <c r="E20462"/>
    </row>
    <row r="20463" spans="5:5">
      <c r="E20463"/>
    </row>
    <row r="20464" spans="5:5">
      <c r="E20464"/>
    </row>
    <row r="20465" spans="5:5">
      <c r="E20465"/>
    </row>
    <row r="20466" spans="5:5">
      <c r="E20466"/>
    </row>
    <row r="20467" spans="5:5">
      <c r="E20467"/>
    </row>
    <row r="20468" spans="5:5">
      <c r="E20468"/>
    </row>
    <row r="20469" spans="5:5">
      <c r="E20469"/>
    </row>
    <row r="20470" spans="5:5">
      <c r="E20470"/>
    </row>
    <row r="20471" spans="5:5">
      <c r="E20471"/>
    </row>
    <row r="20472" spans="5:5">
      <c r="E20472"/>
    </row>
    <row r="20473" spans="5:5">
      <c r="E20473"/>
    </row>
    <row r="20474" spans="5:5">
      <c r="E20474"/>
    </row>
    <row r="20475" spans="5:5">
      <c r="E20475"/>
    </row>
    <row r="20476" spans="5:5">
      <c r="E20476"/>
    </row>
    <row r="20477" spans="5:5">
      <c r="E20477"/>
    </row>
    <row r="20478" spans="5:5">
      <c r="E20478"/>
    </row>
    <row r="20479" spans="5:5">
      <c r="E20479"/>
    </row>
    <row r="20480" spans="5:5">
      <c r="E20480"/>
    </row>
    <row r="20481" spans="5:5">
      <c r="E20481"/>
    </row>
    <row r="20482" spans="5:5">
      <c r="E20482"/>
    </row>
    <row r="20483" spans="5:5">
      <c r="E20483"/>
    </row>
    <row r="20484" spans="5:5">
      <c r="E20484"/>
    </row>
    <row r="20485" spans="5:5">
      <c r="E20485"/>
    </row>
    <row r="20486" spans="5:5">
      <c r="E20486"/>
    </row>
    <row r="20487" spans="5:5">
      <c r="E20487"/>
    </row>
    <row r="20488" spans="5:5">
      <c r="E20488"/>
    </row>
    <row r="20489" spans="5:5">
      <c r="E20489"/>
    </row>
    <row r="20490" spans="5:5">
      <c r="E20490"/>
    </row>
    <row r="20491" spans="5:5">
      <c r="E20491"/>
    </row>
    <row r="20492" spans="5:5">
      <c r="E20492"/>
    </row>
    <row r="20493" spans="5:5">
      <c r="E20493"/>
    </row>
    <row r="20494" spans="5:5">
      <c r="E20494"/>
    </row>
    <row r="20495" spans="5:5">
      <c r="E20495"/>
    </row>
    <row r="20496" spans="5:5">
      <c r="E20496"/>
    </row>
    <row r="20497" spans="5:5">
      <c r="E20497"/>
    </row>
    <row r="20498" spans="5:5">
      <c r="E20498"/>
    </row>
    <row r="20499" spans="5:5">
      <c r="E20499"/>
    </row>
    <row r="20500" spans="5:5">
      <c r="E20500"/>
    </row>
    <row r="20501" spans="5:5">
      <c r="E20501"/>
    </row>
    <row r="20502" spans="5:5">
      <c r="E20502"/>
    </row>
    <row r="20503" spans="5:5">
      <c r="E20503"/>
    </row>
    <row r="20504" spans="5:5">
      <c r="E20504"/>
    </row>
    <row r="20505" spans="5:5">
      <c r="E20505"/>
    </row>
    <row r="20506" spans="5:5">
      <c r="E20506"/>
    </row>
    <row r="20507" spans="5:5">
      <c r="E20507"/>
    </row>
    <row r="20508" spans="5:5">
      <c r="E20508"/>
    </row>
    <row r="20509" spans="5:5">
      <c r="E20509"/>
    </row>
    <row r="20510" spans="5:5">
      <c r="E20510"/>
    </row>
    <row r="20511" spans="5:5">
      <c r="E20511"/>
    </row>
    <row r="20512" spans="5:5">
      <c r="E20512"/>
    </row>
    <row r="20513" spans="5:5">
      <c r="E20513"/>
    </row>
    <row r="20514" spans="5:5">
      <c r="E20514"/>
    </row>
    <row r="20515" spans="5:5">
      <c r="E20515"/>
    </row>
    <row r="20516" spans="5:5">
      <c r="E20516"/>
    </row>
    <row r="20517" spans="5:5">
      <c r="E20517"/>
    </row>
    <row r="20518" spans="5:5">
      <c r="E20518"/>
    </row>
    <row r="20519" spans="5:5">
      <c r="E20519"/>
    </row>
    <row r="20520" spans="5:5">
      <c r="E20520"/>
    </row>
    <row r="20521" spans="5:5">
      <c r="E20521"/>
    </row>
    <row r="20522" spans="5:5">
      <c r="E20522"/>
    </row>
    <row r="20523" spans="5:5">
      <c r="E20523"/>
    </row>
    <row r="20524" spans="5:5">
      <c r="E20524"/>
    </row>
    <row r="20525" spans="5:5">
      <c r="E20525"/>
    </row>
    <row r="20526" spans="5:5">
      <c r="E20526"/>
    </row>
    <row r="20527" spans="5:5">
      <c r="E20527"/>
    </row>
    <row r="20528" spans="5:5">
      <c r="E20528"/>
    </row>
    <row r="20529" spans="5:5">
      <c r="E20529"/>
    </row>
    <row r="20530" spans="5:5">
      <c r="E20530"/>
    </row>
    <row r="20531" spans="5:5">
      <c r="E20531"/>
    </row>
    <row r="20532" spans="5:5">
      <c r="E20532"/>
    </row>
    <row r="20533" spans="5:5">
      <c r="E20533"/>
    </row>
    <row r="20534" spans="5:5">
      <c r="E20534"/>
    </row>
    <row r="20535" spans="5:5">
      <c r="E20535"/>
    </row>
    <row r="20536" spans="5:5">
      <c r="E20536"/>
    </row>
    <row r="20537" spans="5:5">
      <c r="E20537"/>
    </row>
    <row r="20538" spans="5:5">
      <c r="E20538"/>
    </row>
    <row r="20539" spans="5:5">
      <c r="E20539"/>
    </row>
    <row r="20540" spans="5:5">
      <c r="E20540"/>
    </row>
    <row r="20541" spans="5:5">
      <c r="E20541"/>
    </row>
    <row r="20542" spans="5:5">
      <c r="E20542"/>
    </row>
    <row r="20543" spans="5:5">
      <c r="E20543"/>
    </row>
    <row r="20544" spans="5:5">
      <c r="E20544"/>
    </row>
    <row r="20545" spans="5:5">
      <c r="E20545"/>
    </row>
    <row r="20546" spans="5:5">
      <c r="E20546"/>
    </row>
    <row r="20547" spans="5:5">
      <c r="E20547"/>
    </row>
    <row r="20548" spans="5:5">
      <c r="E20548"/>
    </row>
    <row r="20549" spans="5:5">
      <c r="E20549"/>
    </row>
    <row r="20550" spans="5:5">
      <c r="E20550"/>
    </row>
    <row r="20551" spans="5:5">
      <c r="E20551"/>
    </row>
    <row r="20552" spans="5:5">
      <c r="E20552"/>
    </row>
    <row r="20553" spans="5:5">
      <c r="E20553"/>
    </row>
    <row r="20554" spans="5:5">
      <c r="E20554"/>
    </row>
    <row r="20555" spans="5:5">
      <c r="E20555"/>
    </row>
    <row r="20556" spans="5:5">
      <c r="E20556"/>
    </row>
    <row r="20557" spans="5:5">
      <c r="E20557"/>
    </row>
    <row r="20558" spans="5:5">
      <c r="E20558"/>
    </row>
    <row r="20559" spans="5:5">
      <c r="E20559"/>
    </row>
    <row r="20560" spans="5:5">
      <c r="E20560"/>
    </row>
    <row r="20561" spans="5:5">
      <c r="E20561"/>
    </row>
    <row r="20562" spans="5:5">
      <c r="E20562"/>
    </row>
    <row r="20563" spans="5:5">
      <c r="E20563"/>
    </row>
    <row r="20564" spans="5:5">
      <c r="E20564"/>
    </row>
    <row r="20565" spans="5:5">
      <c r="E20565"/>
    </row>
    <row r="20566" spans="5:5">
      <c r="E20566"/>
    </row>
    <row r="20567" spans="5:5">
      <c r="E20567"/>
    </row>
    <row r="20568" spans="5:5">
      <c r="E20568"/>
    </row>
    <row r="20569" spans="5:5">
      <c r="E20569"/>
    </row>
    <row r="20570" spans="5:5">
      <c r="E20570"/>
    </row>
    <row r="20571" spans="5:5">
      <c r="E20571"/>
    </row>
    <row r="20572" spans="5:5">
      <c r="E20572"/>
    </row>
    <row r="20573" spans="5:5">
      <c r="E20573"/>
    </row>
    <row r="20574" spans="5:5">
      <c r="E20574"/>
    </row>
    <row r="20575" spans="5:5">
      <c r="E20575"/>
    </row>
    <row r="20576" spans="5:5">
      <c r="E20576"/>
    </row>
    <row r="20577" spans="5:5">
      <c r="E20577"/>
    </row>
    <row r="20578" spans="5:5">
      <c r="E20578"/>
    </row>
    <row r="20579" spans="5:5">
      <c r="E20579"/>
    </row>
    <row r="20580" spans="5:5">
      <c r="E20580"/>
    </row>
    <row r="20581" spans="5:5">
      <c r="E20581"/>
    </row>
    <row r="20582" spans="5:5">
      <c r="E20582"/>
    </row>
    <row r="20583" spans="5:5">
      <c r="E20583"/>
    </row>
    <row r="20584" spans="5:5">
      <c r="E20584"/>
    </row>
    <row r="20585" spans="5:5">
      <c r="E20585"/>
    </row>
    <row r="20586" spans="5:5">
      <c r="E20586"/>
    </row>
    <row r="20587" spans="5:5">
      <c r="E20587"/>
    </row>
    <row r="20588" spans="5:5">
      <c r="E20588"/>
    </row>
    <row r="20589" spans="5:5">
      <c r="E20589"/>
    </row>
    <row r="20590" spans="5:5">
      <c r="E20590"/>
    </row>
    <row r="20591" spans="5:5">
      <c r="E20591"/>
    </row>
    <row r="20592" spans="5:5">
      <c r="E20592"/>
    </row>
    <row r="20593" spans="5:5">
      <c r="E20593"/>
    </row>
    <row r="20594" spans="5:5">
      <c r="E20594"/>
    </row>
    <row r="20595" spans="5:5">
      <c r="E20595"/>
    </row>
    <row r="20596" spans="5:5">
      <c r="E20596"/>
    </row>
    <row r="20597" spans="5:5">
      <c r="E20597"/>
    </row>
    <row r="20598" spans="5:5">
      <c r="E20598"/>
    </row>
    <row r="20599" spans="5:5">
      <c r="E20599"/>
    </row>
    <row r="20600" spans="5:5">
      <c r="E20600"/>
    </row>
    <row r="20601" spans="5:5">
      <c r="E20601"/>
    </row>
    <row r="20602" spans="5:5">
      <c r="E20602"/>
    </row>
    <row r="20603" spans="5:5">
      <c r="E20603"/>
    </row>
    <row r="20604" spans="5:5">
      <c r="E20604"/>
    </row>
    <row r="20605" spans="5:5">
      <c r="E20605"/>
    </row>
    <row r="20606" spans="5:5">
      <c r="E20606"/>
    </row>
    <row r="20607" spans="5:5">
      <c r="E20607"/>
    </row>
    <row r="20608" spans="5:5">
      <c r="E20608"/>
    </row>
    <row r="20609" spans="5:5">
      <c r="E20609"/>
    </row>
    <row r="20610" spans="5:5">
      <c r="E20610"/>
    </row>
    <row r="20611" spans="5:5">
      <c r="E20611"/>
    </row>
    <row r="20612" spans="5:5">
      <c r="E20612"/>
    </row>
    <row r="20613" spans="5:5">
      <c r="E20613"/>
    </row>
    <row r="20614" spans="5:5">
      <c r="E20614"/>
    </row>
    <row r="20615" spans="5:5">
      <c r="E20615"/>
    </row>
    <row r="20616" spans="5:5">
      <c r="E20616"/>
    </row>
    <row r="20617" spans="5:5">
      <c r="E20617"/>
    </row>
    <row r="20618" spans="5:5">
      <c r="E20618"/>
    </row>
    <row r="20619" spans="5:5">
      <c r="E20619"/>
    </row>
    <row r="20620" spans="5:5">
      <c r="E20620"/>
    </row>
    <row r="20621" spans="5:5">
      <c r="E20621"/>
    </row>
    <row r="20622" spans="5:5">
      <c r="E20622"/>
    </row>
    <row r="20623" spans="5:5">
      <c r="E20623"/>
    </row>
    <row r="20624" spans="5:5">
      <c r="E20624"/>
    </row>
    <row r="20625" spans="5:5">
      <c r="E20625"/>
    </row>
    <row r="20626" spans="5:5">
      <c r="E20626"/>
    </row>
    <row r="20627" spans="5:5">
      <c r="E20627"/>
    </row>
    <row r="20628" spans="5:5">
      <c r="E20628"/>
    </row>
    <row r="20629" spans="5:5">
      <c r="E20629"/>
    </row>
    <row r="20630" spans="5:5">
      <c r="E20630"/>
    </row>
    <row r="20631" spans="5:5">
      <c r="E20631"/>
    </row>
    <row r="20632" spans="5:5">
      <c r="E20632"/>
    </row>
    <row r="20633" spans="5:5">
      <c r="E20633"/>
    </row>
    <row r="20634" spans="5:5">
      <c r="E20634"/>
    </row>
    <row r="20635" spans="5:5">
      <c r="E20635"/>
    </row>
    <row r="20636" spans="5:5">
      <c r="E20636"/>
    </row>
    <row r="20637" spans="5:5">
      <c r="E20637"/>
    </row>
    <row r="20638" spans="5:5">
      <c r="E20638"/>
    </row>
    <row r="20639" spans="5:5">
      <c r="E20639"/>
    </row>
    <row r="20640" spans="5:5">
      <c r="E20640"/>
    </row>
    <row r="20641" spans="5:5">
      <c r="E20641"/>
    </row>
    <row r="20642" spans="5:5">
      <c r="E20642"/>
    </row>
    <row r="20643" spans="5:5">
      <c r="E20643"/>
    </row>
    <row r="20644" spans="5:5">
      <c r="E20644"/>
    </row>
    <row r="20645" spans="5:5">
      <c r="E20645"/>
    </row>
    <row r="20646" spans="5:5">
      <c r="E20646"/>
    </row>
    <row r="20647" spans="5:5">
      <c r="E20647"/>
    </row>
    <row r="20648" spans="5:5">
      <c r="E20648"/>
    </row>
    <row r="20649" spans="5:5">
      <c r="E20649"/>
    </row>
    <row r="20650" spans="5:5">
      <c r="E20650"/>
    </row>
    <row r="20651" spans="5:5">
      <c r="E20651"/>
    </row>
    <row r="20652" spans="5:5">
      <c r="E20652"/>
    </row>
    <row r="20653" spans="5:5">
      <c r="E20653"/>
    </row>
    <row r="20654" spans="5:5">
      <c r="E20654"/>
    </row>
    <row r="20655" spans="5:5">
      <c r="E20655"/>
    </row>
    <row r="20656" spans="5:5">
      <c r="E20656"/>
    </row>
    <row r="20657" spans="5:5">
      <c r="E20657"/>
    </row>
    <row r="20658" spans="5:5">
      <c r="E20658"/>
    </row>
    <row r="20659" spans="5:5">
      <c r="E20659"/>
    </row>
    <row r="20660" spans="5:5">
      <c r="E20660"/>
    </row>
    <row r="20661" spans="5:5">
      <c r="E20661"/>
    </row>
    <row r="20662" spans="5:5">
      <c r="E20662"/>
    </row>
    <row r="20663" spans="5:5">
      <c r="E20663"/>
    </row>
    <row r="20664" spans="5:5">
      <c r="E20664"/>
    </row>
    <row r="20665" spans="5:5">
      <c r="E20665"/>
    </row>
    <row r="20666" spans="5:5">
      <c r="E20666"/>
    </row>
    <row r="20667" spans="5:5">
      <c r="E20667"/>
    </row>
    <row r="20668" spans="5:5">
      <c r="E20668"/>
    </row>
    <row r="20669" spans="5:5">
      <c r="E20669"/>
    </row>
    <row r="20670" spans="5:5">
      <c r="E20670"/>
    </row>
    <row r="20671" spans="5:5">
      <c r="E20671"/>
    </row>
    <row r="20672" spans="5:5">
      <c r="E20672"/>
    </row>
    <row r="20673" spans="5:5">
      <c r="E20673"/>
    </row>
    <row r="20674" spans="5:5">
      <c r="E20674"/>
    </row>
    <row r="20675" spans="5:5">
      <c r="E20675"/>
    </row>
    <row r="20676" spans="5:5">
      <c r="E20676"/>
    </row>
    <row r="20677" spans="5:5">
      <c r="E20677"/>
    </row>
    <row r="20678" spans="5:5">
      <c r="E20678"/>
    </row>
    <row r="20679" spans="5:5">
      <c r="E20679"/>
    </row>
    <row r="20680" spans="5:5">
      <c r="E20680"/>
    </row>
    <row r="20681" spans="5:5">
      <c r="E20681"/>
    </row>
    <row r="20682" spans="5:5">
      <c r="E20682"/>
    </row>
    <row r="20683" spans="5:5">
      <c r="E20683"/>
    </row>
    <row r="20684" spans="5:5">
      <c r="E20684"/>
    </row>
    <row r="20685" spans="5:5">
      <c r="E20685"/>
    </row>
    <row r="20686" spans="5:5">
      <c r="E20686"/>
    </row>
    <row r="20687" spans="5:5">
      <c r="E20687"/>
    </row>
    <row r="20688" spans="5:5">
      <c r="E20688"/>
    </row>
    <row r="20689" spans="5:5">
      <c r="E20689"/>
    </row>
    <row r="20690" spans="5:5">
      <c r="E20690"/>
    </row>
    <row r="20691" spans="5:5">
      <c r="E20691"/>
    </row>
    <row r="20692" spans="5:5">
      <c r="E20692"/>
    </row>
    <row r="20693" spans="5:5">
      <c r="E20693"/>
    </row>
    <row r="20694" spans="5:5">
      <c r="E20694"/>
    </row>
    <row r="20695" spans="5:5">
      <c r="E20695"/>
    </row>
    <row r="20696" spans="5:5">
      <c r="E20696"/>
    </row>
    <row r="20697" spans="5:5">
      <c r="E20697"/>
    </row>
    <row r="20698" spans="5:5">
      <c r="E20698"/>
    </row>
    <row r="20699" spans="5:5">
      <c r="E20699"/>
    </row>
    <row r="20700" spans="5:5">
      <c r="E20700"/>
    </row>
    <row r="20701" spans="5:5">
      <c r="E20701"/>
    </row>
    <row r="20702" spans="5:5">
      <c r="E20702"/>
    </row>
    <row r="20703" spans="5:5">
      <c r="E20703"/>
    </row>
    <row r="20704" spans="5:5">
      <c r="E20704"/>
    </row>
    <row r="20705" spans="5:5">
      <c r="E20705"/>
    </row>
    <row r="20706" spans="5:5">
      <c r="E20706"/>
    </row>
    <row r="20707" spans="5:5">
      <c r="E20707"/>
    </row>
    <row r="20708" spans="5:5">
      <c r="E20708"/>
    </row>
    <row r="20709" spans="5:5">
      <c r="E20709"/>
    </row>
    <row r="20710" spans="5:5">
      <c r="E20710"/>
    </row>
    <row r="20711" spans="5:5">
      <c r="E20711"/>
    </row>
    <row r="20712" spans="5:5">
      <c r="E20712"/>
    </row>
    <row r="20713" spans="5:5">
      <c r="E20713"/>
    </row>
    <row r="20714" spans="5:5">
      <c r="E20714"/>
    </row>
    <row r="20715" spans="5:5">
      <c r="E20715"/>
    </row>
    <row r="20716" spans="5:5">
      <c r="E20716"/>
    </row>
    <row r="20717" spans="5:5">
      <c r="E20717"/>
    </row>
    <row r="20718" spans="5:5">
      <c r="E20718"/>
    </row>
    <row r="20719" spans="5:5">
      <c r="E20719"/>
    </row>
    <row r="20720" spans="5:5">
      <c r="E20720"/>
    </row>
    <row r="20721" spans="5:5">
      <c r="E20721"/>
    </row>
    <row r="20722" spans="5:5">
      <c r="E20722"/>
    </row>
    <row r="20723" spans="5:5">
      <c r="E20723"/>
    </row>
    <row r="20724" spans="5:5">
      <c r="E20724"/>
    </row>
    <row r="20725" spans="5:5">
      <c r="E20725"/>
    </row>
    <row r="20726" spans="5:5">
      <c r="E20726"/>
    </row>
    <row r="20727" spans="5:5">
      <c r="E20727"/>
    </row>
    <row r="20728" spans="5:5">
      <c r="E20728"/>
    </row>
    <row r="20729" spans="5:5">
      <c r="E20729"/>
    </row>
    <row r="20730" spans="5:5">
      <c r="E20730"/>
    </row>
    <row r="20731" spans="5:5">
      <c r="E20731"/>
    </row>
    <row r="20732" spans="5:5">
      <c r="E20732"/>
    </row>
    <row r="20733" spans="5:5">
      <c r="E20733"/>
    </row>
    <row r="20734" spans="5:5">
      <c r="E20734"/>
    </row>
    <row r="20735" spans="5:5">
      <c r="E20735"/>
    </row>
    <row r="20736" spans="5:5">
      <c r="E20736"/>
    </row>
    <row r="20737" spans="5:5">
      <c r="E20737"/>
    </row>
    <row r="20738" spans="5:5">
      <c r="E20738"/>
    </row>
    <row r="20739" spans="5:5">
      <c r="E20739"/>
    </row>
    <row r="20740" spans="5:5">
      <c r="E20740"/>
    </row>
    <row r="20741" spans="5:5">
      <c r="E20741"/>
    </row>
    <row r="20742" spans="5:5">
      <c r="E20742"/>
    </row>
    <row r="20743" spans="5:5">
      <c r="E20743"/>
    </row>
    <row r="20744" spans="5:5">
      <c r="E20744"/>
    </row>
    <row r="20745" spans="5:5">
      <c r="E20745"/>
    </row>
    <row r="20746" spans="5:5">
      <c r="E20746"/>
    </row>
    <row r="20747" spans="5:5">
      <c r="E20747"/>
    </row>
    <row r="20748" spans="5:5">
      <c r="E20748"/>
    </row>
    <row r="20749" spans="5:5">
      <c r="E20749"/>
    </row>
    <row r="20750" spans="5:5">
      <c r="E20750"/>
    </row>
    <row r="20751" spans="5:5">
      <c r="E20751"/>
    </row>
    <row r="20752" spans="5:5">
      <c r="E20752"/>
    </row>
    <row r="20753" spans="5:5">
      <c r="E20753"/>
    </row>
    <row r="20754" spans="5:5">
      <c r="E20754"/>
    </row>
    <row r="20755" spans="5:5">
      <c r="E20755"/>
    </row>
    <row r="20756" spans="5:5">
      <c r="E20756"/>
    </row>
    <row r="20757" spans="5:5">
      <c r="E20757"/>
    </row>
    <row r="20758" spans="5:5">
      <c r="E20758"/>
    </row>
    <row r="20759" spans="5:5">
      <c r="E20759"/>
    </row>
    <row r="20760" spans="5:5">
      <c r="E20760"/>
    </row>
    <row r="20761" spans="5:5">
      <c r="E20761"/>
    </row>
    <row r="20762" spans="5:5">
      <c r="E20762"/>
    </row>
    <row r="20763" spans="5:5">
      <c r="E20763"/>
    </row>
    <row r="20764" spans="5:5">
      <c r="E20764"/>
    </row>
    <row r="20765" spans="5:5">
      <c r="E20765"/>
    </row>
    <row r="20766" spans="5:5">
      <c r="E20766"/>
    </row>
    <row r="20767" spans="5:5">
      <c r="E20767"/>
    </row>
    <row r="20768" spans="5:5">
      <c r="E20768"/>
    </row>
    <row r="20769" spans="5:5">
      <c r="E20769"/>
    </row>
    <row r="20770" spans="5:5">
      <c r="E20770"/>
    </row>
    <row r="20771" spans="5:5">
      <c r="E20771"/>
    </row>
    <row r="20772" spans="5:5">
      <c r="E20772"/>
    </row>
    <row r="20773" spans="5:5">
      <c r="E20773"/>
    </row>
    <row r="20774" spans="5:5">
      <c r="E20774"/>
    </row>
    <row r="20775" spans="5:5">
      <c r="E20775"/>
    </row>
    <row r="20776" spans="5:5">
      <c r="E20776"/>
    </row>
    <row r="20777" spans="5:5">
      <c r="E20777"/>
    </row>
    <row r="20778" spans="5:5">
      <c r="E20778"/>
    </row>
    <row r="20779" spans="5:5">
      <c r="E20779"/>
    </row>
    <row r="20780" spans="5:5">
      <c r="E20780"/>
    </row>
    <row r="20781" spans="5:5">
      <c r="E20781"/>
    </row>
    <row r="20782" spans="5:5">
      <c r="E20782"/>
    </row>
    <row r="20783" spans="5:5">
      <c r="E20783"/>
    </row>
    <row r="20784" spans="5:5">
      <c r="E20784"/>
    </row>
    <row r="20785" spans="5:5">
      <c r="E20785"/>
    </row>
    <row r="20786" spans="5:5">
      <c r="E20786"/>
    </row>
    <row r="20787" spans="5:5">
      <c r="E20787"/>
    </row>
    <row r="20788" spans="5:5">
      <c r="E20788"/>
    </row>
    <row r="20789" spans="5:5">
      <c r="E20789"/>
    </row>
    <row r="20790" spans="5:5">
      <c r="E20790"/>
    </row>
    <row r="20791" spans="5:5">
      <c r="E20791"/>
    </row>
    <row r="20792" spans="5:5">
      <c r="E20792"/>
    </row>
    <row r="20793" spans="5:5">
      <c r="E20793"/>
    </row>
    <row r="20794" spans="5:5">
      <c r="E20794"/>
    </row>
    <row r="20795" spans="5:5">
      <c r="E20795"/>
    </row>
    <row r="20796" spans="5:5">
      <c r="E20796"/>
    </row>
    <row r="20797" spans="5:5">
      <c r="E20797"/>
    </row>
    <row r="20798" spans="5:5">
      <c r="E20798"/>
    </row>
    <row r="20799" spans="5:5">
      <c r="E20799"/>
    </row>
    <row r="20800" spans="5:5">
      <c r="E20800"/>
    </row>
    <row r="20801" spans="5:5">
      <c r="E20801"/>
    </row>
    <row r="20802" spans="5:5">
      <c r="E20802"/>
    </row>
    <row r="20803" spans="5:5">
      <c r="E20803"/>
    </row>
    <row r="20804" spans="5:5">
      <c r="E20804"/>
    </row>
    <row r="20805" spans="5:5">
      <c r="E20805"/>
    </row>
    <row r="20806" spans="5:5">
      <c r="E20806"/>
    </row>
    <row r="20807" spans="5:5">
      <c r="E20807"/>
    </row>
    <row r="20808" spans="5:5">
      <c r="E20808"/>
    </row>
    <row r="20809" spans="5:5">
      <c r="E20809"/>
    </row>
    <row r="20810" spans="5:5">
      <c r="E20810"/>
    </row>
    <row r="20811" spans="5:5">
      <c r="E20811"/>
    </row>
    <row r="20812" spans="5:5">
      <c r="E20812"/>
    </row>
    <row r="20813" spans="5:5">
      <c r="E20813"/>
    </row>
    <row r="20814" spans="5:5">
      <c r="E20814"/>
    </row>
    <row r="20815" spans="5:5">
      <c r="E20815"/>
    </row>
    <row r="20816" spans="5:5">
      <c r="E20816"/>
    </row>
    <row r="20817" spans="5:5">
      <c r="E20817"/>
    </row>
    <row r="20818" spans="5:5">
      <c r="E20818"/>
    </row>
    <row r="20819" spans="5:5">
      <c r="E20819"/>
    </row>
    <row r="20820" spans="5:5">
      <c r="E20820"/>
    </row>
    <row r="20821" spans="5:5">
      <c r="E20821"/>
    </row>
    <row r="20822" spans="5:5">
      <c r="E20822"/>
    </row>
    <row r="20823" spans="5:5">
      <c r="E20823"/>
    </row>
    <row r="20824" spans="5:5">
      <c r="E20824"/>
    </row>
    <row r="20825" spans="5:5">
      <c r="E20825"/>
    </row>
    <row r="20826" spans="5:5">
      <c r="E20826"/>
    </row>
    <row r="20827" spans="5:5">
      <c r="E20827"/>
    </row>
    <row r="20828" spans="5:5">
      <c r="E20828"/>
    </row>
    <row r="20829" spans="5:5">
      <c r="E20829"/>
    </row>
    <row r="20830" spans="5:5">
      <c r="E20830"/>
    </row>
    <row r="20831" spans="5:5">
      <c r="E20831"/>
    </row>
    <row r="20832" spans="5:5">
      <c r="E20832"/>
    </row>
    <row r="20833" spans="5:5">
      <c r="E20833"/>
    </row>
    <row r="20834" spans="5:5">
      <c r="E20834"/>
    </row>
    <row r="20835" spans="5:5">
      <c r="E20835"/>
    </row>
    <row r="20836" spans="5:5">
      <c r="E20836"/>
    </row>
    <row r="20837" spans="5:5">
      <c r="E20837"/>
    </row>
    <row r="20838" spans="5:5">
      <c r="E20838"/>
    </row>
    <row r="20839" spans="5:5">
      <c r="E20839"/>
    </row>
    <row r="20840" spans="5:5">
      <c r="E20840"/>
    </row>
    <row r="20841" spans="5:5">
      <c r="E20841"/>
    </row>
    <row r="20842" spans="5:5">
      <c r="E20842"/>
    </row>
    <row r="20843" spans="5:5">
      <c r="E20843"/>
    </row>
    <row r="20844" spans="5:5">
      <c r="E20844"/>
    </row>
    <row r="20845" spans="5:5">
      <c r="E20845"/>
    </row>
    <row r="20846" spans="5:5">
      <c r="E20846"/>
    </row>
    <row r="20847" spans="5:5">
      <c r="E20847"/>
    </row>
    <row r="20848" spans="5:5">
      <c r="E20848"/>
    </row>
    <row r="20849" spans="5:5">
      <c r="E20849"/>
    </row>
    <row r="20850" spans="5:5">
      <c r="E20850"/>
    </row>
    <row r="20851" spans="5:5">
      <c r="E20851"/>
    </row>
    <row r="20852" spans="5:5">
      <c r="E20852"/>
    </row>
    <row r="20853" spans="5:5">
      <c r="E20853"/>
    </row>
    <row r="20854" spans="5:5">
      <c r="E20854"/>
    </row>
    <row r="20855" spans="5:5">
      <c r="E20855"/>
    </row>
    <row r="20856" spans="5:5">
      <c r="E20856"/>
    </row>
    <row r="20857" spans="5:5">
      <c r="E20857"/>
    </row>
    <row r="20858" spans="5:5">
      <c r="E20858"/>
    </row>
    <row r="20859" spans="5:5">
      <c r="E20859"/>
    </row>
    <row r="20860" spans="5:5">
      <c r="E20860"/>
    </row>
    <row r="20861" spans="5:5">
      <c r="E20861"/>
    </row>
    <row r="20862" spans="5:5">
      <c r="E20862"/>
    </row>
    <row r="20863" spans="5:5">
      <c r="E20863"/>
    </row>
    <row r="20864" spans="5:5">
      <c r="E20864"/>
    </row>
    <row r="20865" spans="5:5">
      <c r="E20865"/>
    </row>
    <row r="20866" spans="5:5">
      <c r="E20866"/>
    </row>
    <row r="20867" spans="5:5">
      <c r="E20867"/>
    </row>
    <row r="20868" spans="5:5">
      <c r="E20868"/>
    </row>
    <row r="20869" spans="5:5">
      <c r="E20869"/>
    </row>
    <row r="20870" spans="5:5">
      <c r="E20870"/>
    </row>
    <row r="20871" spans="5:5">
      <c r="E20871"/>
    </row>
    <row r="20872" spans="5:5">
      <c r="E20872"/>
    </row>
    <row r="20873" spans="5:5">
      <c r="E20873"/>
    </row>
    <row r="20874" spans="5:5">
      <c r="E20874"/>
    </row>
    <row r="20875" spans="5:5">
      <c r="E20875"/>
    </row>
    <row r="20876" spans="5:5">
      <c r="E20876"/>
    </row>
    <row r="20877" spans="5:5">
      <c r="E20877"/>
    </row>
    <row r="20878" spans="5:5">
      <c r="E20878"/>
    </row>
    <row r="20879" spans="5:5">
      <c r="E20879"/>
    </row>
    <row r="20880" spans="5:5">
      <c r="E20880"/>
    </row>
    <row r="20881" spans="5:5">
      <c r="E20881"/>
    </row>
    <row r="20882" spans="5:5">
      <c r="E20882"/>
    </row>
    <row r="20883" spans="5:5">
      <c r="E20883"/>
    </row>
    <row r="20884" spans="5:5">
      <c r="E20884"/>
    </row>
    <row r="20885" spans="5:5">
      <c r="E20885"/>
    </row>
    <row r="20886" spans="5:5">
      <c r="E20886"/>
    </row>
    <row r="20887" spans="5:5">
      <c r="E20887"/>
    </row>
    <row r="20888" spans="5:5">
      <c r="E20888"/>
    </row>
    <row r="20889" spans="5:5">
      <c r="E20889"/>
    </row>
    <row r="20890" spans="5:5">
      <c r="E20890"/>
    </row>
    <row r="20891" spans="5:5">
      <c r="E20891"/>
    </row>
    <row r="20892" spans="5:5">
      <c r="E20892"/>
    </row>
    <row r="20893" spans="5:5">
      <c r="E20893"/>
    </row>
    <row r="20894" spans="5:5">
      <c r="E20894"/>
    </row>
    <row r="20895" spans="5:5">
      <c r="E20895"/>
    </row>
    <row r="20896" spans="5:5">
      <c r="E20896"/>
    </row>
    <row r="20897" spans="5:5">
      <c r="E20897"/>
    </row>
    <row r="20898" spans="5:5">
      <c r="E20898"/>
    </row>
    <row r="20899" spans="5:5">
      <c r="E20899"/>
    </row>
    <row r="20900" spans="5:5">
      <c r="E20900"/>
    </row>
    <row r="20901" spans="5:5">
      <c r="E20901"/>
    </row>
    <row r="20902" spans="5:5">
      <c r="E20902"/>
    </row>
    <row r="20903" spans="5:5">
      <c r="E20903"/>
    </row>
    <row r="20904" spans="5:5">
      <c r="E20904"/>
    </row>
    <row r="20905" spans="5:5">
      <c r="E20905"/>
    </row>
    <row r="20906" spans="5:5">
      <c r="E20906"/>
    </row>
    <row r="20907" spans="5:5">
      <c r="E20907"/>
    </row>
    <row r="20908" spans="5:5">
      <c r="E20908"/>
    </row>
    <row r="20909" spans="5:5">
      <c r="E20909"/>
    </row>
    <row r="20910" spans="5:5">
      <c r="E20910"/>
    </row>
    <row r="20911" spans="5:5">
      <c r="E20911"/>
    </row>
    <row r="20912" spans="5:5">
      <c r="E20912"/>
    </row>
    <row r="20913" spans="5:5">
      <c r="E20913"/>
    </row>
    <row r="20914" spans="5:5">
      <c r="E20914"/>
    </row>
    <row r="20915" spans="5:5">
      <c r="E20915"/>
    </row>
    <row r="20916" spans="5:5">
      <c r="E20916"/>
    </row>
    <row r="20917" spans="5:5">
      <c r="E20917"/>
    </row>
    <row r="20918" spans="5:5">
      <c r="E20918"/>
    </row>
    <row r="20919" spans="5:5">
      <c r="E20919"/>
    </row>
    <row r="20920" spans="5:5">
      <c r="E20920"/>
    </row>
    <row r="20921" spans="5:5">
      <c r="E20921"/>
    </row>
    <row r="20922" spans="5:5">
      <c r="E20922"/>
    </row>
    <row r="20923" spans="5:5">
      <c r="E20923"/>
    </row>
    <row r="20924" spans="5:5">
      <c r="E20924"/>
    </row>
    <row r="20925" spans="5:5">
      <c r="E20925"/>
    </row>
    <row r="20926" spans="5:5">
      <c r="E20926"/>
    </row>
    <row r="20927" spans="5:5">
      <c r="E20927"/>
    </row>
    <row r="20928" spans="5:5">
      <c r="E20928"/>
    </row>
    <row r="20929" spans="5:5">
      <c r="E20929"/>
    </row>
    <row r="20930" spans="5:5">
      <c r="E20930"/>
    </row>
    <row r="20931" spans="5:5">
      <c r="E20931"/>
    </row>
    <row r="20932" spans="5:5">
      <c r="E20932"/>
    </row>
    <row r="20933" spans="5:5">
      <c r="E20933"/>
    </row>
    <row r="20934" spans="5:5">
      <c r="E20934"/>
    </row>
    <row r="20935" spans="5:5">
      <c r="E20935"/>
    </row>
    <row r="20936" spans="5:5">
      <c r="E20936"/>
    </row>
    <row r="20937" spans="5:5">
      <c r="E20937"/>
    </row>
    <row r="20938" spans="5:5">
      <c r="E20938"/>
    </row>
    <row r="20939" spans="5:5">
      <c r="E20939"/>
    </row>
    <row r="20940" spans="5:5">
      <c r="E20940"/>
    </row>
    <row r="20941" spans="5:5">
      <c r="E20941"/>
    </row>
    <row r="20942" spans="5:5">
      <c r="E20942"/>
    </row>
    <row r="20943" spans="5:5">
      <c r="E20943"/>
    </row>
    <row r="20944" spans="5:5">
      <c r="E20944"/>
    </row>
    <row r="20945" spans="5:5">
      <c r="E20945"/>
    </row>
    <row r="20946" spans="5:5">
      <c r="E20946"/>
    </row>
    <row r="20947" spans="5:5">
      <c r="E20947"/>
    </row>
    <row r="20948" spans="5:5">
      <c r="E20948"/>
    </row>
    <row r="20949" spans="5:5">
      <c r="E20949"/>
    </row>
    <row r="20950" spans="5:5">
      <c r="E20950"/>
    </row>
    <row r="20951" spans="5:5">
      <c r="E20951"/>
    </row>
    <row r="20952" spans="5:5">
      <c r="E20952"/>
    </row>
    <row r="20953" spans="5:5">
      <c r="E20953"/>
    </row>
    <row r="20954" spans="5:5">
      <c r="E20954"/>
    </row>
    <row r="20955" spans="5:5">
      <c r="E20955"/>
    </row>
    <row r="20956" spans="5:5">
      <c r="E20956"/>
    </row>
    <row r="20957" spans="5:5">
      <c r="E20957"/>
    </row>
    <row r="20958" spans="5:5">
      <c r="E20958"/>
    </row>
    <row r="20959" spans="5:5">
      <c r="E20959"/>
    </row>
    <row r="20960" spans="5:5">
      <c r="E20960"/>
    </row>
    <row r="20961" spans="5:5">
      <c r="E20961"/>
    </row>
    <row r="20962" spans="5:5">
      <c r="E20962"/>
    </row>
    <row r="20963" spans="5:5">
      <c r="E20963"/>
    </row>
    <row r="20964" spans="5:5">
      <c r="E20964"/>
    </row>
    <row r="20965" spans="5:5">
      <c r="E20965"/>
    </row>
    <row r="20966" spans="5:5">
      <c r="E20966"/>
    </row>
    <row r="20967" spans="5:5">
      <c r="E20967"/>
    </row>
    <row r="20968" spans="5:5">
      <c r="E20968"/>
    </row>
    <row r="20969" spans="5:5">
      <c r="E20969"/>
    </row>
    <row r="20970" spans="5:5">
      <c r="E20970"/>
    </row>
    <row r="20971" spans="5:5">
      <c r="E20971"/>
    </row>
    <row r="20972" spans="5:5">
      <c r="E20972"/>
    </row>
    <row r="20973" spans="5:5">
      <c r="E20973"/>
    </row>
    <row r="20974" spans="5:5">
      <c r="E20974"/>
    </row>
    <row r="20975" spans="5:5">
      <c r="E20975"/>
    </row>
    <row r="20976" spans="5:5">
      <c r="E20976"/>
    </row>
    <row r="20977" spans="5:5">
      <c r="E20977"/>
    </row>
    <row r="20978" spans="5:5">
      <c r="E20978"/>
    </row>
    <row r="20979" spans="5:5">
      <c r="E20979"/>
    </row>
    <row r="20980" spans="5:5">
      <c r="E20980"/>
    </row>
    <row r="20981" spans="5:5">
      <c r="E20981"/>
    </row>
    <row r="20982" spans="5:5">
      <c r="E20982"/>
    </row>
    <row r="20983" spans="5:5">
      <c r="E20983"/>
    </row>
    <row r="20984" spans="5:5">
      <c r="E20984"/>
    </row>
    <row r="20985" spans="5:5">
      <c r="E20985"/>
    </row>
    <row r="20986" spans="5:5">
      <c r="E20986"/>
    </row>
    <row r="20987" spans="5:5">
      <c r="E20987"/>
    </row>
    <row r="20988" spans="5:5">
      <c r="E20988"/>
    </row>
    <row r="20989" spans="5:5">
      <c r="E20989"/>
    </row>
    <row r="20990" spans="5:5">
      <c r="E20990"/>
    </row>
    <row r="20991" spans="5:5">
      <c r="E20991"/>
    </row>
    <row r="20992" spans="5:5">
      <c r="E20992"/>
    </row>
    <row r="20993" spans="5:5">
      <c r="E20993"/>
    </row>
    <row r="20994" spans="5:5">
      <c r="E20994"/>
    </row>
    <row r="20995" spans="5:5">
      <c r="E20995"/>
    </row>
    <row r="20996" spans="5:5">
      <c r="E20996"/>
    </row>
    <row r="20997" spans="5:5">
      <c r="E20997"/>
    </row>
    <row r="20998" spans="5:5">
      <c r="E20998"/>
    </row>
    <row r="20999" spans="5:5">
      <c r="E20999"/>
    </row>
    <row r="21000" spans="5:5">
      <c r="E21000"/>
    </row>
    <row r="21001" spans="5:5">
      <c r="E21001"/>
    </row>
    <row r="21002" spans="5:5">
      <c r="E21002"/>
    </row>
    <row r="21003" spans="5:5">
      <c r="E21003"/>
    </row>
    <row r="21004" spans="5:5">
      <c r="E21004"/>
    </row>
    <row r="21005" spans="5:5">
      <c r="E21005"/>
    </row>
    <row r="21006" spans="5:5">
      <c r="E21006"/>
    </row>
    <row r="21007" spans="5:5">
      <c r="E21007"/>
    </row>
    <row r="21008" spans="5:5">
      <c r="E21008"/>
    </row>
    <row r="21009" spans="5:5">
      <c r="E21009"/>
    </row>
    <row r="21010" spans="5:5">
      <c r="E21010"/>
    </row>
    <row r="21011" spans="5:5">
      <c r="E21011"/>
    </row>
    <row r="21012" spans="5:5">
      <c r="E21012"/>
    </row>
    <row r="21013" spans="5:5">
      <c r="E21013"/>
    </row>
    <row r="21014" spans="5:5">
      <c r="E21014"/>
    </row>
    <row r="21015" spans="5:5">
      <c r="E21015"/>
    </row>
    <row r="21016" spans="5:5">
      <c r="E21016"/>
    </row>
    <row r="21017" spans="5:5">
      <c r="E21017"/>
    </row>
    <row r="21018" spans="5:5">
      <c r="E21018"/>
    </row>
    <row r="21019" spans="5:5">
      <c r="E21019"/>
    </row>
    <row r="21020" spans="5:5">
      <c r="E21020"/>
    </row>
    <row r="21021" spans="5:5">
      <c r="E21021"/>
    </row>
    <row r="21022" spans="5:5">
      <c r="E21022"/>
    </row>
    <row r="21023" spans="5:5">
      <c r="E21023"/>
    </row>
    <row r="21024" spans="5:5">
      <c r="E21024"/>
    </row>
    <row r="21025" spans="5:5">
      <c r="E21025"/>
    </row>
    <row r="21026" spans="5:5">
      <c r="E21026"/>
    </row>
    <row r="21027" spans="5:5">
      <c r="E21027"/>
    </row>
    <row r="21028" spans="5:5">
      <c r="E21028"/>
    </row>
    <row r="21029" spans="5:5">
      <c r="E21029"/>
    </row>
    <row r="21030" spans="5:5">
      <c r="E21030"/>
    </row>
    <row r="21031" spans="5:5">
      <c r="E21031"/>
    </row>
    <row r="21032" spans="5:5">
      <c r="E21032"/>
    </row>
    <row r="21033" spans="5:5">
      <c r="E21033"/>
    </row>
    <row r="21034" spans="5:5">
      <c r="E21034"/>
    </row>
    <row r="21035" spans="5:5">
      <c r="E21035"/>
    </row>
    <row r="21036" spans="5:5">
      <c r="E21036"/>
    </row>
    <row r="21037" spans="5:5">
      <c r="E21037"/>
    </row>
    <row r="21038" spans="5:5">
      <c r="E21038"/>
    </row>
    <row r="21039" spans="5:5">
      <c r="E21039"/>
    </row>
    <row r="21040" spans="5:5">
      <c r="E21040"/>
    </row>
    <row r="21041" spans="5:5">
      <c r="E21041"/>
    </row>
    <row r="21042" spans="5:5">
      <c r="E21042"/>
    </row>
    <row r="21043" spans="5:5">
      <c r="E21043"/>
    </row>
    <row r="21044" spans="5:5">
      <c r="E21044"/>
    </row>
    <row r="21045" spans="5:5">
      <c r="E21045"/>
    </row>
    <row r="21046" spans="5:5">
      <c r="E21046"/>
    </row>
    <row r="21047" spans="5:5">
      <c r="E21047"/>
    </row>
    <row r="21048" spans="5:5">
      <c r="E21048"/>
    </row>
    <row r="21049" spans="5:5">
      <c r="E21049"/>
    </row>
    <row r="21050" spans="5:5">
      <c r="E21050"/>
    </row>
    <row r="21051" spans="5:5">
      <c r="E21051"/>
    </row>
    <row r="21052" spans="5:5">
      <c r="E21052"/>
    </row>
    <row r="21053" spans="5:5">
      <c r="E21053"/>
    </row>
    <row r="21054" spans="5:5">
      <c r="E21054"/>
    </row>
    <row r="21055" spans="5:5">
      <c r="E21055"/>
    </row>
    <row r="21056" spans="5:5">
      <c r="E21056"/>
    </row>
    <row r="21057" spans="5:5">
      <c r="E21057"/>
    </row>
    <row r="21058" spans="5:5">
      <c r="E21058"/>
    </row>
    <row r="21059" spans="5:5">
      <c r="E21059"/>
    </row>
    <row r="21060" spans="5:5">
      <c r="E21060"/>
    </row>
    <row r="21061" spans="5:5">
      <c r="E21061"/>
    </row>
    <row r="21062" spans="5:5">
      <c r="E21062"/>
    </row>
    <row r="21063" spans="5:5">
      <c r="E21063"/>
    </row>
    <row r="21064" spans="5:5">
      <c r="E21064"/>
    </row>
    <row r="21065" spans="5:5">
      <c r="E21065"/>
    </row>
    <row r="21066" spans="5:5">
      <c r="E21066"/>
    </row>
    <row r="21067" spans="5:5">
      <c r="E21067"/>
    </row>
    <row r="21068" spans="5:5">
      <c r="E21068"/>
    </row>
    <row r="21069" spans="5:5">
      <c r="E21069"/>
    </row>
    <row r="21070" spans="5:5">
      <c r="E21070"/>
    </row>
    <row r="21071" spans="5:5">
      <c r="E21071"/>
    </row>
    <row r="21072" spans="5:5">
      <c r="E21072"/>
    </row>
    <row r="21073" spans="5:5">
      <c r="E21073"/>
    </row>
    <row r="21074" spans="5:5">
      <c r="E21074"/>
    </row>
    <row r="21075" spans="5:5">
      <c r="E21075"/>
    </row>
    <row r="21076" spans="5:5">
      <c r="E21076"/>
    </row>
    <row r="21077" spans="5:5">
      <c r="E21077"/>
    </row>
    <row r="21078" spans="5:5">
      <c r="E21078"/>
    </row>
    <row r="21079" spans="5:5">
      <c r="E21079"/>
    </row>
    <row r="21080" spans="5:5">
      <c r="E21080"/>
    </row>
    <row r="21081" spans="5:5">
      <c r="E21081"/>
    </row>
    <row r="21082" spans="5:5">
      <c r="E21082"/>
    </row>
    <row r="21083" spans="5:5">
      <c r="E21083"/>
    </row>
    <row r="21084" spans="5:5">
      <c r="E21084"/>
    </row>
    <row r="21085" spans="5:5">
      <c r="E21085"/>
    </row>
    <row r="21086" spans="5:5">
      <c r="E21086"/>
    </row>
    <row r="21087" spans="5:5">
      <c r="E21087"/>
    </row>
    <row r="21088" spans="5:5">
      <c r="E21088"/>
    </row>
    <row r="21089" spans="5:5">
      <c r="E21089"/>
    </row>
    <row r="21090" spans="5:5">
      <c r="E21090"/>
    </row>
    <row r="21091" spans="5:5">
      <c r="E21091"/>
    </row>
    <row r="21092" spans="5:5">
      <c r="E21092"/>
    </row>
    <row r="21093" spans="5:5">
      <c r="E21093"/>
    </row>
    <row r="21094" spans="5:5">
      <c r="E21094"/>
    </row>
    <row r="21095" spans="5:5">
      <c r="E21095"/>
    </row>
    <row r="21096" spans="5:5">
      <c r="E21096"/>
    </row>
    <row r="21097" spans="5:5">
      <c r="E21097"/>
    </row>
    <row r="21098" spans="5:5">
      <c r="E21098"/>
    </row>
    <row r="21099" spans="5:5">
      <c r="E21099"/>
    </row>
    <row r="21100" spans="5:5">
      <c r="E21100"/>
    </row>
    <row r="21101" spans="5:5">
      <c r="E21101"/>
    </row>
    <row r="21102" spans="5:5">
      <c r="E21102"/>
    </row>
    <row r="21103" spans="5:5">
      <c r="E21103"/>
    </row>
    <row r="21104" spans="5:5">
      <c r="E21104"/>
    </row>
    <row r="21105" spans="5:5">
      <c r="E21105"/>
    </row>
    <row r="21106" spans="5:5">
      <c r="E21106"/>
    </row>
    <row r="21107" spans="5:5">
      <c r="E21107"/>
    </row>
    <row r="21108" spans="5:5">
      <c r="E21108"/>
    </row>
    <row r="21109" spans="5:5">
      <c r="E21109"/>
    </row>
    <row r="21110" spans="5:5">
      <c r="E21110"/>
    </row>
    <row r="21111" spans="5:5">
      <c r="E21111"/>
    </row>
    <row r="21112" spans="5:5">
      <c r="E21112"/>
    </row>
    <row r="21113" spans="5:5">
      <c r="E21113"/>
    </row>
    <row r="21114" spans="5:5">
      <c r="E21114"/>
    </row>
    <row r="21115" spans="5:5">
      <c r="E21115"/>
    </row>
    <row r="21116" spans="5:5">
      <c r="E21116"/>
    </row>
    <row r="21117" spans="5:5">
      <c r="E21117"/>
    </row>
    <row r="21118" spans="5:5">
      <c r="E21118"/>
    </row>
    <row r="21119" spans="5:5">
      <c r="E21119"/>
    </row>
    <row r="21120" spans="5:5">
      <c r="E21120"/>
    </row>
    <row r="21121" spans="5:5">
      <c r="E21121"/>
    </row>
    <row r="21122" spans="5:5">
      <c r="E21122"/>
    </row>
    <row r="21123" spans="5:5">
      <c r="E21123"/>
    </row>
    <row r="21124" spans="5:5">
      <c r="E21124"/>
    </row>
    <row r="21125" spans="5:5">
      <c r="E21125"/>
    </row>
    <row r="21126" spans="5:5">
      <c r="E21126"/>
    </row>
    <row r="21127" spans="5:5">
      <c r="E21127"/>
    </row>
    <row r="21128" spans="5:5">
      <c r="E21128"/>
    </row>
    <row r="21129" spans="5:5">
      <c r="E21129"/>
    </row>
    <row r="21130" spans="5:5">
      <c r="E21130"/>
    </row>
    <row r="21131" spans="5:5">
      <c r="E21131"/>
    </row>
    <row r="21132" spans="5:5">
      <c r="E21132"/>
    </row>
    <row r="21133" spans="5:5">
      <c r="E21133"/>
    </row>
    <row r="21134" spans="5:5">
      <c r="E21134"/>
    </row>
    <row r="21135" spans="5:5">
      <c r="E21135"/>
    </row>
    <row r="21136" spans="5:5">
      <c r="E21136"/>
    </row>
    <row r="21137" spans="5:5">
      <c r="E21137"/>
    </row>
    <row r="21138" spans="5:5">
      <c r="E21138"/>
    </row>
    <row r="21139" spans="5:5">
      <c r="E21139"/>
    </row>
    <row r="21140" spans="5:5">
      <c r="E21140"/>
    </row>
    <row r="21141" spans="5:5">
      <c r="E21141"/>
    </row>
    <row r="21142" spans="5:5">
      <c r="E21142"/>
    </row>
    <row r="21143" spans="5:5">
      <c r="E21143"/>
    </row>
    <row r="21144" spans="5:5">
      <c r="E21144"/>
    </row>
    <row r="21145" spans="5:5">
      <c r="E21145"/>
    </row>
    <row r="21146" spans="5:5">
      <c r="E21146"/>
    </row>
    <row r="21147" spans="5:5">
      <c r="E21147"/>
    </row>
    <row r="21148" spans="5:5">
      <c r="E21148"/>
    </row>
    <row r="21149" spans="5:5">
      <c r="E21149"/>
    </row>
    <row r="21150" spans="5:5">
      <c r="E21150"/>
    </row>
    <row r="21151" spans="5:5">
      <c r="E21151"/>
    </row>
    <row r="21152" spans="5:5">
      <c r="E21152"/>
    </row>
    <row r="21153" spans="5:5">
      <c r="E21153"/>
    </row>
    <row r="21154" spans="5:5">
      <c r="E21154"/>
    </row>
    <row r="21155" spans="5:5">
      <c r="E21155"/>
    </row>
    <row r="21156" spans="5:5">
      <c r="E21156"/>
    </row>
    <row r="21157" spans="5:5">
      <c r="E21157"/>
    </row>
    <row r="21158" spans="5:5">
      <c r="E21158"/>
    </row>
    <row r="21159" spans="5:5">
      <c r="E21159"/>
    </row>
    <row r="21160" spans="5:5">
      <c r="E21160"/>
    </row>
    <row r="21161" spans="5:5">
      <c r="E21161"/>
    </row>
    <row r="21162" spans="5:5">
      <c r="E21162"/>
    </row>
    <row r="21163" spans="5:5">
      <c r="E21163"/>
    </row>
    <row r="21164" spans="5:5">
      <c r="E21164"/>
    </row>
    <row r="21165" spans="5:5">
      <c r="E21165"/>
    </row>
    <row r="21166" spans="5:5">
      <c r="E21166"/>
    </row>
    <row r="21167" spans="5:5">
      <c r="E21167"/>
    </row>
    <row r="21168" spans="5:5">
      <c r="E21168"/>
    </row>
    <row r="21169" spans="5:5">
      <c r="E21169"/>
    </row>
    <row r="21170" spans="5:5">
      <c r="E21170"/>
    </row>
    <row r="21171" spans="5:5">
      <c r="E21171"/>
    </row>
    <row r="21172" spans="5:5">
      <c r="E21172"/>
    </row>
    <row r="21173" spans="5:5">
      <c r="E21173"/>
    </row>
    <row r="21174" spans="5:5">
      <c r="E21174"/>
    </row>
    <row r="21175" spans="5:5">
      <c r="E21175"/>
    </row>
    <row r="21176" spans="5:5">
      <c r="E21176"/>
    </row>
    <row r="21177" spans="5:5">
      <c r="E21177"/>
    </row>
    <row r="21178" spans="5:5">
      <c r="E21178"/>
    </row>
    <row r="21179" spans="5:5">
      <c r="E21179"/>
    </row>
    <row r="21180" spans="5:5">
      <c r="E21180"/>
    </row>
    <row r="21181" spans="5:5">
      <c r="E21181"/>
    </row>
    <row r="21182" spans="5:5">
      <c r="E21182"/>
    </row>
    <row r="21183" spans="5:5">
      <c r="E21183"/>
    </row>
    <row r="21184" spans="5:5">
      <c r="E21184"/>
    </row>
    <row r="21185" spans="5:5">
      <c r="E21185"/>
    </row>
    <row r="21186" spans="5:5">
      <c r="E21186"/>
    </row>
    <row r="21187" spans="5:5">
      <c r="E21187"/>
    </row>
    <row r="21188" spans="5:5">
      <c r="E21188"/>
    </row>
    <row r="21189" spans="5:5">
      <c r="E21189"/>
    </row>
    <row r="21190" spans="5:5">
      <c r="E21190"/>
    </row>
    <row r="21191" spans="5:5">
      <c r="E21191"/>
    </row>
    <row r="21192" spans="5:5">
      <c r="E21192"/>
    </row>
    <row r="21193" spans="5:5">
      <c r="E21193"/>
    </row>
    <row r="21194" spans="5:5">
      <c r="E21194"/>
    </row>
    <row r="21195" spans="5:5">
      <c r="E21195"/>
    </row>
    <row r="21196" spans="5:5">
      <c r="E21196"/>
    </row>
    <row r="21197" spans="5:5">
      <c r="E21197"/>
    </row>
    <row r="21198" spans="5:5">
      <c r="E21198"/>
    </row>
    <row r="21199" spans="5:5">
      <c r="E21199"/>
    </row>
    <row r="21200" spans="5:5">
      <c r="E21200"/>
    </row>
    <row r="21201" spans="5:5">
      <c r="E21201"/>
    </row>
    <row r="21202" spans="5:5">
      <c r="E21202"/>
    </row>
    <row r="21203" spans="5:5">
      <c r="E21203"/>
    </row>
    <row r="21204" spans="5:5">
      <c r="E21204"/>
    </row>
    <row r="21205" spans="5:5">
      <c r="E21205"/>
    </row>
    <row r="21206" spans="5:5">
      <c r="E21206"/>
    </row>
    <row r="21207" spans="5:5">
      <c r="E21207"/>
    </row>
    <row r="21208" spans="5:5">
      <c r="E21208"/>
    </row>
    <row r="21209" spans="5:5">
      <c r="E21209"/>
    </row>
    <row r="21210" spans="5:5">
      <c r="E21210"/>
    </row>
    <row r="21211" spans="5:5">
      <c r="E21211"/>
    </row>
    <row r="21212" spans="5:5">
      <c r="E21212"/>
    </row>
    <row r="21213" spans="5:5">
      <c r="E21213"/>
    </row>
    <row r="21214" spans="5:5">
      <c r="E21214"/>
    </row>
    <row r="21215" spans="5:5">
      <c r="E21215"/>
    </row>
    <row r="21216" spans="5:5">
      <c r="E21216"/>
    </row>
    <row r="21217" spans="5:5">
      <c r="E21217"/>
    </row>
    <row r="21218" spans="5:5">
      <c r="E21218"/>
    </row>
    <row r="21219" spans="5:5">
      <c r="E21219"/>
    </row>
    <row r="21220" spans="5:5">
      <c r="E21220"/>
    </row>
    <row r="21221" spans="5:5">
      <c r="E21221"/>
    </row>
    <row r="21222" spans="5:5">
      <c r="E21222"/>
    </row>
    <row r="21223" spans="5:5">
      <c r="E21223"/>
    </row>
    <row r="21224" spans="5:5">
      <c r="E21224"/>
    </row>
    <row r="21225" spans="5:5">
      <c r="E21225"/>
    </row>
    <row r="21226" spans="5:5">
      <c r="E21226"/>
    </row>
    <row r="21227" spans="5:5">
      <c r="E21227"/>
    </row>
    <row r="21228" spans="5:5">
      <c r="E21228"/>
    </row>
    <row r="21229" spans="5:5">
      <c r="E21229"/>
    </row>
    <row r="21230" spans="5:5">
      <c r="E21230"/>
    </row>
    <row r="21231" spans="5:5">
      <c r="E21231"/>
    </row>
    <row r="21232" spans="5:5">
      <c r="E21232"/>
    </row>
    <row r="21233" spans="5:5">
      <c r="E21233"/>
    </row>
    <row r="21234" spans="5:5">
      <c r="E21234"/>
    </row>
    <row r="21235" spans="5:5">
      <c r="E21235"/>
    </row>
    <row r="21236" spans="5:5">
      <c r="E21236"/>
    </row>
    <row r="21237" spans="5:5">
      <c r="E21237"/>
    </row>
    <row r="21238" spans="5:5">
      <c r="E21238"/>
    </row>
    <row r="21239" spans="5:5">
      <c r="E21239"/>
    </row>
    <row r="21240" spans="5:5">
      <c r="E21240"/>
    </row>
    <row r="21241" spans="5:5">
      <c r="E21241"/>
    </row>
    <row r="21242" spans="5:5">
      <c r="E21242"/>
    </row>
    <row r="21243" spans="5:5">
      <c r="E21243"/>
    </row>
    <row r="21244" spans="5:5">
      <c r="E21244"/>
    </row>
    <row r="21245" spans="5:5">
      <c r="E21245"/>
    </row>
    <row r="21246" spans="5:5">
      <c r="E21246"/>
    </row>
    <row r="21247" spans="5:5">
      <c r="E21247"/>
    </row>
    <row r="21248" spans="5:5">
      <c r="E21248"/>
    </row>
    <row r="21249" spans="5:5">
      <c r="E21249"/>
    </row>
    <row r="21250" spans="5:5">
      <c r="E21250"/>
    </row>
    <row r="21251" spans="5:5">
      <c r="E21251"/>
    </row>
    <row r="21252" spans="5:5">
      <c r="E21252"/>
    </row>
    <row r="21253" spans="5:5">
      <c r="E21253"/>
    </row>
    <row r="21254" spans="5:5">
      <c r="E21254"/>
    </row>
    <row r="21255" spans="5:5">
      <c r="E21255"/>
    </row>
    <row r="21256" spans="5:5">
      <c r="E21256"/>
    </row>
    <row r="21257" spans="5:5">
      <c r="E21257"/>
    </row>
    <row r="21258" spans="5:5">
      <c r="E21258"/>
    </row>
    <row r="21259" spans="5:5">
      <c r="E21259"/>
    </row>
    <row r="21260" spans="5:5">
      <c r="E21260"/>
    </row>
    <row r="21261" spans="5:5">
      <c r="E21261"/>
    </row>
    <row r="21262" spans="5:5">
      <c r="E21262"/>
    </row>
    <row r="21263" spans="5:5">
      <c r="E21263"/>
    </row>
    <row r="21264" spans="5:5">
      <c r="E21264"/>
    </row>
    <row r="21265" spans="5:5">
      <c r="E21265"/>
    </row>
    <row r="21266" spans="5:5">
      <c r="E21266"/>
    </row>
    <row r="21267" spans="5:5">
      <c r="E21267"/>
    </row>
    <row r="21268" spans="5:5">
      <c r="E21268"/>
    </row>
    <row r="21269" spans="5:5">
      <c r="E21269"/>
    </row>
    <row r="21270" spans="5:5">
      <c r="E21270"/>
    </row>
    <row r="21271" spans="5:5">
      <c r="E21271"/>
    </row>
    <row r="21272" spans="5:5">
      <c r="E21272"/>
    </row>
    <row r="21273" spans="5:5">
      <c r="E21273"/>
    </row>
    <row r="21274" spans="5:5">
      <c r="E21274"/>
    </row>
    <row r="21275" spans="5:5">
      <c r="E21275"/>
    </row>
    <row r="21276" spans="5:5">
      <c r="E21276"/>
    </row>
    <row r="21277" spans="5:5">
      <c r="E21277"/>
    </row>
    <row r="21278" spans="5:5">
      <c r="E21278"/>
    </row>
    <row r="21279" spans="5:5">
      <c r="E21279"/>
    </row>
    <row r="21280" spans="5:5">
      <c r="E21280"/>
    </row>
    <row r="21281" spans="5:5">
      <c r="E21281"/>
    </row>
    <row r="21282" spans="5:5">
      <c r="E21282"/>
    </row>
    <row r="21283" spans="5:5">
      <c r="E21283"/>
    </row>
    <row r="21284" spans="5:5">
      <c r="E21284"/>
    </row>
    <row r="21285" spans="5:5">
      <c r="E21285"/>
    </row>
    <row r="21286" spans="5:5">
      <c r="E21286"/>
    </row>
    <row r="21287" spans="5:5">
      <c r="E21287"/>
    </row>
    <row r="21288" spans="5:5">
      <c r="E21288"/>
    </row>
    <row r="21289" spans="5:5">
      <c r="E21289"/>
    </row>
    <row r="21290" spans="5:5">
      <c r="E21290"/>
    </row>
    <row r="21291" spans="5:5">
      <c r="E21291"/>
    </row>
    <row r="21292" spans="5:5">
      <c r="E21292"/>
    </row>
    <row r="21293" spans="5:5">
      <c r="E21293"/>
    </row>
    <row r="21294" spans="5:5">
      <c r="E21294"/>
    </row>
    <row r="21295" spans="5:5">
      <c r="E21295"/>
    </row>
    <row r="21296" spans="5:5">
      <c r="E21296"/>
    </row>
    <row r="21297" spans="5:5">
      <c r="E21297"/>
    </row>
    <row r="21298" spans="5:5">
      <c r="E21298"/>
    </row>
    <row r="21299" spans="5:5">
      <c r="E21299"/>
    </row>
    <row r="21300" spans="5:5">
      <c r="E21300"/>
    </row>
    <row r="21301" spans="5:5">
      <c r="E21301"/>
    </row>
    <row r="21302" spans="5:5">
      <c r="E21302"/>
    </row>
    <row r="21303" spans="5:5">
      <c r="E21303"/>
    </row>
    <row r="21304" spans="5:5">
      <c r="E21304"/>
    </row>
    <row r="21305" spans="5:5">
      <c r="E21305"/>
    </row>
    <row r="21306" spans="5:5">
      <c r="E21306"/>
    </row>
    <row r="21307" spans="5:5">
      <c r="E21307"/>
    </row>
    <row r="21308" spans="5:5">
      <c r="E21308"/>
    </row>
    <row r="21309" spans="5:5">
      <c r="E21309"/>
    </row>
    <row r="21310" spans="5:5">
      <c r="E21310"/>
    </row>
    <row r="21311" spans="5:5">
      <c r="E21311"/>
    </row>
    <row r="21312" spans="5:5">
      <c r="E21312"/>
    </row>
    <row r="21313" spans="5:5">
      <c r="E21313"/>
    </row>
    <row r="21314" spans="5:5">
      <c r="E21314"/>
    </row>
    <row r="21315" spans="5:5">
      <c r="E21315"/>
    </row>
    <row r="21316" spans="5:5">
      <c r="E21316"/>
    </row>
    <row r="21317" spans="5:5">
      <c r="E21317"/>
    </row>
    <row r="21318" spans="5:5">
      <c r="E21318"/>
    </row>
    <row r="21319" spans="5:5">
      <c r="E21319"/>
    </row>
    <row r="21320" spans="5:5">
      <c r="E21320"/>
    </row>
    <row r="21321" spans="5:5">
      <c r="E21321"/>
    </row>
    <row r="21322" spans="5:5">
      <c r="E21322"/>
    </row>
    <row r="21323" spans="5:5">
      <c r="E21323"/>
    </row>
    <row r="21324" spans="5:5">
      <c r="E21324"/>
    </row>
    <row r="21325" spans="5:5">
      <c r="E21325"/>
    </row>
    <row r="21326" spans="5:5">
      <c r="E21326"/>
    </row>
    <row r="21327" spans="5:5">
      <c r="E21327"/>
    </row>
    <row r="21328" spans="5:5">
      <c r="E21328"/>
    </row>
    <row r="21329" spans="5:5">
      <c r="E21329"/>
    </row>
    <row r="21330" spans="5:5">
      <c r="E21330"/>
    </row>
    <row r="21331" spans="5:5">
      <c r="E21331"/>
    </row>
    <row r="21332" spans="5:5">
      <c r="E21332"/>
    </row>
    <row r="21333" spans="5:5">
      <c r="E21333"/>
    </row>
    <row r="21334" spans="5:5">
      <c r="E21334"/>
    </row>
    <row r="21335" spans="5:5">
      <c r="E21335"/>
    </row>
    <row r="21336" spans="5:5">
      <c r="E21336"/>
    </row>
    <row r="21337" spans="5:5">
      <c r="E21337"/>
    </row>
    <row r="21338" spans="5:5">
      <c r="E21338"/>
    </row>
    <row r="21339" spans="5:5">
      <c r="E21339"/>
    </row>
    <row r="21340" spans="5:5">
      <c r="E21340"/>
    </row>
    <row r="21341" spans="5:5">
      <c r="E21341"/>
    </row>
    <row r="21342" spans="5:5">
      <c r="E21342"/>
    </row>
    <row r="21343" spans="5:5">
      <c r="E21343"/>
    </row>
    <row r="21344" spans="5:5">
      <c r="E21344"/>
    </row>
    <row r="21345" spans="5:5">
      <c r="E21345"/>
    </row>
    <row r="21346" spans="5:5">
      <c r="E21346"/>
    </row>
    <row r="21347" spans="5:5">
      <c r="E21347"/>
    </row>
    <row r="21348" spans="5:5">
      <c r="E21348"/>
    </row>
    <row r="21349" spans="5:5">
      <c r="E21349"/>
    </row>
    <row r="21350" spans="5:5">
      <c r="E21350"/>
    </row>
    <row r="21351" spans="5:5">
      <c r="E21351"/>
    </row>
    <row r="21352" spans="5:5">
      <c r="E21352"/>
    </row>
    <row r="21353" spans="5:5">
      <c r="E21353"/>
    </row>
    <row r="21354" spans="5:5">
      <c r="E21354"/>
    </row>
    <row r="21355" spans="5:5">
      <c r="E21355"/>
    </row>
    <row r="21356" spans="5:5">
      <c r="E21356"/>
    </row>
    <row r="21357" spans="5:5">
      <c r="E21357"/>
    </row>
    <row r="21358" spans="5:5">
      <c r="E21358"/>
    </row>
    <row r="21359" spans="5:5">
      <c r="E21359"/>
    </row>
    <row r="21360" spans="5:5">
      <c r="E21360"/>
    </row>
    <row r="21361" spans="5:5">
      <c r="E21361"/>
    </row>
    <row r="21362" spans="5:5">
      <c r="E21362"/>
    </row>
    <row r="21363" spans="5:5">
      <c r="E21363"/>
    </row>
    <row r="21364" spans="5:5">
      <c r="E21364"/>
    </row>
    <row r="21365" spans="5:5">
      <c r="E21365"/>
    </row>
    <row r="21366" spans="5:5">
      <c r="E21366"/>
    </row>
    <row r="21367" spans="5:5">
      <c r="E21367"/>
    </row>
    <row r="21368" spans="5:5">
      <c r="E21368"/>
    </row>
    <row r="21369" spans="5:5">
      <c r="E21369"/>
    </row>
    <row r="21370" spans="5:5">
      <c r="E21370"/>
    </row>
    <row r="21371" spans="5:5">
      <c r="E21371"/>
    </row>
    <row r="21372" spans="5:5">
      <c r="E21372"/>
    </row>
    <row r="21373" spans="5:5">
      <c r="E21373"/>
    </row>
    <row r="21374" spans="5:5">
      <c r="E21374"/>
    </row>
    <row r="21375" spans="5:5">
      <c r="E21375"/>
    </row>
    <row r="21376" spans="5:5">
      <c r="E21376"/>
    </row>
    <row r="21377" spans="5:5">
      <c r="E21377"/>
    </row>
    <row r="21378" spans="5:5">
      <c r="E21378"/>
    </row>
    <row r="21379" spans="5:5">
      <c r="E21379"/>
    </row>
    <row r="21380" spans="5:5">
      <c r="E21380"/>
    </row>
    <row r="21381" spans="5:5">
      <c r="E21381"/>
    </row>
    <row r="21382" spans="5:5">
      <c r="E21382"/>
    </row>
    <row r="21383" spans="5:5">
      <c r="E21383"/>
    </row>
    <row r="21384" spans="5:5">
      <c r="E21384"/>
    </row>
    <row r="21385" spans="5:5">
      <c r="E21385"/>
    </row>
    <row r="21386" spans="5:5">
      <c r="E21386"/>
    </row>
    <row r="21387" spans="5:5">
      <c r="E21387"/>
    </row>
    <row r="21388" spans="5:5">
      <c r="E21388"/>
    </row>
    <row r="21389" spans="5:5">
      <c r="E21389"/>
    </row>
    <row r="21390" spans="5:5">
      <c r="E21390"/>
    </row>
    <row r="21391" spans="5:5">
      <c r="E21391"/>
    </row>
    <row r="21392" spans="5:5">
      <c r="E21392"/>
    </row>
    <row r="21393" spans="5:5">
      <c r="E21393"/>
    </row>
    <row r="21394" spans="5:5">
      <c r="E21394"/>
    </row>
    <row r="21395" spans="5:5">
      <c r="E21395"/>
    </row>
    <row r="21396" spans="5:5">
      <c r="E21396"/>
    </row>
    <row r="21397" spans="5:5">
      <c r="E21397"/>
    </row>
    <row r="21398" spans="5:5">
      <c r="E21398"/>
    </row>
    <row r="21399" spans="5:5">
      <c r="E21399"/>
    </row>
    <row r="21400" spans="5:5">
      <c r="E21400"/>
    </row>
    <row r="21401" spans="5:5">
      <c r="E21401"/>
    </row>
    <row r="21402" spans="5:5">
      <c r="E21402"/>
    </row>
    <row r="21403" spans="5:5">
      <c r="E21403"/>
    </row>
    <row r="21404" spans="5:5">
      <c r="E21404"/>
    </row>
    <row r="21405" spans="5:5">
      <c r="E21405"/>
    </row>
    <row r="21406" spans="5:5">
      <c r="E21406"/>
    </row>
    <row r="21407" spans="5:5">
      <c r="E21407"/>
    </row>
    <row r="21408" spans="5:5">
      <c r="E21408"/>
    </row>
    <row r="21409" spans="5:5">
      <c r="E21409"/>
    </row>
    <row r="21410" spans="5:5">
      <c r="E21410"/>
    </row>
    <row r="21411" spans="5:5">
      <c r="E21411"/>
    </row>
    <row r="21412" spans="5:5">
      <c r="E21412"/>
    </row>
    <row r="21413" spans="5:5">
      <c r="E21413"/>
    </row>
    <row r="21414" spans="5:5">
      <c r="E21414"/>
    </row>
    <row r="21415" spans="5:5">
      <c r="E21415"/>
    </row>
    <row r="21416" spans="5:5">
      <c r="E21416"/>
    </row>
    <row r="21417" spans="5:5">
      <c r="E21417"/>
    </row>
    <row r="21418" spans="5:5">
      <c r="E21418"/>
    </row>
    <row r="21419" spans="5:5">
      <c r="E21419"/>
    </row>
    <row r="21420" spans="5:5">
      <c r="E21420"/>
    </row>
    <row r="21421" spans="5:5">
      <c r="E21421"/>
    </row>
    <row r="21422" spans="5:5">
      <c r="E21422"/>
    </row>
    <row r="21423" spans="5:5">
      <c r="E21423"/>
    </row>
    <row r="21424" spans="5:5">
      <c r="E21424"/>
    </row>
    <row r="21425" spans="5:5">
      <c r="E21425"/>
    </row>
    <row r="21426" spans="5:5">
      <c r="E21426"/>
    </row>
    <row r="21427" spans="5:5">
      <c r="E21427"/>
    </row>
    <row r="21428" spans="5:5">
      <c r="E21428"/>
    </row>
    <row r="21429" spans="5:5">
      <c r="E21429"/>
    </row>
    <row r="21430" spans="5:5">
      <c r="E21430"/>
    </row>
    <row r="21431" spans="5:5">
      <c r="E21431"/>
    </row>
    <row r="21432" spans="5:5">
      <c r="E21432"/>
    </row>
    <row r="21433" spans="5:5">
      <c r="E21433"/>
    </row>
    <row r="21434" spans="5:5">
      <c r="E21434"/>
    </row>
    <row r="21435" spans="5:5">
      <c r="E21435"/>
    </row>
    <row r="21436" spans="5:5">
      <c r="E21436"/>
    </row>
    <row r="21437" spans="5:5">
      <c r="E21437"/>
    </row>
    <row r="21438" spans="5:5">
      <c r="E21438"/>
    </row>
    <row r="21439" spans="5:5">
      <c r="E21439"/>
    </row>
    <row r="21440" spans="5:5">
      <c r="E21440"/>
    </row>
    <row r="21441" spans="5:5">
      <c r="E21441"/>
    </row>
    <row r="21442" spans="5:5">
      <c r="E21442"/>
    </row>
    <row r="21443" spans="5:5">
      <c r="E21443"/>
    </row>
    <row r="21444" spans="5:5">
      <c r="E21444"/>
    </row>
    <row r="21445" spans="5:5">
      <c r="E21445"/>
    </row>
    <row r="21446" spans="5:5">
      <c r="E21446"/>
    </row>
    <row r="21447" spans="5:5">
      <c r="E21447"/>
    </row>
    <row r="21448" spans="5:5">
      <c r="E21448"/>
    </row>
    <row r="21449" spans="5:5">
      <c r="E21449"/>
    </row>
    <row r="21450" spans="5:5">
      <c r="E21450"/>
    </row>
    <row r="21451" spans="5:5">
      <c r="E21451"/>
    </row>
    <row r="21452" spans="5:5">
      <c r="E21452"/>
    </row>
    <row r="21453" spans="5:5">
      <c r="E21453"/>
    </row>
    <row r="21454" spans="5:5">
      <c r="E21454"/>
    </row>
    <row r="21455" spans="5:5">
      <c r="E21455"/>
    </row>
    <row r="21456" spans="5:5">
      <c r="E21456"/>
    </row>
    <row r="21457" spans="5:5">
      <c r="E21457"/>
    </row>
    <row r="21458" spans="5:5">
      <c r="E21458"/>
    </row>
    <row r="21459" spans="5:5">
      <c r="E21459"/>
    </row>
    <row r="21460" spans="5:5">
      <c r="E21460"/>
    </row>
    <row r="21461" spans="5:5">
      <c r="E21461"/>
    </row>
    <row r="21462" spans="5:5">
      <c r="E21462"/>
    </row>
    <row r="21463" spans="5:5">
      <c r="E21463"/>
    </row>
    <row r="21464" spans="5:5">
      <c r="E21464"/>
    </row>
    <row r="21465" spans="5:5">
      <c r="E21465"/>
    </row>
    <row r="21466" spans="5:5">
      <c r="E21466"/>
    </row>
    <row r="21467" spans="5:5">
      <c r="E21467"/>
    </row>
    <row r="21468" spans="5:5">
      <c r="E21468"/>
    </row>
    <row r="21469" spans="5:5">
      <c r="E21469"/>
    </row>
    <row r="21470" spans="5:5">
      <c r="E21470"/>
    </row>
    <row r="21471" spans="5:5">
      <c r="E21471"/>
    </row>
    <row r="21472" spans="5:5">
      <c r="E21472"/>
    </row>
    <row r="21473" spans="5:5">
      <c r="E21473"/>
    </row>
    <row r="21474" spans="5:5">
      <c r="E21474"/>
    </row>
    <row r="21475" spans="5:5">
      <c r="E21475"/>
    </row>
    <row r="21476" spans="5:5">
      <c r="E21476"/>
    </row>
    <row r="21477" spans="5:5">
      <c r="E21477"/>
    </row>
    <row r="21478" spans="5:5">
      <c r="E21478"/>
    </row>
    <row r="21479" spans="5:5">
      <c r="E21479"/>
    </row>
    <row r="21480" spans="5:5">
      <c r="E21480"/>
    </row>
    <row r="21481" spans="5:5">
      <c r="E21481"/>
    </row>
    <row r="21482" spans="5:5">
      <c r="E21482"/>
    </row>
    <row r="21483" spans="5:5">
      <c r="E21483"/>
    </row>
    <row r="21484" spans="5:5">
      <c r="E21484"/>
    </row>
    <row r="21485" spans="5:5">
      <c r="E21485"/>
    </row>
    <row r="21486" spans="5:5">
      <c r="E21486"/>
    </row>
    <row r="21487" spans="5:5">
      <c r="E21487"/>
    </row>
    <row r="21488" spans="5:5">
      <c r="E21488"/>
    </row>
    <row r="21489" spans="5:5">
      <c r="E21489"/>
    </row>
    <row r="21490" spans="5:5">
      <c r="E21490"/>
    </row>
    <row r="21491" spans="5:5">
      <c r="E21491"/>
    </row>
    <row r="21492" spans="5:5">
      <c r="E21492"/>
    </row>
    <row r="21493" spans="5:5">
      <c r="E21493"/>
    </row>
    <row r="21494" spans="5:5">
      <c r="E21494"/>
    </row>
    <row r="21495" spans="5:5">
      <c r="E21495"/>
    </row>
    <row r="21496" spans="5:5">
      <c r="E21496"/>
    </row>
    <row r="21497" spans="5:5">
      <c r="E21497"/>
    </row>
    <row r="21498" spans="5:5">
      <c r="E21498"/>
    </row>
    <row r="21499" spans="5:5">
      <c r="E21499"/>
    </row>
    <row r="21500" spans="5:5">
      <c r="E21500"/>
    </row>
    <row r="21501" spans="5:5">
      <c r="E21501"/>
    </row>
    <row r="21502" spans="5:5">
      <c r="E21502"/>
    </row>
    <row r="21503" spans="5:5">
      <c r="E21503"/>
    </row>
    <row r="21504" spans="5:5">
      <c r="E21504"/>
    </row>
    <row r="21505" spans="5:5">
      <c r="E21505"/>
    </row>
    <row r="21506" spans="5:5">
      <c r="E21506"/>
    </row>
    <row r="21507" spans="5:5">
      <c r="E21507"/>
    </row>
    <row r="21508" spans="5:5">
      <c r="E21508"/>
    </row>
    <row r="21509" spans="5:5">
      <c r="E21509"/>
    </row>
    <row r="21510" spans="5:5">
      <c r="E21510"/>
    </row>
    <row r="21511" spans="5:5">
      <c r="E21511"/>
    </row>
    <row r="21512" spans="5:5">
      <c r="E21512"/>
    </row>
    <row r="21513" spans="5:5">
      <c r="E21513"/>
    </row>
    <row r="21514" spans="5:5">
      <c r="E21514"/>
    </row>
    <row r="21515" spans="5:5">
      <c r="E21515"/>
    </row>
    <row r="21516" spans="5:5">
      <c r="E21516"/>
    </row>
    <row r="21517" spans="5:5">
      <c r="E21517"/>
    </row>
    <row r="21518" spans="5:5">
      <c r="E21518"/>
    </row>
    <row r="21519" spans="5:5">
      <c r="E21519"/>
    </row>
    <row r="21520" spans="5:5">
      <c r="E21520"/>
    </row>
    <row r="21521" spans="5:5">
      <c r="E21521"/>
    </row>
    <row r="21522" spans="5:5">
      <c r="E21522"/>
    </row>
    <row r="21523" spans="5:5">
      <c r="E21523"/>
    </row>
    <row r="21524" spans="5:5">
      <c r="E21524"/>
    </row>
    <row r="21525" spans="5:5">
      <c r="E21525"/>
    </row>
    <row r="21526" spans="5:5">
      <c r="E21526"/>
    </row>
    <row r="21527" spans="5:5">
      <c r="E21527"/>
    </row>
    <row r="21528" spans="5:5">
      <c r="E21528"/>
    </row>
    <row r="21529" spans="5:5">
      <c r="E21529"/>
    </row>
    <row r="21530" spans="5:5">
      <c r="E21530"/>
    </row>
    <row r="21531" spans="5:5">
      <c r="E21531"/>
    </row>
    <row r="21532" spans="5:5">
      <c r="E21532"/>
    </row>
    <row r="21533" spans="5:5">
      <c r="E21533"/>
    </row>
    <row r="21534" spans="5:5">
      <c r="E21534"/>
    </row>
    <row r="21535" spans="5:5">
      <c r="E21535"/>
    </row>
    <row r="21536" spans="5:5">
      <c r="E21536"/>
    </row>
    <row r="21537" spans="5:5">
      <c r="E21537"/>
    </row>
    <row r="21538" spans="5:5">
      <c r="E21538"/>
    </row>
    <row r="21539" spans="5:5">
      <c r="E21539"/>
    </row>
    <row r="21540" spans="5:5">
      <c r="E21540"/>
    </row>
    <row r="21541" spans="5:5">
      <c r="E21541"/>
    </row>
    <row r="21542" spans="5:5">
      <c r="E21542"/>
    </row>
    <row r="21543" spans="5:5">
      <c r="E21543"/>
    </row>
    <row r="21544" spans="5:5">
      <c r="E21544"/>
    </row>
    <row r="21545" spans="5:5">
      <c r="E21545"/>
    </row>
    <row r="21546" spans="5:5">
      <c r="E21546"/>
    </row>
    <row r="21547" spans="5:5">
      <c r="E21547"/>
    </row>
    <row r="21548" spans="5:5">
      <c r="E21548"/>
    </row>
    <row r="21549" spans="5:5">
      <c r="E21549"/>
    </row>
    <row r="21550" spans="5:5">
      <c r="E21550"/>
    </row>
    <row r="21551" spans="5:5">
      <c r="E21551"/>
    </row>
    <row r="21552" spans="5:5">
      <c r="E21552"/>
    </row>
    <row r="21553" spans="5:5">
      <c r="E21553"/>
    </row>
    <row r="21554" spans="5:5">
      <c r="E21554"/>
    </row>
    <row r="21555" spans="5:5">
      <c r="E21555"/>
    </row>
    <row r="21556" spans="5:5">
      <c r="E21556"/>
    </row>
    <row r="21557" spans="5:5">
      <c r="E21557"/>
    </row>
    <row r="21558" spans="5:5">
      <c r="E21558"/>
    </row>
    <row r="21559" spans="5:5">
      <c r="E21559"/>
    </row>
    <row r="21560" spans="5:5">
      <c r="E21560"/>
    </row>
    <row r="21561" spans="5:5">
      <c r="E21561"/>
    </row>
    <row r="21562" spans="5:5">
      <c r="E21562"/>
    </row>
    <row r="21563" spans="5:5">
      <c r="E21563"/>
    </row>
    <row r="21564" spans="5:5">
      <c r="E21564"/>
    </row>
    <row r="21565" spans="5:5">
      <c r="E21565"/>
    </row>
    <row r="21566" spans="5:5">
      <c r="E21566"/>
    </row>
    <row r="21567" spans="5:5">
      <c r="E21567"/>
    </row>
    <row r="21568" spans="5:5">
      <c r="E21568"/>
    </row>
    <row r="21569" spans="5:5">
      <c r="E21569"/>
    </row>
    <row r="21570" spans="5:5">
      <c r="E21570"/>
    </row>
    <row r="21571" spans="5:5">
      <c r="E21571"/>
    </row>
    <row r="21572" spans="5:5">
      <c r="E21572"/>
    </row>
    <row r="21573" spans="5:5">
      <c r="E21573"/>
    </row>
    <row r="21574" spans="5:5">
      <c r="E21574"/>
    </row>
    <row r="21575" spans="5:5">
      <c r="E21575"/>
    </row>
    <row r="21576" spans="5:5">
      <c r="E21576"/>
    </row>
    <row r="21577" spans="5:5">
      <c r="E21577"/>
    </row>
    <row r="21578" spans="5:5">
      <c r="E21578"/>
    </row>
    <row r="21579" spans="5:5">
      <c r="E21579"/>
    </row>
    <row r="21580" spans="5:5">
      <c r="E21580"/>
    </row>
    <row r="21581" spans="5:5">
      <c r="E21581"/>
    </row>
    <row r="21582" spans="5:5">
      <c r="E21582"/>
    </row>
    <row r="21583" spans="5:5">
      <c r="E21583"/>
    </row>
    <row r="21584" spans="5:5">
      <c r="E21584"/>
    </row>
    <row r="21585" spans="5:5">
      <c r="E21585"/>
    </row>
    <row r="21586" spans="5:5">
      <c r="E21586"/>
    </row>
    <row r="21587" spans="5:5">
      <c r="E21587"/>
    </row>
    <row r="21588" spans="5:5">
      <c r="E21588"/>
    </row>
    <row r="21589" spans="5:5">
      <c r="E21589"/>
    </row>
    <row r="21590" spans="5:5">
      <c r="E21590"/>
    </row>
    <row r="21591" spans="5:5">
      <c r="E21591"/>
    </row>
    <row r="21592" spans="5:5">
      <c r="E21592"/>
    </row>
    <row r="21593" spans="5:5">
      <c r="E21593"/>
    </row>
    <row r="21594" spans="5:5">
      <c r="E21594"/>
    </row>
    <row r="21595" spans="5:5">
      <c r="E21595"/>
    </row>
    <row r="21596" spans="5:5">
      <c r="E21596"/>
    </row>
    <row r="21597" spans="5:5">
      <c r="E21597"/>
    </row>
    <row r="21598" spans="5:5">
      <c r="E21598"/>
    </row>
    <row r="21599" spans="5:5">
      <c r="E21599"/>
    </row>
    <row r="21600" spans="5:5">
      <c r="E21600"/>
    </row>
    <row r="21601" spans="5:5">
      <c r="E21601"/>
    </row>
    <row r="21602" spans="5:5">
      <c r="E21602"/>
    </row>
    <row r="21603" spans="5:5">
      <c r="E21603"/>
    </row>
    <row r="21604" spans="5:5">
      <c r="E21604"/>
    </row>
    <row r="21605" spans="5:5">
      <c r="E21605"/>
    </row>
    <row r="21606" spans="5:5">
      <c r="E21606"/>
    </row>
    <row r="21607" spans="5:5">
      <c r="E21607"/>
    </row>
    <row r="21608" spans="5:5">
      <c r="E21608"/>
    </row>
    <row r="21609" spans="5:5">
      <c r="E21609"/>
    </row>
    <row r="21610" spans="5:5">
      <c r="E21610"/>
    </row>
    <row r="21611" spans="5:5">
      <c r="E21611"/>
    </row>
    <row r="21612" spans="5:5">
      <c r="E21612"/>
    </row>
    <row r="21613" spans="5:5">
      <c r="E21613"/>
    </row>
    <row r="21614" spans="5:5">
      <c r="E21614"/>
    </row>
    <row r="21615" spans="5:5">
      <c r="E21615"/>
    </row>
    <row r="21616" spans="5:5">
      <c r="E21616"/>
    </row>
    <row r="21617" spans="5:5">
      <c r="E21617"/>
    </row>
    <row r="21618" spans="5:5">
      <c r="E21618"/>
    </row>
    <row r="21619" spans="5:5">
      <c r="E21619"/>
    </row>
    <row r="21620" spans="5:5">
      <c r="E21620"/>
    </row>
    <row r="21621" spans="5:5">
      <c r="E21621"/>
    </row>
    <row r="21622" spans="5:5">
      <c r="E21622"/>
    </row>
    <row r="21623" spans="5:5">
      <c r="E21623"/>
    </row>
    <row r="21624" spans="5:5">
      <c r="E21624"/>
    </row>
    <row r="21625" spans="5:5">
      <c r="E21625"/>
    </row>
    <row r="21626" spans="5:5">
      <c r="E21626"/>
    </row>
    <row r="21627" spans="5:5">
      <c r="E21627"/>
    </row>
    <row r="21628" spans="5:5">
      <c r="E21628"/>
    </row>
    <row r="21629" spans="5:5">
      <c r="E21629"/>
    </row>
    <row r="21630" spans="5:5">
      <c r="E21630"/>
    </row>
    <row r="21631" spans="5:5">
      <c r="E21631"/>
    </row>
    <row r="21632" spans="5:5">
      <c r="E21632"/>
    </row>
    <row r="21633" spans="5:5">
      <c r="E21633"/>
    </row>
    <row r="21634" spans="5:5">
      <c r="E21634"/>
    </row>
    <row r="21635" spans="5:5">
      <c r="E21635"/>
    </row>
    <row r="21636" spans="5:5">
      <c r="E21636"/>
    </row>
    <row r="21637" spans="5:5">
      <c r="E21637"/>
    </row>
    <row r="21638" spans="5:5">
      <c r="E21638"/>
    </row>
    <row r="21639" spans="5:5">
      <c r="E21639"/>
    </row>
    <row r="21640" spans="5:5">
      <c r="E21640"/>
    </row>
    <row r="21641" spans="5:5">
      <c r="E21641"/>
    </row>
    <row r="21642" spans="5:5">
      <c r="E21642"/>
    </row>
    <row r="21643" spans="5:5">
      <c r="E21643"/>
    </row>
    <row r="21644" spans="5:5">
      <c r="E21644"/>
    </row>
    <row r="21645" spans="5:5">
      <c r="E21645"/>
    </row>
    <row r="21646" spans="5:5">
      <c r="E21646"/>
    </row>
    <row r="21647" spans="5:5">
      <c r="E21647"/>
    </row>
    <row r="21648" spans="5:5">
      <c r="E21648"/>
    </row>
    <row r="21649" spans="5:5">
      <c r="E21649"/>
    </row>
    <row r="21650" spans="5:5">
      <c r="E21650"/>
    </row>
    <row r="21651" spans="5:5">
      <c r="E21651"/>
    </row>
    <row r="21652" spans="5:5">
      <c r="E21652"/>
    </row>
    <row r="21653" spans="5:5">
      <c r="E21653"/>
    </row>
    <row r="21654" spans="5:5">
      <c r="E21654"/>
    </row>
    <row r="21655" spans="5:5">
      <c r="E21655"/>
    </row>
    <row r="21656" spans="5:5">
      <c r="E21656"/>
    </row>
    <row r="21657" spans="5:5">
      <c r="E21657"/>
    </row>
    <row r="21658" spans="5:5">
      <c r="E21658"/>
    </row>
    <row r="21659" spans="5:5">
      <c r="E21659"/>
    </row>
    <row r="21660" spans="5:5">
      <c r="E21660"/>
    </row>
    <row r="21661" spans="5:5">
      <c r="E21661"/>
    </row>
    <row r="21662" spans="5:5">
      <c r="E21662"/>
    </row>
    <row r="21663" spans="5:5">
      <c r="E21663"/>
    </row>
    <row r="21664" spans="5:5">
      <c r="E21664"/>
    </row>
    <row r="21665" spans="5:5">
      <c r="E21665"/>
    </row>
    <row r="21666" spans="5:5">
      <c r="E21666"/>
    </row>
    <row r="21667" spans="5:5">
      <c r="E21667"/>
    </row>
    <row r="21668" spans="5:5">
      <c r="E21668"/>
    </row>
    <row r="21669" spans="5:5">
      <c r="E21669"/>
    </row>
    <row r="21670" spans="5:5">
      <c r="E21670"/>
    </row>
    <row r="21671" spans="5:5">
      <c r="E21671"/>
    </row>
    <row r="21672" spans="5:5">
      <c r="E21672"/>
    </row>
    <row r="21673" spans="5:5">
      <c r="E21673"/>
    </row>
    <row r="21674" spans="5:5">
      <c r="E21674"/>
    </row>
    <row r="21675" spans="5:5">
      <c r="E21675"/>
    </row>
    <row r="21676" spans="5:5">
      <c r="E21676"/>
    </row>
    <row r="21677" spans="5:5">
      <c r="E21677"/>
    </row>
    <row r="21678" spans="5:5">
      <c r="E21678"/>
    </row>
    <row r="21679" spans="5:5">
      <c r="E21679"/>
    </row>
    <row r="21680" spans="5:5">
      <c r="E21680"/>
    </row>
    <row r="21681" spans="5:5">
      <c r="E21681"/>
    </row>
    <row r="21682" spans="5:5">
      <c r="E21682"/>
    </row>
    <row r="21683" spans="5:5">
      <c r="E21683"/>
    </row>
    <row r="21684" spans="5:5">
      <c r="E21684"/>
    </row>
    <row r="21685" spans="5:5">
      <c r="E21685"/>
    </row>
    <row r="21686" spans="5:5">
      <c r="E21686"/>
    </row>
    <row r="21687" spans="5:5">
      <c r="E21687"/>
    </row>
    <row r="21688" spans="5:5">
      <c r="E21688"/>
    </row>
    <row r="21689" spans="5:5">
      <c r="E21689"/>
    </row>
    <row r="21690" spans="5:5">
      <c r="E21690"/>
    </row>
    <row r="21691" spans="5:5">
      <c r="E21691"/>
    </row>
    <row r="21692" spans="5:5">
      <c r="E21692"/>
    </row>
    <row r="21693" spans="5:5">
      <c r="E21693"/>
    </row>
    <row r="21694" spans="5:5">
      <c r="E21694"/>
    </row>
    <row r="21695" spans="5:5">
      <c r="E21695"/>
    </row>
    <row r="21696" spans="5:5">
      <c r="E21696"/>
    </row>
    <row r="21697" spans="5:5">
      <c r="E21697"/>
    </row>
    <row r="21698" spans="5:5">
      <c r="E21698"/>
    </row>
    <row r="21699" spans="5:5">
      <c r="E21699"/>
    </row>
    <row r="21700" spans="5:5">
      <c r="E21700"/>
    </row>
    <row r="21701" spans="5:5">
      <c r="E21701"/>
    </row>
    <row r="21702" spans="5:5">
      <c r="E21702"/>
    </row>
    <row r="21703" spans="5:5">
      <c r="E21703"/>
    </row>
    <row r="21704" spans="5:5">
      <c r="E21704"/>
    </row>
    <row r="21705" spans="5:5">
      <c r="E21705"/>
    </row>
    <row r="21706" spans="5:5">
      <c r="E21706"/>
    </row>
    <row r="21707" spans="5:5">
      <c r="E21707"/>
    </row>
    <row r="21708" spans="5:5">
      <c r="E21708"/>
    </row>
    <row r="21709" spans="5:5">
      <c r="E21709"/>
    </row>
    <row r="21710" spans="5:5">
      <c r="E21710"/>
    </row>
    <row r="21711" spans="5:5">
      <c r="E21711"/>
    </row>
    <row r="21712" spans="5:5">
      <c r="E21712"/>
    </row>
    <row r="21713" spans="5:5">
      <c r="E21713"/>
    </row>
    <row r="21714" spans="5:5">
      <c r="E21714"/>
    </row>
    <row r="21715" spans="5:5">
      <c r="E21715"/>
    </row>
    <row r="21716" spans="5:5">
      <c r="E21716"/>
    </row>
    <row r="21717" spans="5:5">
      <c r="E21717"/>
    </row>
    <row r="21718" spans="5:5">
      <c r="E21718"/>
    </row>
    <row r="21719" spans="5:5">
      <c r="E21719"/>
    </row>
    <row r="21720" spans="5:5">
      <c r="E21720"/>
    </row>
    <row r="21721" spans="5:5">
      <c r="E21721"/>
    </row>
    <row r="21722" spans="5:5">
      <c r="E21722"/>
    </row>
    <row r="21723" spans="5:5">
      <c r="E21723"/>
    </row>
    <row r="21724" spans="5:5">
      <c r="E21724"/>
    </row>
    <row r="21725" spans="5:5">
      <c r="E21725"/>
    </row>
    <row r="21726" spans="5:5">
      <c r="E21726"/>
    </row>
    <row r="21727" spans="5:5">
      <c r="E21727"/>
    </row>
    <row r="21728" spans="5:5">
      <c r="E21728"/>
    </row>
    <row r="21729" spans="5:5">
      <c r="E21729"/>
    </row>
    <row r="21730" spans="5:5">
      <c r="E21730"/>
    </row>
    <row r="21731" spans="5:5">
      <c r="E21731"/>
    </row>
    <row r="21732" spans="5:5">
      <c r="E21732"/>
    </row>
    <row r="21733" spans="5:5">
      <c r="E21733"/>
    </row>
    <row r="21734" spans="5:5">
      <c r="E21734"/>
    </row>
    <row r="21735" spans="5:5">
      <c r="E21735"/>
    </row>
    <row r="21736" spans="5:5">
      <c r="E21736"/>
    </row>
    <row r="21737" spans="5:5">
      <c r="E21737"/>
    </row>
    <row r="21738" spans="5:5">
      <c r="E21738"/>
    </row>
    <row r="21739" spans="5:5">
      <c r="E21739"/>
    </row>
    <row r="21740" spans="5:5">
      <c r="E21740"/>
    </row>
    <row r="21741" spans="5:5">
      <c r="E21741"/>
    </row>
    <row r="21742" spans="5:5">
      <c r="E21742"/>
    </row>
    <row r="21743" spans="5:5">
      <c r="E21743"/>
    </row>
    <row r="21744" spans="5:5">
      <c r="E21744"/>
    </row>
    <row r="21745" spans="5:5">
      <c r="E21745"/>
    </row>
    <row r="21746" spans="5:5">
      <c r="E21746"/>
    </row>
    <row r="21747" spans="5:5">
      <c r="E21747"/>
    </row>
    <row r="21748" spans="5:5">
      <c r="E21748"/>
    </row>
    <row r="21749" spans="5:5">
      <c r="E21749"/>
    </row>
    <row r="21750" spans="5:5">
      <c r="E21750"/>
    </row>
    <row r="21751" spans="5:5">
      <c r="E21751"/>
    </row>
    <row r="21752" spans="5:5">
      <c r="E21752"/>
    </row>
    <row r="21753" spans="5:5">
      <c r="E21753"/>
    </row>
    <row r="21754" spans="5:5">
      <c r="E21754"/>
    </row>
    <row r="21755" spans="5:5">
      <c r="E21755"/>
    </row>
    <row r="21756" spans="5:5">
      <c r="E21756"/>
    </row>
    <row r="21757" spans="5:5">
      <c r="E21757"/>
    </row>
    <row r="21758" spans="5:5">
      <c r="E21758"/>
    </row>
    <row r="21759" spans="5:5">
      <c r="E21759"/>
    </row>
    <row r="21760" spans="5:5">
      <c r="E21760"/>
    </row>
    <row r="21761" spans="5:5">
      <c r="E21761"/>
    </row>
    <row r="21762" spans="5:5">
      <c r="E21762"/>
    </row>
    <row r="21763" spans="5:5">
      <c r="E21763"/>
    </row>
    <row r="21764" spans="5:5">
      <c r="E21764"/>
    </row>
    <row r="21765" spans="5:5">
      <c r="E21765"/>
    </row>
    <row r="21766" spans="5:5">
      <c r="E21766"/>
    </row>
    <row r="21767" spans="5:5">
      <c r="E21767"/>
    </row>
    <row r="21768" spans="5:5">
      <c r="E21768"/>
    </row>
    <row r="21769" spans="5:5">
      <c r="E21769"/>
    </row>
    <row r="21770" spans="5:5">
      <c r="E21770"/>
    </row>
    <row r="21771" spans="5:5">
      <c r="E21771"/>
    </row>
    <row r="21772" spans="5:5">
      <c r="E21772"/>
    </row>
    <row r="21773" spans="5:5">
      <c r="E21773"/>
    </row>
    <row r="21774" spans="5:5">
      <c r="E21774"/>
    </row>
    <row r="21775" spans="5:5">
      <c r="E21775"/>
    </row>
    <row r="21776" spans="5:5">
      <c r="E21776"/>
    </row>
    <row r="21777" spans="5:5">
      <c r="E21777"/>
    </row>
    <row r="21778" spans="5:5">
      <c r="E21778"/>
    </row>
    <row r="21779" spans="5:5">
      <c r="E21779"/>
    </row>
    <row r="21780" spans="5:5">
      <c r="E21780"/>
    </row>
    <row r="21781" spans="5:5">
      <c r="E21781"/>
    </row>
    <row r="21782" spans="5:5">
      <c r="E21782"/>
    </row>
    <row r="21783" spans="5:5">
      <c r="E21783"/>
    </row>
    <row r="21784" spans="5:5">
      <c r="E21784"/>
    </row>
    <row r="21785" spans="5:5">
      <c r="E21785"/>
    </row>
    <row r="21786" spans="5:5">
      <c r="E21786"/>
    </row>
    <row r="21787" spans="5:5">
      <c r="E21787"/>
    </row>
    <row r="21788" spans="5:5">
      <c r="E21788"/>
    </row>
    <row r="21789" spans="5:5">
      <c r="E21789"/>
    </row>
    <row r="21790" spans="5:5">
      <c r="E21790"/>
    </row>
    <row r="21791" spans="5:5">
      <c r="E21791"/>
    </row>
    <row r="21792" spans="5:5">
      <c r="E21792"/>
    </row>
    <row r="21793" spans="5:5">
      <c r="E21793"/>
    </row>
    <row r="21794" spans="5:5">
      <c r="E21794"/>
    </row>
    <row r="21795" spans="5:5">
      <c r="E21795"/>
    </row>
    <row r="21796" spans="5:5">
      <c r="E21796"/>
    </row>
    <row r="21797" spans="5:5">
      <c r="E21797"/>
    </row>
    <row r="21798" spans="5:5">
      <c r="E21798"/>
    </row>
    <row r="21799" spans="5:5">
      <c r="E21799"/>
    </row>
    <row r="21800" spans="5:5">
      <c r="E21800"/>
    </row>
    <row r="21801" spans="5:5">
      <c r="E21801"/>
    </row>
    <row r="21802" spans="5:5">
      <c r="E21802"/>
    </row>
    <row r="21803" spans="5:5">
      <c r="E21803"/>
    </row>
    <row r="21804" spans="5:5">
      <c r="E21804"/>
    </row>
    <row r="21805" spans="5:5">
      <c r="E21805"/>
    </row>
    <row r="21806" spans="5:5">
      <c r="E21806"/>
    </row>
    <row r="21807" spans="5:5">
      <c r="E21807"/>
    </row>
    <row r="21808" spans="5:5">
      <c r="E21808"/>
    </row>
    <row r="21809" spans="5:5">
      <c r="E21809"/>
    </row>
    <row r="21810" spans="5:5">
      <c r="E21810"/>
    </row>
    <row r="21811" spans="5:5">
      <c r="E21811"/>
    </row>
    <row r="21812" spans="5:5">
      <c r="E21812"/>
    </row>
    <row r="21813" spans="5:5">
      <c r="E21813"/>
    </row>
    <row r="21814" spans="5:5">
      <c r="E21814"/>
    </row>
    <row r="21815" spans="5:5">
      <c r="E21815"/>
    </row>
    <row r="21816" spans="5:5">
      <c r="E21816"/>
    </row>
    <row r="21817" spans="5:5">
      <c r="E21817"/>
    </row>
    <row r="21818" spans="5:5">
      <c r="E21818"/>
    </row>
    <row r="21819" spans="5:5">
      <c r="E21819"/>
    </row>
    <row r="21820" spans="5:5">
      <c r="E21820"/>
    </row>
    <row r="21821" spans="5:5">
      <c r="E21821"/>
    </row>
    <row r="21822" spans="5:5">
      <c r="E21822"/>
    </row>
    <row r="21823" spans="5:5">
      <c r="E21823"/>
    </row>
    <row r="21824" spans="5:5">
      <c r="E21824"/>
    </row>
    <row r="21825" spans="5:5">
      <c r="E21825"/>
    </row>
    <row r="21826" spans="5:5">
      <c r="E21826"/>
    </row>
    <row r="21827" spans="5:5">
      <c r="E21827"/>
    </row>
    <row r="21828" spans="5:5">
      <c r="E21828"/>
    </row>
    <row r="21829" spans="5:5">
      <c r="E21829"/>
    </row>
    <row r="21830" spans="5:5">
      <c r="E21830"/>
    </row>
    <row r="21831" spans="5:5">
      <c r="E21831"/>
    </row>
    <row r="21832" spans="5:5">
      <c r="E21832"/>
    </row>
    <row r="21833" spans="5:5">
      <c r="E21833"/>
    </row>
    <row r="21834" spans="5:5">
      <c r="E21834"/>
    </row>
    <row r="21835" spans="5:5">
      <c r="E21835"/>
    </row>
    <row r="21836" spans="5:5">
      <c r="E21836"/>
    </row>
    <row r="21837" spans="5:5">
      <c r="E21837"/>
    </row>
    <row r="21838" spans="5:5">
      <c r="E21838"/>
    </row>
    <row r="21839" spans="5:5">
      <c r="E21839"/>
    </row>
    <row r="21840" spans="5:5">
      <c r="E21840"/>
    </row>
    <row r="21841" spans="5:5">
      <c r="E21841"/>
    </row>
    <row r="21842" spans="5:5">
      <c r="E21842"/>
    </row>
    <row r="21843" spans="5:5">
      <c r="E21843"/>
    </row>
    <row r="21844" spans="5:5">
      <c r="E21844"/>
    </row>
    <row r="21845" spans="5:5">
      <c r="E21845"/>
    </row>
    <row r="21846" spans="5:5">
      <c r="E21846"/>
    </row>
    <row r="21847" spans="5:5">
      <c r="E21847"/>
    </row>
    <row r="21848" spans="5:5">
      <c r="E21848"/>
    </row>
    <row r="21849" spans="5:5">
      <c r="E21849"/>
    </row>
    <row r="21850" spans="5:5">
      <c r="E21850"/>
    </row>
    <row r="21851" spans="5:5">
      <c r="E21851"/>
    </row>
    <row r="21852" spans="5:5">
      <c r="E21852"/>
    </row>
    <row r="21853" spans="5:5">
      <c r="E21853"/>
    </row>
    <row r="21854" spans="5:5">
      <c r="E21854"/>
    </row>
    <row r="21855" spans="5:5">
      <c r="E21855"/>
    </row>
    <row r="21856" spans="5:5">
      <c r="E21856"/>
    </row>
    <row r="21857" spans="5:5">
      <c r="E21857"/>
    </row>
    <row r="21858" spans="5:5">
      <c r="E21858"/>
    </row>
    <row r="21859" spans="5:5">
      <c r="E21859"/>
    </row>
    <row r="21860" spans="5:5">
      <c r="E21860"/>
    </row>
    <row r="21861" spans="5:5">
      <c r="E21861"/>
    </row>
    <row r="21862" spans="5:5">
      <c r="E21862"/>
    </row>
    <row r="21863" spans="5:5">
      <c r="E21863"/>
    </row>
    <row r="21864" spans="5:5">
      <c r="E21864"/>
    </row>
    <row r="21865" spans="5:5">
      <c r="E21865"/>
    </row>
    <row r="21866" spans="5:5">
      <c r="E21866"/>
    </row>
    <row r="21867" spans="5:5">
      <c r="E21867"/>
    </row>
    <row r="21868" spans="5:5">
      <c r="E21868"/>
    </row>
    <row r="21869" spans="5:5">
      <c r="E21869"/>
    </row>
    <row r="21870" spans="5:5">
      <c r="E21870"/>
    </row>
    <row r="21871" spans="5:5">
      <c r="E21871"/>
    </row>
    <row r="21872" spans="5:5">
      <c r="E21872"/>
    </row>
    <row r="21873" spans="5:5">
      <c r="E21873"/>
    </row>
    <row r="21874" spans="5:5">
      <c r="E21874"/>
    </row>
    <row r="21875" spans="5:5">
      <c r="E21875"/>
    </row>
    <row r="21876" spans="5:5">
      <c r="E21876"/>
    </row>
    <row r="21877" spans="5:5">
      <c r="E21877"/>
    </row>
    <row r="21878" spans="5:5">
      <c r="E21878"/>
    </row>
    <row r="21879" spans="5:5">
      <c r="E21879"/>
    </row>
    <row r="21880" spans="5:5">
      <c r="E21880"/>
    </row>
    <row r="21881" spans="5:5">
      <c r="E21881"/>
    </row>
    <row r="21882" spans="5:5">
      <c r="E21882"/>
    </row>
    <row r="21883" spans="5:5">
      <c r="E21883"/>
    </row>
    <row r="21884" spans="5:5">
      <c r="E21884"/>
    </row>
    <row r="21885" spans="5:5">
      <c r="E21885"/>
    </row>
    <row r="21886" spans="5:5">
      <c r="E21886"/>
    </row>
    <row r="21887" spans="5:5">
      <c r="E21887"/>
    </row>
    <row r="21888" spans="5:5">
      <c r="E21888"/>
    </row>
    <row r="21889" spans="5:5">
      <c r="E21889"/>
    </row>
    <row r="21890" spans="5:5">
      <c r="E21890"/>
    </row>
    <row r="21891" spans="5:5">
      <c r="E21891"/>
    </row>
    <row r="21892" spans="5:5">
      <c r="E21892"/>
    </row>
    <row r="21893" spans="5:5">
      <c r="E21893"/>
    </row>
    <row r="21894" spans="5:5">
      <c r="E21894"/>
    </row>
    <row r="21895" spans="5:5">
      <c r="E21895"/>
    </row>
    <row r="21896" spans="5:5">
      <c r="E21896"/>
    </row>
    <row r="21897" spans="5:5">
      <c r="E21897"/>
    </row>
    <row r="21898" spans="5:5">
      <c r="E21898"/>
    </row>
    <row r="21899" spans="5:5">
      <c r="E21899"/>
    </row>
    <row r="21900" spans="5:5">
      <c r="E21900"/>
    </row>
    <row r="21901" spans="5:5">
      <c r="E21901"/>
    </row>
    <row r="21902" spans="5:5">
      <c r="E21902"/>
    </row>
    <row r="21903" spans="5:5">
      <c r="E21903"/>
    </row>
    <row r="21904" spans="5:5">
      <c r="E21904"/>
    </row>
    <row r="21905" spans="5:5">
      <c r="E21905"/>
    </row>
    <row r="21906" spans="5:5">
      <c r="E21906"/>
    </row>
    <row r="21907" spans="5:5">
      <c r="E21907"/>
    </row>
    <row r="21908" spans="5:5">
      <c r="E21908"/>
    </row>
    <row r="21909" spans="5:5">
      <c r="E21909"/>
    </row>
    <row r="21910" spans="5:5">
      <c r="E21910"/>
    </row>
    <row r="21911" spans="5:5">
      <c r="E21911"/>
    </row>
    <row r="21912" spans="5:5">
      <c r="E21912"/>
    </row>
    <row r="21913" spans="5:5">
      <c r="E21913"/>
    </row>
    <row r="21914" spans="5:5">
      <c r="E21914"/>
    </row>
    <row r="21915" spans="5:5">
      <c r="E21915"/>
    </row>
    <row r="21916" spans="5:5">
      <c r="E21916"/>
    </row>
    <row r="21917" spans="5:5">
      <c r="E21917"/>
    </row>
    <row r="21918" spans="5:5">
      <c r="E21918"/>
    </row>
    <row r="21919" spans="5:5">
      <c r="E21919"/>
    </row>
    <row r="21920" spans="5:5">
      <c r="E21920"/>
    </row>
    <row r="21921" spans="5:5">
      <c r="E21921"/>
    </row>
    <row r="21922" spans="5:5">
      <c r="E21922"/>
    </row>
    <row r="21923" spans="5:5">
      <c r="E21923"/>
    </row>
    <row r="21924" spans="5:5">
      <c r="E21924"/>
    </row>
    <row r="21925" spans="5:5">
      <c r="E21925"/>
    </row>
    <row r="21926" spans="5:5">
      <c r="E21926"/>
    </row>
    <row r="21927" spans="5:5">
      <c r="E21927"/>
    </row>
    <row r="21928" spans="5:5">
      <c r="E21928"/>
    </row>
    <row r="21929" spans="5:5">
      <c r="E21929"/>
    </row>
    <row r="21930" spans="5:5">
      <c r="E21930"/>
    </row>
    <row r="21931" spans="5:5">
      <c r="E21931"/>
    </row>
    <row r="21932" spans="5:5">
      <c r="E21932"/>
    </row>
    <row r="21933" spans="5:5">
      <c r="E21933"/>
    </row>
    <row r="21934" spans="5:5">
      <c r="E21934"/>
    </row>
    <row r="21935" spans="5:5">
      <c r="E21935"/>
    </row>
    <row r="21936" spans="5:5">
      <c r="E21936"/>
    </row>
    <row r="21937" spans="5:5">
      <c r="E21937"/>
    </row>
    <row r="21938" spans="5:5">
      <c r="E21938"/>
    </row>
    <row r="21939" spans="5:5">
      <c r="E21939"/>
    </row>
    <row r="21940" spans="5:5">
      <c r="E21940"/>
    </row>
    <row r="21941" spans="5:5">
      <c r="E21941"/>
    </row>
    <row r="21942" spans="5:5">
      <c r="E21942"/>
    </row>
    <row r="21943" spans="5:5">
      <c r="E21943"/>
    </row>
    <row r="21944" spans="5:5">
      <c r="E21944"/>
    </row>
    <row r="21945" spans="5:5">
      <c r="E21945"/>
    </row>
    <row r="21946" spans="5:5">
      <c r="E21946"/>
    </row>
    <row r="21947" spans="5:5">
      <c r="E21947"/>
    </row>
    <row r="21948" spans="5:5">
      <c r="E21948"/>
    </row>
    <row r="21949" spans="5:5">
      <c r="E21949"/>
    </row>
    <row r="21950" spans="5:5">
      <c r="E21950"/>
    </row>
    <row r="21951" spans="5:5">
      <c r="E21951"/>
    </row>
    <row r="21952" spans="5:5">
      <c r="E21952"/>
    </row>
    <row r="21953" spans="5:5">
      <c r="E21953"/>
    </row>
    <row r="21954" spans="5:5">
      <c r="E21954"/>
    </row>
    <row r="21955" spans="5:5">
      <c r="E21955"/>
    </row>
    <row r="21956" spans="5:5">
      <c r="E21956"/>
    </row>
    <row r="21957" spans="5:5">
      <c r="E21957"/>
    </row>
    <row r="21958" spans="5:5">
      <c r="E21958"/>
    </row>
    <row r="21959" spans="5:5">
      <c r="E21959"/>
    </row>
    <row r="21960" spans="5:5">
      <c r="E21960"/>
    </row>
    <row r="21961" spans="5:5">
      <c r="E21961"/>
    </row>
    <row r="21962" spans="5:5">
      <c r="E21962"/>
    </row>
    <row r="21963" spans="5:5">
      <c r="E21963"/>
    </row>
    <row r="21964" spans="5:5">
      <c r="E21964"/>
    </row>
    <row r="21965" spans="5:5">
      <c r="E21965"/>
    </row>
    <row r="21966" spans="5:5">
      <c r="E21966"/>
    </row>
    <row r="21967" spans="5:5">
      <c r="E21967"/>
    </row>
    <row r="21968" spans="5:5">
      <c r="E21968"/>
    </row>
    <row r="21969" spans="5:5">
      <c r="E21969"/>
    </row>
    <row r="21970" spans="5:5">
      <c r="E21970"/>
    </row>
    <row r="21971" spans="5:5">
      <c r="E21971"/>
    </row>
    <row r="21972" spans="5:5">
      <c r="E21972"/>
    </row>
    <row r="21973" spans="5:5">
      <c r="E21973"/>
    </row>
    <row r="21974" spans="5:5">
      <c r="E21974"/>
    </row>
    <row r="21975" spans="5:5">
      <c r="E21975"/>
    </row>
    <row r="21976" spans="5:5">
      <c r="E21976"/>
    </row>
    <row r="21977" spans="5:5">
      <c r="E21977"/>
    </row>
    <row r="21978" spans="5:5">
      <c r="E21978"/>
    </row>
    <row r="21979" spans="5:5">
      <c r="E21979"/>
    </row>
    <row r="21980" spans="5:5">
      <c r="E21980"/>
    </row>
    <row r="21981" spans="5:5">
      <c r="E21981"/>
    </row>
    <row r="21982" spans="5:5">
      <c r="E21982"/>
    </row>
    <row r="21983" spans="5:5">
      <c r="E21983"/>
    </row>
    <row r="21984" spans="5:5">
      <c r="E21984"/>
    </row>
    <row r="21985" spans="5:5">
      <c r="E21985"/>
    </row>
    <row r="21986" spans="5:5">
      <c r="E21986"/>
    </row>
    <row r="21987" spans="5:5">
      <c r="E21987"/>
    </row>
    <row r="21988" spans="5:5">
      <c r="E21988"/>
    </row>
    <row r="21989" spans="5:5">
      <c r="E21989"/>
    </row>
    <row r="21990" spans="5:5">
      <c r="E21990"/>
    </row>
    <row r="21991" spans="5:5">
      <c r="E21991"/>
    </row>
    <row r="21992" spans="5:5">
      <c r="E21992"/>
    </row>
    <row r="21993" spans="5:5">
      <c r="E21993"/>
    </row>
    <row r="21994" spans="5:5">
      <c r="E21994"/>
    </row>
    <row r="21995" spans="5:5">
      <c r="E21995"/>
    </row>
    <row r="21996" spans="5:5">
      <c r="E21996"/>
    </row>
    <row r="21997" spans="5:5">
      <c r="E21997"/>
    </row>
    <row r="21998" spans="5:5">
      <c r="E21998"/>
    </row>
    <row r="21999" spans="5:5">
      <c r="E21999"/>
    </row>
    <row r="22000" spans="5:5">
      <c r="E22000"/>
    </row>
    <row r="22001" spans="5:5">
      <c r="E22001"/>
    </row>
    <row r="22002" spans="5:5">
      <c r="E22002"/>
    </row>
    <row r="22003" spans="5:5">
      <c r="E22003"/>
    </row>
    <row r="22004" spans="5:5">
      <c r="E22004"/>
    </row>
    <row r="22005" spans="5:5">
      <c r="E22005"/>
    </row>
    <row r="22006" spans="5:5">
      <c r="E22006"/>
    </row>
    <row r="22007" spans="5:5">
      <c r="E22007"/>
    </row>
    <row r="22008" spans="5:5">
      <c r="E22008"/>
    </row>
    <row r="22009" spans="5:5">
      <c r="E22009"/>
    </row>
    <row r="22010" spans="5:5">
      <c r="E22010"/>
    </row>
    <row r="22011" spans="5:5">
      <c r="E22011"/>
    </row>
    <row r="22012" spans="5:5">
      <c r="E22012"/>
    </row>
    <row r="22013" spans="5:5">
      <c r="E22013"/>
    </row>
    <row r="22014" spans="5:5">
      <c r="E22014"/>
    </row>
    <row r="22015" spans="5:5">
      <c r="E22015"/>
    </row>
    <row r="22016" spans="5:5">
      <c r="E22016"/>
    </row>
    <row r="22017" spans="5:5">
      <c r="E22017"/>
    </row>
    <row r="22018" spans="5:5">
      <c r="E22018"/>
    </row>
    <row r="22019" spans="5:5">
      <c r="E22019"/>
    </row>
    <row r="22020" spans="5:5">
      <c r="E22020"/>
    </row>
    <row r="22021" spans="5:5">
      <c r="E22021"/>
    </row>
    <row r="22022" spans="5:5">
      <c r="E22022"/>
    </row>
    <row r="22023" spans="5:5">
      <c r="E22023"/>
    </row>
    <row r="22024" spans="5:5">
      <c r="E22024"/>
    </row>
    <row r="22025" spans="5:5">
      <c r="E22025"/>
    </row>
    <row r="22026" spans="5:5">
      <c r="E22026"/>
    </row>
    <row r="22027" spans="5:5">
      <c r="E22027"/>
    </row>
    <row r="22028" spans="5:5">
      <c r="E22028"/>
    </row>
    <row r="22029" spans="5:5">
      <c r="E22029"/>
    </row>
    <row r="22030" spans="5:5">
      <c r="E22030"/>
    </row>
    <row r="22031" spans="5:5">
      <c r="E22031"/>
    </row>
    <row r="22032" spans="5:5">
      <c r="E22032"/>
    </row>
    <row r="22033" spans="5:5">
      <c r="E22033"/>
    </row>
    <row r="22034" spans="5:5">
      <c r="E22034"/>
    </row>
    <row r="22035" spans="5:5">
      <c r="E22035"/>
    </row>
    <row r="22036" spans="5:5">
      <c r="E22036"/>
    </row>
    <row r="22037" spans="5:5">
      <c r="E22037"/>
    </row>
    <row r="22038" spans="5:5">
      <c r="E22038"/>
    </row>
    <row r="22039" spans="5:5">
      <c r="E22039"/>
    </row>
    <row r="22040" spans="5:5">
      <c r="E22040"/>
    </row>
    <row r="22041" spans="5:5">
      <c r="E22041"/>
    </row>
    <row r="22042" spans="5:5">
      <c r="E22042"/>
    </row>
    <row r="22043" spans="5:5">
      <c r="E22043"/>
    </row>
    <row r="22044" spans="5:5">
      <c r="E22044"/>
    </row>
    <row r="22045" spans="5:5">
      <c r="E22045"/>
    </row>
    <row r="22046" spans="5:5">
      <c r="E22046"/>
    </row>
    <row r="22047" spans="5:5">
      <c r="E22047"/>
    </row>
    <row r="22048" spans="5:5">
      <c r="E22048"/>
    </row>
    <row r="22049" spans="5:5">
      <c r="E22049"/>
    </row>
    <row r="22050" spans="5:5">
      <c r="E22050"/>
    </row>
    <row r="22051" spans="5:5">
      <c r="E22051"/>
    </row>
    <row r="22052" spans="5:5">
      <c r="E22052"/>
    </row>
    <row r="22053" spans="5:5">
      <c r="E22053"/>
    </row>
    <row r="22054" spans="5:5">
      <c r="E22054"/>
    </row>
    <row r="22055" spans="5:5">
      <c r="E22055"/>
    </row>
    <row r="22056" spans="5:5">
      <c r="E22056"/>
    </row>
    <row r="22057" spans="5:5">
      <c r="E22057"/>
    </row>
    <row r="22058" spans="5:5">
      <c r="E22058"/>
    </row>
    <row r="22059" spans="5:5">
      <c r="E22059"/>
    </row>
    <row r="22060" spans="5:5">
      <c r="E22060"/>
    </row>
    <row r="22061" spans="5:5">
      <c r="E22061"/>
    </row>
    <row r="22062" spans="5:5">
      <c r="E22062"/>
    </row>
    <row r="22063" spans="5:5">
      <c r="E22063"/>
    </row>
    <row r="22064" spans="5:5">
      <c r="E22064"/>
    </row>
    <row r="22065" spans="5:5">
      <c r="E22065"/>
    </row>
    <row r="22066" spans="5:5">
      <c r="E22066"/>
    </row>
    <row r="22067" spans="5:5">
      <c r="E22067"/>
    </row>
    <row r="22068" spans="5:5">
      <c r="E22068"/>
    </row>
    <row r="22069" spans="5:5">
      <c r="E22069"/>
    </row>
    <row r="22070" spans="5:5">
      <c r="E22070"/>
    </row>
    <row r="22071" spans="5:5">
      <c r="E22071"/>
    </row>
    <row r="22072" spans="5:5">
      <c r="E22072"/>
    </row>
    <row r="22073" spans="5:5">
      <c r="E22073"/>
    </row>
    <row r="22074" spans="5:5">
      <c r="E22074"/>
    </row>
    <row r="22075" spans="5:5">
      <c r="E22075"/>
    </row>
    <row r="22076" spans="5:5">
      <c r="E22076"/>
    </row>
    <row r="22077" spans="5:5">
      <c r="E22077"/>
    </row>
    <row r="22078" spans="5:5">
      <c r="E22078"/>
    </row>
    <row r="22079" spans="5:5">
      <c r="E22079"/>
    </row>
    <row r="22080" spans="5:5">
      <c r="E22080"/>
    </row>
    <row r="22081" spans="5:5">
      <c r="E22081"/>
    </row>
    <row r="22082" spans="5:5">
      <c r="E22082"/>
    </row>
    <row r="22083" spans="5:5">
      <c r="E22083"/>
    </row>
    <row r="22084" spans="5:5">
      <c r="E22084"/>
    </row>
    <row r="22085" spans="5:5">
      <c r="E22085"/>
    </row>
    <row r="22086" spans="5:5">
      <c r="E22086"/>
    </row>
    <row r="22087" spans="5:5">
      <c r="E22087"/>
    </row>
    <row r="22088" spans="5:5">
      <c r="E22088"/>
    </row>
    <row r="22089" spans="5:5">
      <c r="E22089"/>
    </row>
    <row r="22090" spans="5:5">
      <c r="E22090"/>
    </row>
    <row r="22091" spans="5:5">
      <c r="E22091"/>
    </row>
    <row r="22092" spans="5:5">
      <c r="E22092"/>
    </row>
    <row r="22093" spans="5:5">
      <c r="E22093"/>
    </row>
    <row r="22094" spans="5:5">
      <c r="E22094"/>
    </row>
    <row r="22095" spans="5:5">
      <c r="E22095"/>
    </row>
    <row r="22096" spans="5:5">
      <c r="E22096"/>
    </row>
    <row r="22097" spans="5:5">
      <c r="E22097"/>
    </row>
    <row r="22098" spans="5:5">
      <c r="E22098"/>
    </row>
    <row r="22099" spans="5:5">
      <c r="E22099"/>
    </row>
    <row r="22100" spans="5:5">
      <c r="E22100"/>
    </row>
    <row r="22101" spans="5:5">
      <c r="E22101"/>
    </row>
    <row r="22102" spans="5:5">
      <c r="E22102"/>
    </row>
    <row r="22103" spans="5:5">
      <c r="E22103"/>
    </row>
    <row r="22104" spans="5:5">
      <c r="E22104"/>
    </row>
    <row r="22105" spans="5:5">
      <c r="E22105"/>
    </row>
    <row r="22106" spans="5:5">
      <c r="E22106"/>
    </row>
    <row r="22107" spans="5:5">
      <c r="E22107"/>
    </row>
    <row r="22108" spans="5:5">
      <c r="E22108"/>
    </row>
    <row r="22109" spans="5:5">
      <c r="E22109"/>
    </row>
    <row r="22110" spans="5:5">
      <c r="E22110"/>
    </row>
    <row r="22111" spans="5:5">
      <c r="E22111"/>
    </row>
    <row r="22112" spans="5:5">
      <c r="E22112"/>
    </row>
    <row r="22113" spans="5:5">
      <c r="E22113"/>
    </row>
    <row r="22114" spans="5:5">
      <c r="E22114"/>
    </row>
    <row r="22115" spans="5:5">
      <c r="E22115"/>
    </row>
    <row r="22116" spans="5:5">
      <c r="E22116"/>
    </row>
    <row r="22117" spans="5:5">
      <c r="E22117"/>
    </row>
    <row r="22118" spans="5:5">
      <c r="E22118"/>
    </row>
    <row r="22119" spans="5:5">
      <c r="E22119"/>
    </row>
    <row r="22120" spans="5:5">
      <c r="E22120"/>
    </row>
    <row r="22121" spans="5:5">
      <c r="E22121"/>
    </row>
    <row r="22122" spans="5:5">
      <c r="E22122"/>
    </row>
    <row r="22123" spans="5:5">
      <c r="E22123"/>
    </row>
    <row r="22124" spans="5:5">
      <c r="E22124"/>
    </row>
    <row r="22125" spans="5:5">
      <c r="E22125"/>
    </row>
    <row r="22126" spans="5:5">
      <c r="E22126"/>
    </row>
    <row r="22127" spans="5:5">
      <c r="E22127"/>
    </row>
    <row r="22128" spans="5:5">
      <c r="E22128"/>
    </row>
    <row r="22129" spans="5:5">
      <c r="E22129"/>
    </row>
    <row r="22130" spans="5:5">
      <c r="E22130"/>
    </row>
    <row r="22131" spans="5:5">
      <c r="E22131"/>
    </row>
    <row r="22132" spans="5:5">
      <c r="E22132"/>
    </row>
    <row r="22133" spans="5:5">
      <c r="E22133"/>
    </row>
    <row r="22134" spans="5:5">
      <c r="E22134"/>
    </row>
    <row r="22135" spans="5:5">
      <c r="E22135"/>
    </row>
    <row r="22136" spans="5:5">
      <c r="E22136"/>
    </row>
    <row r="22137" spans="5:5">
      <c r="E22137"/>
    </row>
    <row r="22138" spans="5:5">
      <c r="E22138"/>
    </row>
    <row r="22139" spans="5:5">
      <c r="E22139"/>
    </row>
    <row r="22140" spans="5:5">
      <c r="E22140"/>
    </row>
    <row r="22141" spans="5:5">
      <c r="E22141"/>
    </row>
    <row r="22142" spans="5:5">
      <c r="E22142"/>
    </row>
    <row r="22143" spans="5:5">
      <c r="E22143"/>
    </row>
    <row r="22144" spans="5:5">
      <c r="E22144"/>
    </row>
    <row r="22145" spans="5:5">
      <c r="E22145"/>
    </row>
    <row r="22146" spans="5:5">
      <c r="E22146"/>
    </row>
    <row r="22147" spans="5:5">
      <c r="E22147"/>
    </row>
    <row r="22148" spans="5:5">
      <c r="E22148"/>
    </row>
    <row r="22149" spans="5:5">
      <c r="E22149"/>
    </row>
    <row r="22150" spans="5:5">
      <c r="E22150"/>
    </row>
    <row r="22151" spans="5:5">
      <c r="E22151"/>
    </row>
    <row r="22152" spans="5:5">
      <c r="E22152"/>
    </row>
    <row r="22153" spans="5:5">
      <c r="E22153"/>
    </row>
    <row r="22154" spans="5:5">
      <c r="E22154"/>
    </row>
    <row r="22155" spans="5:5">
      <c r="E22155"/>
    </row>
    <row r="22156" spans="5:5">
      <c r="E22156"/>
    </row>
    <row r="22157" spans="5:5">
      <c r="E22157"/>
    </row>
    <row r="22158" spans="5:5">
      <c r="E22158"/>
    </row>
    <row r="22159" spans="5:5">
      <c r="E22159"/>
    </row>
    <row r="22160" spans="5:5">
      <c r="E22160"/>
    </row>
    <row r="22161" spans="5:5">
      <c r="E22161"/>
    </row>
    <row r="22162" spans="5:5">
      <c r="E22162"/>
    </row>
    <row r="22163" spans="5:5">
      <c r="E22163"/>
    </row>
    <row r="22164" spans="5:5">
      <c r="E22164"/>
    </row>
    <row r="22165" spans="5:5">
      <c r="E22165"/>
    </row>
    <row r="22166" spans="5:5">
      <c r="E22166"/>
    </row>
    <row r="22167" spans="5:5">
      <c r="E22167"/>
    </row>
    <row r="22168" spans="5:5">
      <c r="E22168"/>
    </row>
    <row r="22169" spans="5:5">
      <c r="E22169"/>
    </row>
    <row r="22170" spans="5:5">
      <c r="E22170"/>
    </row>
    <row r="22171" spans="5:5">
      <c r="E22171"/>
    </row>
    <row r="22172" spans="5:5">
      <c r="E22172"/>
    </row>
    <row r="22173" spans="5:5">
      <c r="E22173"/>
    </row>
    <row r="22174" spans="5:5">
      <c r="E22174"/>
    </row>
    <row r="22175" spans="5:5">
      <c r="E22175"/>
    </row>
    <row r="22176" spans="5:5">
      <c r="E22176"/>
    </row>
    <row r="22177" spans="5:5">
      <c r="E22177"/>
    </row>
    <row r="22178" spans="5:5">
      <c r="E22178"/>
    </row>
    <row r="22179" spans="5:5">
      <c r="E22179"/>
    </row>
    <row r="22180" spans="5:5">
      <c r="E22180"/>
    </row>
    <row r="22181" spans="5:5">
      <c r="E22181"/>
    </row>
    <row r="22182" spans="5:5">
      <c r="E22182"/>
    </row>
    <row r="22183" spans="5:5">
      <c r="E22183"/>
    </row>
    <row r="22184" spans="5:5">
      <c r="E22184"/>
    </row>
    <row r="22185" spans="5:5">
      <c r="E22185"/>
    </row>
    <row r="22186" spans="5:5">
      <c r="E22186"/>
    </row>
    <row r="22187" spans="5:5">
      <c r="E22187"/>
    </row>
    <row r="22188" spans="5:5">
      <c r="E22188"/>
    </row>
    <row r="22189" spans="5:5">
      <c r="E22189"/>
    </row>
    <row r="22190" spans="5:5">
      <c r="E22190"/>
    </row>
    <row r="22191" spans="5:5">
      <c r="E22191"/>
    </row>
    <row r="22192" spans="5:5">
      <c r="E22192"/>
    </row>
    <row r="22193" spans="5:5">
      <c r="E22193"/>
    </row>
    <row r="22194" spans="5:5">
      <c r="E22194"/>
    </row>
    <row r="22195" spans="5:5">
      <c r="E22195"/>
    </row>
    <row r="22196" spans="5:5">
      <c r="E22196"/>
    </row>
    <row r="22197" spans="5:5">
      <c r="E22197"/>
    </row>
    <row r="22198" spans="5:5">
      <c r="E22198"/>
    </row>
    <row r="22199" spans="5:5">
      <c r="E22199"/>
    </row>
    <row r="22200" spans="5:5">
      <c r="E22200"/>
    </row>
    <row r="22201" spans="5:5">
      <c r="E22201"/>
    </row>
    <row r="22202" spans="5:5">
      <c r="E22202"/>
    </row>
    <row r="22203" spans="5:5">
      <c r="E22203"/>
    </row>
    <row r="22204" spans="5:5">
      <c r="E22204"/>
    </row>
    <row r="22205" spans="5:5">
      <c r="E22205"/>
    </row>
    <row r="22206" spans="5:5">
      <c r="E22206"/>
    </row>
    <row r="22207" spans="5:5">
      <c r="E22207"/>
    </row>
    <row r="22208" spans="5:5">
      <c r="E22208"/>
    </row>
    <row r="22209" spans="5:5">
      <c r="E22209"/>
    </row>
    <row r="22210" spans="5:5">
      <c r="E22210"/>
    </row>
    <row r="22211" spans="5:5">
      <c r="E22211"/>
    </row>
    <row r="22212" spans="5:5">
      <c r="E22212"/>
    </row>
    <row r="22213" spans="5:5">
      <c r="E22213"/>
    </row>
    <row r="22214" spans="5:5">
      <c r="E22214"/>
    </row>
    <row r="22215" spans="5:5">
      <c r="E22215"/>
    </row>
    <row r="22216" spans="5:5">
      <c r="E22216"/>
    </row>
    <row r="22217" spans="5:5">
      <c r="E22217"/>
    </row>
    <row r="22218" spans="5:5">
      <c r="E22218"/>
    </row>
    <row r="22219" spans="5:5">
      <c r="E22219"/>
    </row>
    <row r="22220" spans="5:5">
      <c r="E22220"/>
    </row>
    <row r="22221" spans="5:5">
      <c r="E22221"/>
    </row>
    <row r="22222" spans="5:5">
      <c r="E22222"/>
    </row>
    <row r="22223" spans="5:5">
      <c r="E22223"/>
    </row>
    <row r="22224" spans="5:5">
      <c r="E22224"/>
    </row>
    <row r="22225" spans="5:5">
      <c r="E22225"/>
    </row>
    <row r="22226" spans="5:5">
      <c r="E22226"/>
    </row>
    <row r="22227" spans="5:5">
      <c r="E22227"/>
    </row>
    <row r="22228" spans="5:5">
      <c r="E22228"/>
    </row>
    <row r="22229" spans="5:5">
      <c r="E22229"/>
    </row>
    <row r="22230" spans="5:5">
      <c r="E22230"/>
    </row>
    <row r="22231" spans="5:5">
      <c r="E22231"/>
    </row>
    <row r="22232" spans="5:5">
      <c r="E22232"/>
    </row>
    <row r="22233" spans="5:5">
      <c r="E22233"/>
    </row>
    <row r="22234" spans="5:5">
      <c r="E22234"/>
    </row>
    <row r="22235" spans="5:5">
      <c r="E22235"/>
    </row>
    <row r="22236" spans="5:5">
      <c r="E22236"/>
    </row>
    <row r="22237" spans="5:5">
      <c r="E22237"/>
    </row>
    <row r="22238" spans="5:5">
      <c r="E22238"/>
    </row>
    <row r="22239" spans="5:5">
      <c r="E22239"/>
    </row>
    <row r="22240" spans="5:5">
      <c r="E22240"/>
    </row>
    <row r="22241" spans="5:5">
      <c r="E22241"/>
    </row>
    <row r="22242" spans="5:5">
      <c r="E22242"/>
    </row>
    <row r="22243" spans="5:5">
      <c r="E22243"/>
    </row>
    <row r="22244" spans="5:5">
      <c r="E22244"/>
    </row>
    <row r="22245" spans="5:5">
      <c r="E22245"/>
    </row>
    <row r="22246" spans="5:5">
      <c r="E22246"/>
    </row>
    <row r="22247" spans="5:5">
      <c r="E22247"/>
    </row>
    <row r="22248" spans="5:5">
      <c r="E22248"/>
    </row>
    <row r="22249" spans="5:5">
      <c r="E22249"/>
    </row>
    <row r="22250" spans="5:5">
      <c r="E22250"/>
    </row>
    <row r="22251" spans="5:5">
      <c r="E22251"/>
    </row>
    <row r="22252" spans="5:5">
      <c r="E22252"/>
    </row>
    <row r="22253" spans="5:5">
      <c r="E22253"/>
    </row>
    <row r="22254" spans="5:5">
      <c r="E22254"/>
    </row>
    <row r="22255" spans="5:5">
      <c r="E22255"/>
    </row>
    <row r="22256" spans="5:5">
      <c r="E22256"/>
    </row>
    <row r="22257" spans="5:5">
      <c r="E22257"/>
    </row>
    <row r="22258" spans="5:5">
      <c r="E22258"/>
    </row>
    <row r="22259" spans="5:5">
      <c r="E22259"/>
    </row>
    <row r="22260" spans="5:5">
      <c r="E22260"/>
    </row>
    <row r="22261" spans="5:5">
      <c r="E22261"/>
    </row>
    <row r="22262" spans="5:5">
      <c r="E22262"/>
    </row>
    <row r="22263" spans="5:5">
      <c r="E22263"/>
    </row>
    <row r="22264" spans="5:5">
      <c r="E22264"/>
    </row>
    <row r="22265" spans="5:5">
      <c r="E22265"/>
    </row>
    <row r="22266" spans="5:5">
      <c r="E22266"/>
    </row>
    <row r="22267" spans="5:5">
      <c r="E22267"/>
    </row>
    <row r="22268" spans="5:5">
      <c r="E22268"/>
    </row>
    <row r="22269" spans="5:5">
      <c r="E22269"/>
    </row>
    <row r="22270" spans="5:5">
      <c r="E22270"/>
    </row>
    <row r="22271" spans="5:5">
      <c r="E22271"/>
    </row>
    <row r="22272" spans="5:5">
      <c r="E22272"/>
    </row>
    <row r="22273" spans="5:5">
      <c r="E22273"/>
    </row>
    <row r="22274" spans="5:5">
      <c r="E22274"/>
    </row>
    <row r="22275" spans="5:5">
      <c r="E22275"/>
    </row>
    <row r="22276" spans="5:5">
      <c r="E22276"/>
    </row>
    <row r="22277" spans="5:5">
      <c r="E22277"/>
    </row>
    <row r="22278" spans="5:5">
      <c r="E22278"/>
    </row>
    <row r="22279" spans="5:5">
      <c r="E22279"/>
    </row>
    <row r="22280" spans="5:5">
      <c r="E22280"/>
    </row>
    <row r="22281" spans="5:5">
      <c r="E22281"/>
    </row>
    <row r="22282" spans="5:5">
      <c r="E22282"/>
    </row>
    <row r="22283" spans="5:5">
      <c r="E22283"/>
    </row>
    <row r="22284" spans="5:5">
      <c r="E22284"/>
    </row>
    <row r="22285" spans="5:5">
      <c r="E22285"/>
    </row>
    <row r="22286" spans="5:5">
      <c r="E22286"/>
    </row>
    <row r="22287" spans="5:5">
      <c r="E22287"/>
    </row>
    <row r="22288" spans="5:5">
      <c r="E22288"/>
    </row>
    <row r="22289" spans="5:5">
      <c r="E22289"/>
    </row>
    <row r="22290" spans="5:5">
      <c r="E22290"/>
    </row>
    <row r="22291" spans="5:5">
      <c r="E22291"/>
    </row>
    <row r="22292" spans="5:5">
      <c r="E22292"/>
    </row>
    <row r="22293" spans="5:5">
      <c r="E22293"/>
    </row>
    <row r="22294" spans="5:5">
      <c r="E22294"/>
    </row>
    <row r="22295" spans="5:5">
      <c r="E22295"/>
    </row>
    <row r="22296" spans="5:5">
      <c r="E22296"/>
    </row>
    <row r="22297" spans="5:5">
      <c r="E22297"/>
    </row>
    <row r="22298" spans="5:5">
      <c r="E22298"/>
    </row>
    <row r="22299" spans="5:5">
      <c r="E22299"/>
    </row>
    <row r="22300" spans="5:5">
      <c r="E22300"/>
    </row>
    <row r="22301" spans="5:5">
      <c r="E22301"/>
    </row>
    <row r="22302" spans="5:5">
      <c r="E22302"/>
    </row>
    <row r="22303" spans="5:5">
      <c r="E22303"/>
    </row>
    <row r="22304" spans="5:5">
      <c r="E22304"/>
    </row>
    <row r="22305" spans="5:5">
      <c r="E22305"/>
    </row>
    <row r="22306" spans="5:5">
      <c r="E22306"/>
    </row>
    <row r="22307" spans="5:5">
      <c r="E22307"/>
    </row>
    <row r="22308" spans="5:5">
      <c r="E22308"/>
    </row>
    <row r="22309" spans="5:5">
      <c r="E22309"/>
    </row>
    <row r="22310" spans="5:5">
      <c r="E22310"/>
    </row>
    <row r="22311" spans="5:5">
      <c r="E22311"/>
    </row>
    <row r="22312" spans="5:5">
      <c r="E22312"/>
    </row>
    <row r="22313" spans="5:5">
      <c r="E22313"/>
    </row>
    <row r="22314" spans="5:5">
      <c r="E22314"/>
    </row>
    <row r="22315" spans="5:5">
      <c r="E22315"/>
    </row>
    <row r="22316" spans="5:5">
      <c r="E22316"/>
    </row>
    <row r="22317" spans="5:5">
      <c r="E22317"/>
    </row>
    <row r="22318" spans="5:5">
      <c r="E22318"/>
    </row>
    <row r="22319" spans="5:5">
      <c r="E22319"/>
    </row>
    <row r="22320" spans="5:5">
      <c r="E22320"/>
    </row>
    <row r="22321" spans="5:5">
      <c r="E22321"/>
    </row>
    <row r="22322" spans="5:5">
      <c r="E22322"/>
    </row>
    <row r="22323" spans="5:5">
      <c r="E22323"/>
    </row>
    <row r="22324" spans="5:5">
      <c r="E22324"/>
    </row>
    <row r="22325" spans="5:5">
      <c r="E22325"/>
    </row>
    <row r="22326" spans="5:5">
      <c r="E22326"/>
    </row>
    <row r="22327" spans="5:5">
      <c r="E22327"/>
    </row>
    <row r="22328" spans="5:5">
      <c r="E22328"/>
    </row>
    <row r="22329" spans="5:5">
      <c r="E22329"/>
    </row>
    <row r="22330" spans="5:5">
      <c r="E22330"/>
    </row>
    <row r="22331" spans="5:5">
      <c r="E22331"/>
    </row>
    <row r="22332" spans="5:5">
      <c r="E22332"/>
    </row>
    <row r="22333" spans="5:5">
      <c r="E22333"/>
    </row>
    <row r="22334" spans="5:5">
      <c r="E22334"/>
    </row>
    <row r="22335" spans="5:5">
      <c r="E22335"/>
    </row>
    <row r="22336" spans="5:5">
      <c r="E22336"/>
    </row>
    <row r="22337" spans="5:5">
      <c r="E22337"/>
    </row>
    <row r="22338" spans="5:5">
      <c r="E22338"/>
    </row>
    <row r="22339" spans="5:5">
      <c r="E22339"/>
    </row>
    <row r="22340" spans="5:5">
      <c r="E22340"/>
    </row>
    <row r="22341" spans="5:5">
      <c r="E22341"/>
    </row>
    <row r="22342" spans="5:5">
      <c r="E22342"/>
    </row>
    <row r="22343" spans="5:5">
      <c r="E22343"/>
    </row>
    <row r="22344" spans="5:5">
      <c r="E22344"/>
    </row>
    <row r="22345" spans="5:5">
      <c r="E22345"/>
    </row>
    <row r="22346" spans="5:5">
      <c r="E22346"/>
    </row>
    <row r="22347" spans="5:5">
      <c r="E22347"/>
    </row>
    <row r="22348" spans="5:5">
      <c r="E22348"/>
    </row>
    <row r="22349" spans="5:5">
      <c r="E22349"/>
    </row>
    <row r="22350" spans="5:5">
      <c r="E22350"/>
    </row>
    <row r="22351" spans="5:5">
      <c r="E22351"/>
    </row>
    <row r="22352" spans="5:5">
      <c r="E22352"/>
    </row>
    <row r="22353" spans="5:5">
      <c r="E22353"/>
    </row>
    <row r="22354" spans="5:5">
      <c r="E22354"/>
    </row>
    <row r="22355" spans="5:5">
      <c r="E22355"/>
    </row>
    <row r="22356" spans="5:5">
      <c r="E22356"/>
    </row>
    <row r="22357" spans="5:5">
      <c r="E22357"/>
    </row>
    <row r="22358" spans="5:5">
      <c r="E22358"/>
    </row>
    <row r="22359" spans="5:5">
      <c r="E22359"/>
    </row>
    <row r="22360" spans="5:5">
      <c r="E22360"/>
    </row>
    <row r="22361" spans="5:5">
      <c r="E22361"/>
    </row>
    <row r="22362" spans="5:5">
      <c r="E22362"/>
    </row>
    <row r="22363" spans="5:5">
      <c r="E22363"/>
    </row>
    <row r="22364" spans="5:5">
      <c r="E22364"/>
    </row>
    <row r="22365" spans="5:5">
      <c r="E22365"/>
    </row>
    <row r="22366" spans="5:5">
      <c r="E22366"/>
    </row>
    <row r="22367" spans="5:5">
      <c r="E22367"/>
    </row>
    <row r="22368" spans="5:5">
      <c r="E22368"/>
    </row>
    <row r="22369" spans="5:5">
      <c r="E22369"/>
    </row>
    <row r="22370" spans="5:5">
      <c r="E22370"/>
    </row>
    <row r="22371" spans="5:5">
      <c r="E22371"/>
    </row>
    <row r="22372" spans="5:5">
      <c r="E22372"/>
    </row>
    <row r="22373" spans="5:5">
      <c r="E22373"/>
    </row>
    <row r="22374" spans="5:5">
      <c r="E22374"/>
    </row>
    <row r="22375" spans="5:5">
      <c r="E22375"/>
    </row>
    <row r="22376" spans="5:5">
      <c r="E22376"/>
    </row>
    <row r="22377" spans="5:5">
      <c r="E22377"/>
    </row>
    <row r="22378" spans="5:5">
      <c r="E22378"/>
    </row>
    <row r="22379" spans="5:5">
      <c r="E22379"/>
    </row>
    <row r="22380" spans="5:5">
      <c r="E22380"/>
    </row>
    <row r="22381" spans="5:5">
      <c r="E22381"/>
    </row>
    <row r="22382" spans="5:5">
      <c r="E22382"/>
    </row>
    <row r="22383" spans="5:5">
      <c r="E22383"/>
    </row>
    <row r="22384" spans="5:5">
      <c r="E22384"/>
    </row>
    <row r="22385" spans="5:5">
      <c r="E22385"/>
    </row>
    <row r="22386" spans="5:5">
      <c r="E22386"/>
    </row>
    <row r="22387" spans="5:5">
      <c r="E22387"/>
    </row>
    <row r="22388" spans="5:5">
      <c r="E22388"/>
    </row>
    <row r="22389" spans="5:5">
      <c r="E22389"/>
    </row>
    <row r="22390" spans="5:5">
      <c r="E22390"/>
    </row>
    <row r="22391" spans="5:5">
      <c r="E22391"/>
    </row>
    <row r="22392" spans="5:5">
      <c r="E22392"/>
    </row>
    <row r="22393" spans="5:5">
      <c r="E22393"/>
    </row>
    <row r="22394" spans="5:5">
      <c r="E22394"/>
    </row>
    <row r="22395" spans="5:5">
      <c r="E22395"/>
    </row>
    <row r="22396" spans="5:5">
      <c r="E22396"/>
    </row>
    <row r="22397" spans="5:5">
      <c r="E22397"/>
    </row>
    <row r="22398" spans="5:5">
      <c r="E22398"/>
    </row>
    <row r="22399" spans="5:5">
      <c r="E22399"/>
    </row>
    <row r="22400" spans="5:5">
      <c r="E22400"/>
    </row>
    <row r="22401" spans="5:5">
      <c r="E22401"/>
    </row>
    <row r="22402" spans="5:5">
      <c r="E22402"/>
    </row>
    <row r="22403" spans="5:5">
      <c r="E22403"/>
    </row>
    <row r="22404" spans="5:5">
      <c r="E22404"/>
    </row>
    <row r="22405" spans="5:5">
      <c r="E22405"/>
    </row>
    <row r="22406" spans="5:5">
      <c r="E22406"/>
    </row>
    <row r="22407" spans="5:5">
      <c r="E22407"/>
    </row>
    <row r="22408" spans="5:5">
      <c r="E22408"/>
    </row>
    <row r="22409" spans="5:5">
      <c r="E22409"/>
    </row>
    <row r="22410" spans="5:5">
      <c r="E22410"/>
    </row>
    <row r="22411" spans="5:5">
      <c r="E22411"/>
    </row>
    <row r="22412" spans="5:5">
      <c r="E22412"/>
    </row>
    <row r="22413" spans="5:5">
      <c r="E22413"/>
    </row>
    <row r="22414" spans="5:5">
      <c r="E22414"/>
    </row>
    <row r="22415" spans="5:5">
      <c r="E22415"/>
    </row>
    <row r="22416" spans="5:5">
      <c r="E22416"/>
    </row>
    <row r="22417" spans="5:5">
      <c r="E22417"/>
    </row>
    <row r="22418" spans="5:5">
      <c r="E22418"/>
    </row>
    <row r="22419" spans="5:5">
      <c r="E22419"/>
    </row>
    <row r="22420" spans="5:5">
      <c r="E22420"/>
    </row>
    <row r="22421" spans="5:5">
      <c r="E22421"/>
    </row>
    <row r="22422" spans="5:5">
      <c r="E22422"/>
    </row>
    <row r="22423" spans="5:5">
      <c r="E22423"/>
    </row>
    <row r="22424" spans="5:5">
      <c r="E22424"/>
    </row>
    <row r="22425" spans="5:5">
      <c r="E22425"/>
    </row>
    <row r="22426" spans="5:5">
      <c r="E22426"/>
    </row>
    <row r="22427" spans="5:5">
      <c r="E22427"/>
    </row>
    <row r="22428" spans="5:5">
      <c r="E22428"/>
    </row>
    <row r="22429" spans="5:5">
      <c r="E22429"/>
    </row>
    <row r="22430" spans="5:5">
      <c r="E22430"/>
    </row>
    <row r="22431" spans="5:5">
      <c r="E22431"/>
    </row>
    <row r="22432" spans="5:5">
      <c r="E22432"/>
    </row>
    <row r="22433" spans="5:5">
      <c r="E22433"/>
    </row>
    <row r="22434" spans="5:5">
      <c r="E22434"/>
    </row>
    <row r="22435" spans="5:5">
      <c r="E22435"/>
    </row>
    <row r="22436" spans="5:5">
      <c r="E22436"/>
    </row>
    <row r="22437" spans="5:5">
      <c r="E22437"/>
    </row>
    <row r="22438" spans="5:5">
      <c r="E22438"/>
    </row>
    <row r="22439" spans="5:5">
      <c r="E22439"/>
    </row>
    <row r="22440" spans="5:5">
      <c r="E22440"/>
    </row>
    <row r="22441" spans="5:5">
      <c r="E22441"/>
    </row>
    <row r="22442" spans="5:5">
      <c r="E22442"/>
    </row>
    <row r="22443" spans="5:5">
      <c r="E22443"/>
    </row>
    <row r="22444" spans="5:5">
      <c r="E22444"/>
    </row>
    <row r="22445" spans="5:5">
      <c r="E22445"/>
    </row>
    <row r="22446" spans="5:5">
      <c r="E22446"/>
    </row>
    <row r="22447" spans="5:5">
      <c r="E22447"/>
    </row>
    <row r="22448" spans="5:5">
      <c r="E22448"/>
    </row>
    <row r="22449" spans="5:5">
      <c r="E22449"/>
    </row>
    <row r="22450" spans="5:5">
      <c r="E22450"/>
    </row>
    <row r="22451" spans="5:5">
      <c r="E22451"/>
    </row>
    <row r="22452" spans="5:5">
      <c r="E22452"/>
    </row>
    <row r="22453" spans="5:5">
      <c r="E22453"/>
    </row>
    <row r="22454" spans="5:5">
      <c r="E22454"/>
    </row>
    <row r="22455" spans="5:5">
      <c r="E22455"/>
    </row>
    <row r="22456" spans="5:5">
      <c r="E22456"/>
    </row>
    <row r="22457" spans="5:5">
      <c r="E22457"/>
    </row>
    <row r="22458" spans="5:5">
      <c r="E22458"/>
    </row>
    <row r="22459" spans="5:5">
      <c r="E22459"/>
    </row>
    <row r="22460" spans="5:5">
      <c r="E22460"/>
    </row>
    <row r="22461" spans="5:5">
      <c r="E22461"/>
    </row>
    <row r="22462" spans="5:5">
      <c r="E22462"/>
    </row>
    <row r="22463" spans="5:5">
      <c r="E22463"/>
    </row>
    <row r="22464" spans="5:5">
      <c r="E22464"/>
    </row>
    <row r="22465" spans="5:5">
      <c r="E22465"/>
    </row>
    <row r="22466" spans="5:5">
      <c r="E22466"/>
    </row>
    <row r="22467" spans="5:5">
      <c r="E22467"/>
    </row>
    <row r="22468" spans="5:5">
      <c r="E22468"/>
    </row>
    <row r="22469" spans="5:5">
      <c r="E22469"/>
    </row>
    <row r="22470" spans="5:5">
      <c r="E22470"/>
    </row>
    <row r="22471" spans="5:5">
      <c r="E22471"/>
    </row>
    <row r="22472" spans="5:5">
      <c r="E22472"/>
    </row>
    <row r="22473" spans="5:5">
      <c r="E22473"/>
    </row>
    <row r="22474" spans="5:5">
      <c r="E22474"/>
    </row>
    <row r="22475" spans="5:5">
      <c r="E22475"/>
    </row>
    <row r="22476" spans="5:5">
      <c r="E22476"/>
    </row>
    <row r="22477" spans="5:5">
      <c r="E22477"/>
    </row>
    <row r="22478" spans="5:5">
      <c r="E22478"/>
    </row>
    <row r="22479" spans="5:5">
      <c r="E22479"/>
    </row>
    <row r="22480" spans="5:5">
      <c r="E22480"/>
    </row>
    <row r="22481" spans="5:5">
      <c r="E22481"/>
    </row>
    <row r="22482" spans="5:5">
      <c r="E22482"/>
    </row>
    <row r="22483" spans="5:5">
      <c r="E22483"/>
    </row>
    <row r="22484" spans="5:5">
      <c r="E22484"/>
    </row>
    <row r="22485" spans="5:5">
      <c r="E22485"/>
    </row>
    <row r="22486" spans="5:5">
      <c r="E22486"/>
    </row>
    <row r="22487" spans="5:5">
      <c r="E22487"/>
    </row>
    <row r="22488" spans="5:5">
      <c r="E22488"/>
    </row>
    <row r="22489" spans="5:5">
      <c r="E22489"/>
    </row>
    <row r="22490" spans="5:5">
      <c r="E22490"/>
    </row>
    <row r="22491" spans="5:5">
      <c r="E22491"/>
    </row>
    <row r="22492" spans="5:5">
      <c r="E22492"/>
    </row>
    <row r="22493" spans="5:5">
      <c r="E22493"/>
    </row>
    <row r="22494" spans="5:5">
      <c r="E22494"/>
    </row>
    <row r="22495" spans="5:5">
      <c r="E22495"/>
    </row>
    <row r="22496" spans="5:5">
      <c r="E22496"/>
    </row>
    <row r="22497" spans="5:5">
      <c r="E22497"/>
    </row>
    <row r="22498" spans="5:5">
      <c r="E22498"/>
    </row>
    <row r="22499" spans="5:5">
      <c r="E22499"/>
    </row>
    <row r="22500" spans="5:5">
      <c r="E22500"/>
    </row>
    <row r="22501" spans="5:5">
      <c r="E22501"/>
    </row>
    <row r="22502" spans="5:5">
      <c r="E22502"/>
    </row>
    <row r="22503" spans="5:5">
      <c r="E22503"/>
    </row>
    <row r="22504" spans="5:5">
      <c r="E22504"/>
    </row>
    <row r="22505" spans="5:5">
      <c r="E22505"/>
    </row>
    <row r="22506" spans="5:5">
      <c r="E22506"/>
    </row>
    <row r="22507" spans="5:5">
      <c r="E22507"/>
    </row>
    <row r="22508" spans="5:5">
      <c r="E22508"/>
    </row>
    <row r="22509" spans="5:5">
      <c r="E22509"/>
    </row>
    <row r="22510" spans="5:5">
      <c r="E22510"/>
    </row>
    <row r="22511" spans="5:5">
      <c r="E22511"/>
    </row>
    <row r="22512" spans="5:5">
      <c r="E22512"/>
    </row>
    <row r="22513" spans="5:5">
      <c r="E22513"/>
    </row>
    <row r="22514" spans="5:5">
      <c r="E22514"/>
    </row>
    <row r="22515" spans="5:5">
      <c r="E22515"/>
    </row>
    <row r="22516" spans="5:5">
      <c r="E22516"/>
    </row>
    <row r="22517" spans="5:5">
      <c r="E22517"/>
    </row>
    <row r="22518" spans="5:5">
      <c r="E22518"/>
    </row>
    <row r="22519" spans="5:5">
      <c r="E22519"/>
    </row>
    <row r="22520" spans="5:5">
      <c r="E22520"/>
    </row>
    <row r="22521" spans="5:5">
      <c r="E22521"/>
    </row>
    <row r="22522" spans="5:5">
      <c r="E22522"/>
    </row>
    <row r="22523" spans="5:5">
      <c r="E22523"/>
    </row>
    <row r="22524" spans="5:5">
      <c r="E22524"/>
    </row>
    <row r="22525" spans="5:5">
      <c r="E22525"/>
    </row>
    <row r="22526" spans="5:5">
      <c r="E22526"/>
    </row>
    <row r="22527" spans="5:5">
      <c r="E22527"/>
    </row>
    <row r="22528" spans="5:5">
      <c r="E22528"/>
    </row>
    <row r="22529" spans="5:5">
      <c r="E22529"/>
    </row>
    <row r="22530" spans="5:5">
      <c r="E22530"/>
    </row>
    <row r="22531" spans="5:5">
      <c r="E22531"/>
    </row>
    <row r="22532" spans="5:5">
      <c r="E22532"/>
    </row>
    <row r="22533" spans="5:5">
      <c r="E22533"/>
    </row>
    <row r="22534" spans="5:5">
      <c r="E22534"/>
    </row>
    <row r="22535" spans="5:5">
      <c r="E22535"/>
    </row>
    <row r="22536" spans="5:5">
      <c r="E22536"/>
    </row>
    <row r="22537" spans="5:5">
      <c r="E22537"/>
    </row>
    <row r="22538" spans="5:5">
      <c r="E22538"/>
    </row>
    <row r="22539" spans="5:5">
      <c r="E22539"/>
    </row>
    <row r="22540" spans="5:5">
      <c r="E22540"/>
    </row>
    <row r="22541" spans="5:5">
      <c r="E22541"/>
    </row>
    <row r="22542" spans="5:5">
      <c r="E22542"/>
    </row>
    <row r="22543" spans="5:5">
      <c r="E22543"/>
    </row>
    <row r="22544" spans="5:5">
      <c r="E22544"/>
    </row>
    <row r="22545" spans="5:5">
      <c r="E22545"/>
    </row>
    <row r="22546" spans="5:5">
      <c r="E22546"/>
    </row>
    <row r="22547" spans="5:5">
      <c r="E22547"/>
    </row>
    <row r="22548" spans="5:5">
      <c r="E22548"/>
    </row>
    <row r="22549" spans="5:5">
      <c r="E22549"/>
    </row>
    <row r="22550" spans="5:5">
      <c r="E22550"/>
    </row>
    <row r="22551" spans="5:5">
      <c r="E22551"/>
    </row>
    <row r="22552" spans="5:5">
      <c r="E22552"/>
    </row>
    <row r="22553" spans="5:5">
      <c r="E22553"/>
    </row>
    <row r="22554" spans="5:5">
      <c r="E22554"/>
    </row>
    <row r="22555" spans="5:5">
      <c r="E22555"/>
    </row>
    <row r="22556" spans="5:5">
      <c r="E22556"/>
    </row>
    <row r="22557" spans="5:5">
      <c r="E22557"/>
    </row>
    <row r="22558" spans="5:5">
      <c r="E22558"/>
    </row>
    <row r="22559" spans="5:5">
      <c r="E22559"/>
    </row>
    <row r="22560" spans="5:5">
      <c r="E22560"/>
    </row>
    <row r="22561" spans="5:5">
      <c r="E22561"/>
    </row>
    <row r="22562" spans="5:5">
      <c r="E22562"/>
    </row>
    <row r="22563" spans="5:5">
      <c r="E22563"/>
    </row>
    <row r="22564" spans="5:5">
      <c r="E22564"/>
    </row>
    <row r="22565" spans="5:5">
      <c r="E22565"/>
    </row>
    <row r="22566" spans="5:5">
      <c r="E22566"/>
    </row>
    <row r="22567" spans="5:5">
      <c r="E22567"/>
    </row>
    <row r="22568" spans="5:5">
      <c r="E22568"/>
    </row>
    <row r="22569" spans="5:5">
      <c r="E22569"/>
    </row>
    <row r="22570" spans="5:5">
      <c r="E22570"/>
    </row>
    <row r="22571" spans="5:5">
      <c r="E22571"/>
    </row>
    <row r="22572" spans="5:5">
      <c r="E22572"/>
    </row>
    <row r="22573" spans="5:5">
      <c r="E22573"/>
    </row>
    <row r="22574" spans="5:5">
      <c r="E22574"/>
    </row>
    <row r="22575" spans="5:5">
      <c r="E22575"/>
    </row>
    <row r="22576" spans="5:5">
      <c r="E22576"/>
    </row>
    <row r="22577" spans="5:5">
      <c r="E22577"/>
    </row>
    <row r="22578" spans="5:5">
      <c r="E22578"/>
    </row>
    <row r="22579" spans="5:5">
      <c r="E22579"/>
    </row>
    <row r="22580" spans="5:5">
      <c r="E22580"/>
    </row>
    <row r="22581" spans="5:5">
      <c r="E22581"/>
    </row>
    <row r="22582" spans="5:5">
      <c r="E22582"/>
    </row>
    <row r="22583" spans="5:5">
      <c r="E22583"/>
    </row>
    <row r="22584" spans="5:5">
      <c r="E22584"/>
    </row>
    <row r="22585" spans="5:5">
      <c r="E22585"/>
    </row>
    <row r="22586" spans="5:5">
      <c r="E22586"/>
    </row>
    <row r="22587" spans="5:5">
      <c r="E22587"/>
    </row>
    <row r="22588" spans="5:5">
      <c r="E22588"/>
    </row>
    <row r="22589" spans="5:5">
      <c r="E22589"/>
    </row>
    <row r="22590" spans="5:5">
      <c r="E22590"/>
    </row>
    <row r="22591" spans="5:5">
      <c r="E22591"/>
    </row>
    <row r="22592" spans="5:5">
      <c r="E22592"/>
    </row>
    <row r="22593" spans="5:5">
      <c r="E22593"/>
    </row>
    <row r="22594" spans="5:5">
      <c r="E22594"/>
    </row>
    <row r="22595" spans="5:5">
      <c r="E22595"/>
    </row>
    <row r="22596" spans="5:5">
      <c r="E22596"/>
    </row>
    <row r="22597" spans="5:5">
      <c r="E22597"/>
    </row>
    <row r="22598" spans="5:5">
      <c r="E22598"/>
    </row>
    <row r="22599" spans="5:5">
      <c r="E22599"/>
    </row>
    <row r="22600" spans="5:5">
      <c r="E22600"/>
    </row>
    <row r="22601" spans="5:5">
      <c r="E22601"/>
    </row>
    <row r="22602" spans="5:5">
      <c r="E22602"/>
    </row>
    <row r="22603" spans="5:5">
      <c r="E22603"/>
    </row>
    <row r="22604" spans="5:5">
      <c r="E22604"/>
    </row>
    <row r="22605" spans="5:5">
      <c r="E22605"/>
    </row>
    <row r="22606" spans="5:5">
      <c r="E22606"/>
    </row>
    <row r="22607" spans="5:5">
      <c r="E22607"/>
    </row>
    <row r="22608" spans="5:5">
      <c r="E22608"/>
    </row>
    <row r="22609" spans="5:5">
      <c r="E22609"/>
    </row>
    <row r="22610" spans="5:5">
      <c r="E22610"/>
    </row>
    <row r="22611" spans="5:5">
      <c r="E22611"/>
    </row>
    <row r="22612" spans="5:5">
      <c r="E22612"/>
    </row>
    <row r="22613" spans="5:5">
      <c r="E22613"/>
    </row>
    <row r="22614" spans="5:5">
      <c r="E22614"/>
    </row>
    <row r="22615" spans="5:5">
      <c r="E22615"/>
    </row>
    <row r="22616" spans="5:5">
      <c r="E22616"/>
    </row>
    <row r="22617" spans="5:5">
      <c r="E22617"/>
    </row>
    <row r="22618" spans="5:5">
      <c r="E22618"/>
    </row>
    <row r="22619" spans="5:5">
      <c r="E22619"/>
    </row>
    <row r="22620" spans="5:5">
      <c r="E22620"/>
    </row>
    <row r="22621" spans="5:5">
      <c r="E22621"/>
    </row>
    <row r="22622" spans="5:5">
      <c r="E22622"/>
    </row>
    <row r="22623" spans="5:5">
      <c r="E22623"/>
    </row>
    <row r="22624" spans="5:5">
      <c r="E22624"/>
    </row>
    <row r="22625" spans="5:5">
      <c r="E22625"/>
    </row>
    <row r="22626" spans="5:5">
      <c r="E22626"/>
    </row>
    <row r="22627" spans="5:5">
      <c r="E22627"/>
    </row>
    <row r="22628" spans="5:5">
      <c r="E22628"/>
    </row>
    <row r="22629" spans="5:5">
      <c r="E22629"/>
    </row>
    <row r="22630" spans="5:5">
      <c r="E22630"/>
    </row>
    <row r="22631" spans="5:5">
      <c r="E22631"/>
    </row>
    <row r="22632" spans="5:5">
      <c r="E22632"/>
    </row>
    <row r="22633" spans="5:5">
      <c r="E22633"/>
    </row>
    <row r="22634" spans="5:5">
      <c r="E22634"/>
    </row>
    <row r="22635" spans="5:5">
      <c r="E22635"/>
    </row>
    <row r="22636" spans="5:5">
      <c r="E22636"/>
    </row>
    <row r="22637" spans="5:5">
      <c r="E22637"/>
    </row>
    <row r="22638" spans="5:5">
      <c r="E22638"/>
    </row>
    <row r="22639" spans="5:5">
      <c r="E22639"/>
    </row>
    <row r="22640" spans="5:5">
      <c r="E22640"/>
    </row>
    <row r="22641" spans="5:5">
      <c r="E22641"/>
    </row>
    <row r="22642" spans="5:5">
      <c r="E22642"/>
    </row>
    <row r="22643" spans="5:5">
      <c r="E22643"/>
    </row>
    <row r="22644" spans="5:5">
      <c r="E22644"/>
    </row>
    <row r="22645" spans="5:5">
      <c r="E22645"/>
    </row>
    <row r="22646" spans="5:5">
      <c r="E22646"/>
    </row>
    <row r="22647" spans="5:5">
      <c r="E22647"/>
    </row>
    <row r="22648" spans="5:5">
      <c r="E22648"/>
    </row>
    <row r="22649" spans="5:5">
      <c r="E22649"/>
    </row>
    <row r="22650" spans="5:5">
      <c r="E22650"/>
    </row>
    <row r="22651" spans="5:5">
      <c r="E22651"/>
    </row>
    <row r="22652" spans="5:5">
      <c r="E22652"/>
    </row>
    <row r="22653" spans="5:5">
      <c r="E22653"/>
    </row>
    <row r="22654" spans="5:5">
      <c r="E22654"/>
    </row>
    <row r="22655" spans="5:5">
      <c r="E22655"/>
    </row>
    <row r="22656" spans="5:5">
      <c r="E22656"/>
    </row>
    <row r="22657" spans="5:5">
      <c r="E22657"/>
    </row>
    <row r="22658" spans="5:5">
      <c r="E22658"/>
    </row>
    <row r="22659" spans="5:5">
      <c r="E22659"/>
    </row>
    <row r="22660" spans="5:5">
      <c r="E22660"/>
    </row>
    <row r="22661" spans="5:5">
      <c r="E22661"/>
    </row>
    <row r="22662" spans="5:5">
      <c r="E22662"/>
    </row>
    <row r="22663" spans="5:5">
      <c r="E22663"/>
    </row>
    <row r="22664" spans="5:5">
      <c r="E22664"/>
    </row>
    <row r="22665" spans="5:5">
      <c r="E22665"/>
    </row>
    <row r="22666" spans="5:5">
      <c r="E22666"/>
    </row>
    <row r="22667" spans="5:5">
      <c r="E22667"/>
    </row>
    <row r="22668" spans="5:5">
      <c r="E22668"/>
    </row>
    <row r="22669" spans="5:5">
      <c r="E22669"/>
    </row>
    <row r="22670" spans="5:5">
      <c r="E22670"/>
    </row>
    <row r="22671" spans="5:5">
      <c r="E22671"/>
    </row>
    <row r="22672" spans="5:5">
      <c r="E22672"/>
    </row>
    <row r="22673" spans="5:5">
      <c r="E22673"/>
    </row>
    <row r="22674" spans="5:5">
      <c r="E22674"/>
    </row>
    <row r="22675" spans="5:5">
      <c r="E22675"/>
    </row>
    <row r="22676" spans="5:5">
      <c r="E22676"/>
    </row>
    <row r="22677" spans="5:5">
      <c r="E22677"/>
    </row>
    <row r="22678" spans="5:5">
      <c r="E22678"/>
    </row>
    <row r="22679" spans="5:5">
      <c r="E22679"/>
    </row>
    <row r="22680" spans="5:5">
      <c r="E22680"/>
    </row>
    <row r="22681" spans="5:5">
      <c r="E22681"/>
    </row>
    <row r="22682" spans="5:5">
      <c r="E22682"/>
    </row>
    <row r="22683" spans="5:5">
      <c r="E22683"/>
    </row>
    <row r="22684" spans="5:5">
      <c r="E22684"/>
    </row>
    <row r="22685" spans="5:5">
      <c r="E22685"/>
    </row>
    <row r="22686" spans="5:5">
      <c r="E22686"/>
    </row>
    <row r="22687" spans="5:5">
      <c r="E22687"/>
    </row>
    <row r="22688" spans="5:5">
      <c r="E22688"/>
    </row>
    <row r="22689" spans="5:5">
      <c r="E22689"/>
    </row>
    <row r="22690" spans="5:5">
      <c r="E22690"/>
    </row>
    <row r="22691" spans="5:5">
      <c r="E22691"/>
    </row>
    <row r="22692" spans="5:5">
      <c r="E22692"/>
    </row>
    <row r="22693" spans="5:5">
      <c r="E22693"/>
    </row>
    <row r="22694" spans="5:5">
      <c r="E22694"/>
    </row>
    <row r="22695" spans="5:5">
      <c r="E22695"/>
    </row>
    <row r="22696" spans="5:5">
      <c r="E22696"/>
    </row>
    <row r="22697" spans="5:5">
      <c r="E22697"/>
    </row>
    <row r="22698" spans="5:5">
      <c r="E22698"/>
    </row>
    <row r="22699" spans="5:5">
      <c r="E22699"/>
    </row>
    <row r="22700" spans="5:5">
      <c r="E22700"/>
    </row>
    <row r="22701" spans="5:5">
      <c r="E22701"/>
    </row>
    <row r="22702" spans="5:5">
      <c r="E22702"/>
    </row>
    <row r="22703" spans="5:5">
      <c r="E22703"/>
    </row>
    <row r="22704" spans="5:5">
      <c r="E22704"/>
    </row>
    <row r="22705" spans="5:5">
      <c r="E22705"/>
    </row>
    <row r="22706" spans="5:5">
      <c r="E22706"/>
    </row>
    <row r="22707" spans="5:5">
      <c r="E22707"/>
    </row>
    <row r="22708" spans="5:5">
      <c r="E22708"/>
    </row>
    <row r="22709" spans="5:5">
      <c r="E22709"/>
    </row>
    <row r="22710" spans="5:5">
      <c r="E22710"/>
    </row>
    <row r="22711" spans="5:5">
      <c r="E22711"/>
    </row>
    <row r="22712" spans="5:5">
      <c r="E22712"/>
    </row>
    <row r="22713" spans="5:5">
      <c r="E22713"/>
    </row>
    <row r="22714" spans="5:5">
      <c r="E22714"/>
    </row>
    <row r="22715" spans="5:5">
      <c r="E22715"/>
    </row>
    <row r="22716" spans="5:5">
      <c r="E22716"/>
    </row>
    <row r="22717" spans="5:5">
      <c r="E22717"/>
    </row>
    <row r="22718" spans="5:5">
      <c r="E22718"/>
    </row>
    <row r="22719" spans="5:5">
      <c r="E22719"/>
    </row>
    <row r="22720" spans="5:5">
      <c r="E22720"/>
    </row>
    <row r="22721" spans="5:5">
      <c r="E22721"/>
    </row>
    <row r="22722" spans="5:5">
      <c r="E22722"/>
    </row>
    <row r="22723" spans="5:5">
      <c r="E22723"/>
    </row>
    <row r="22724" spans="5:5">
      <c r="E22724"/>
    </row>
    <row r="22725" spans="5:5">
      <c r="E22725"/>
    </row>
    <row r="22726" spans="5:5">
      <c r="E22726"/>
    </row>
    <row r="22727" spans="5:5">
      <c r="E22727"/>
    </row>
    <row r="22728" spans="5:5">
      <c r="E22728"/>
    </row>
    <row r="22729" spans="5:5">
      <c r="E22729"/>
    </row>
    <row r="22730" spans="5:5">
      <c r="E22730"/>
    </row>
    <row r="22731" spans="5:5">
      <c r="E22731"/>
    </row>
    <row r="22732" spans="5:5">
      <c r="E22732"/>
    </row>
    <row r="22733" spans="5:5">
      <c r="E22733"/>
    </row>
    <row r="22734" spans="5:5">
      <c r="E22734"/>
    </row>
    <row r="22735" spans="5:5">
      <c r="E22735"/>
    </row>
    <row r="22736" spans="5:5">
      <c r="E22736"/>
    </row>
    <row r="22737" spans="5:5">
      <c r="E22737"/>
    </row>
    <row r="22738" spans="5:5">
      <c r="E22738"/>
    </row>
    <row r="22739" spans="5:5">
      <c r="E22739"/>
    </row>
    <row r="22740" spans="5:5">
      <c r="E22740"/>
    </row>
    <row r="22741" spans="5:5">
      <c r="E22741"/>
    </row>
    <row r="22742" spans="5:5">
      <c r="E22742"/>
    </row>
    <row r="22743" spans="5:5">
      <c r="E22743"/>
    </row>
    <row r="22744" spans="5:5">
      <c r="E22744"/>
    </row>
    <row r="22745" spans="5:5">
      <c r="E22745"/>
    </row>
    <row r="22746" spans="5:5">
      <c r="E22746"/>
    </row>
    <row r="22747" spans="5:5">
      <c r="E22747"/>
    </row>
    <row r="22748" spans="5:5">
      <c r="E22748"/>
    </row>
    <row r="22749" spans="5:5">
      <c r="E22749"/>
    </row>
    <row r="22750" spans="5:5">
      <c r="E22750"/>
    </row>
    <row r="22751" spans="5:5">
      <c r="E22751"/>
    </row>
    <row r="22752" spans="5:5">
      <c r="E22752"/>
    </row>
    <row r="22753" spans="5:5">
      <c r="E22753"/>
    </row>
    <row r="22754" spans="5:5">
      <c r="E22754"/>
    </row>
    <row r="22755" spans="5:5">
      <c r="E22755"/>
    </row>
    <row r="22756" spans="5:5">
      <c r="E22756"/>
    </row>
    <row r="22757" spans="5:5">
      <c r="E22757"/>
    </row>
    <row r="22758" spans="5:5">
      <c r="E22758"/>
    </row>
    <row r="22759" spans="5:5">
      <c r="E22759"/>
    </row>
    <row r="22760" spans="5:5">
      <c r="E22760"/>
    </row>
    <row r="22761" spans="5:5">
      <c r="E22761"/>
    </row>
    <row r="22762" spans="5:5">
      <c r="E22762"/>
    </row>
    <row r="22763" spans="5:5">
      <c r="E22763"/>
    </row>
    <row r="22764" spans="5:5">
      <c r="E22764"/>
    </row>
    <row r="22765" spans="5:5">
      <c r="E22765"/>
    </row>
    <row r="22766" spans="5:5">
      <c r="E22766"/>
    </row>
    <row r="22767" spans="5:5">
      <c r="E22767"/>
    </row>
    <row r="22768" spans="5:5">
      <c r="E22768"/>
    </row>
    <row r="22769" spans="5:5">
      <c r="E22769"/>
    </row>
    <row r="22770" spans="5:5">
      <c r="E22770"/>
    </row>
    <row r="22771" spans="5:5">
      <c r="E22771"/>
    </row>
    <row r="22772" spans="5:5">
      <c r="E22772"/>
    </row>
    <row r="22773" spans="5:5">
      <c r="E22773"/>
    </row>
    <row r="22774" spans="5:5">
      <c r="E22774"/>
    </row>
    <row r="22775" spans="5:5">
      <c r="E22775"/>
    </row>
    <row r="22776" spans="5:5">
      <c r="E22776"/>
    </row>
    <row r="22777" spans="5:5">
      <c r="E22777"/>
    </row>
    <row r="22778" spans="5:5">
      <c r="E22778"/>
    </row>
    <row r="22779" spans="5:5">
      <c r="E22779"/>
    </row>
    <row r="22780" spans="5:5">
      <c r="E22780"/>
    </row>
    <row r="22781" spans="5:5">
      <c r="E22781"/>
    </row>
    <row r="22782" spans="5:5">
      <c r="E22782"/>
    </row>
    <row r="22783" spans="5:5">
      <c r="E22783"/>
    </row>
    <row r="22784" spans="5:5">
      <c r="E22784"/>
    </row>
    <row r="22785" spans="5:5">
      <c r="E22785"/>
    </row>
    <row r="22786" spans="5:5">
      <c r="E22786"/>
    </row>
    <row r="22787" spans="5:5">
      <c r="E22787"/>
    </row>
    <row r="22788" spans="5:5">
      <c r="E22788"/>
    </row>
    <row r="22789" spans="5:5">
      <c r="E22789"/>
    </row>
    <row r="22790" spans="5:5">
      <c r="E22790"/>
    </row>
    <row r="22791" spans="5:5">
      <c r="E22791"/>
    </row>
    <row r="22792" spans="5:5">
      <c r="E22792"/>
    </row>
    <row r="22793" spans="5:5">
      <c r="E22793"/>
    </row>
    <row r="22794" spans="5:5">
      <c r="E22794"/>
    </row>
    <row r="22795" spans="5:5">
      <c r="E22795"/>
    </row>
    <row r="22796" spans="5:5">
      <c r="E22796"/>
    </row>
    <row r="22797" spans="5:5">
      <c r="E22797"/>
    </row>
    <row r="22798" spans="5:5">
      <c r="E22798"/>
    </row>
    <row r="22799" spans="5:5">
      <c r="E22799"/>
    </row>
    <row r="22800" spans="5:5">
      <c r="E22800"/>
    </row>
    <row r="22801" spans="5:5">
      <c r="E22801"/>
    </row>
    <row r="22802" spans="5:5">
      <c r="E22802"/>
    </row>
    <row r="22803" spans="5:5">
      <c r="E22803"/>
    </row>
    <row r="22804" spans="5:5">
      <c r="E22804"/>
    </row>
    <row r="22805" spans="5:5">
      <c r="E22805"/>
    </row>
    <row r="22806" spans="5:5">
      <c r="E22806"/>
    </row>
    <row r="22807" spans="5:5">
      <c r="E22807"/>
    </row>
    <row r="22808" spans="5:5">
      <c r="E22808"/>
    </row>
    <row r="22809" spans="5:5">
      <c r="E22809"/>
    </row>
    <row r="22810" spans="5:5">
      <c r="E22810"/>
    </row>
    <row r="22811" spans="5:5">
      <c r="E22811"/>
    </row>
    <row r="22812" spans="5:5">
      <c r="E22812"/>
    </row>
    <row r="22813" spans="5:5">
      <c r="E22813"/>
    </row>
    <row r="22814" spans="5:5">
      <c r="E22814"/>
    </row>
    <row r="22815" spans="5:5">
      <c r="E22815"/>
    </row>
    <row r="22816" spans="5:5">
      <c r="E22816"/>
    </row>
    <row r="22817" spans="5:5">
      <c r="E22817"/>
    </row>
    <row r="22818" spans="5:5">
      <c r="E22818"/>
    </row>
    <row r="22819" spans="5:5">
      <c r="E22819"/>
    </row>
    <row r="22820" spans="5:5">
      <c r="E22820"/>
    </row>
    <row r="22821" spans="5:5">
      <c r="E22821"/>
    </row>
    <row r="22822" spans="5:5">
      <c r="E22822"/>
    </row>
    <row r="22823" spans="5:5">
      <c r="E22823"/>
    </row>
    <row r="22824" spans="5:5">
      <c r="E22824"/>
    </row>
    <row r="22825" spans="5:5">
      <c r="E22825"/>
    </row>
    <row r="22826" spans="5:5">
      <c r="E22826"/>
    </row>
    <row r="22827" spans="5:5">
      <c r="E22827"/>
    </row>
    <row r="22828" spans="5:5">
      <c r="E22828"/>
    </row>
    <row r="22829" spans="5:5">
      <c r="E22829"/>
    </row>
    <row r="22830" spans="5:5">
      <c r="E22830"/>
    </row>
    <row r="22831" spans="5:5">
      <c r="E22831"/>
    </row>
    <row r="22832" spans="5:5">
      <c r="E22832"/>
    </row>
    <row r="22833" spans="5:5">
      <c r="E22833"/>
    </row>
    <row r="22834" spans="5:5">
      <c r="E22834"/>
    </row>
    <row r="22835" spans="5:5">
      <c r="E22835"/>
    </row>
    <row r="22836" spans="5:5">
      <c r="E22836"/>
    </row>
    <row r="22837" spans="5:5">
      <c r="E22837"/>
    </row>
    <row r="22838" spans="5:5">
      <c r="E22838"/>
    </row>
    <row r="22839" spans="5:5">
      <c r="E22839"/>
    </row>
    <row r="22840" spans="5:5">
      <c r="E22840"/>
    </row>
    <row r="22841" spans="5:5">
      <c r="E22841"/>
    </row>
    <row r="22842" spans="5:5">
      <c r="E22842"/>
    </row>
    <row r="22843" spans="5:5">
      <c r="E22843"/>
    </row>
    <row r="22844" spans="5:5">
      <c r="E22844"/>
    </row>
    <row r="22845" spans="5:5">
      <c r="E22845"/>
    </row>
    <row r="22846" spans="5:5">
      <c r="E22846"/>
    </row>
    <row r="22847" spans="5:5">
      <c r="E22847"/>
    </row>
    <row r="22848" spans="5:5">
      <c r="E22848"/>
    </row>
    <row r="22849" spans="5:5">
      <c r="E22849"/>
    </row>
    <row r="22850" spans="5:5">
      <c r="E22850"/>
    </row>
    <row r="22851" spans="5:5">
      <c r="E22851"/>
    </row>
    <row r="22852" spans="5:5">
      <c r="E22852"/>
    </row>
    <row r="22853" spans="5:5">
      <c r="E22853"/>
    </row>
    <row r="22854" spans="5:5">
      <c r="E22854"/>
    </row>
    <row r="22855" spans="5:5">
      <c r="E22855"/>
    </row>
    <row r="22856" spans="5:5">
      <c r="E22856"/>
    </row>
    <row r="22857" spans="5:5">
      <c r="E22857"/>
    </row>
    <row r="22858" spans="5:5">
      <c r="E22858"/>
    </row>
    <row r="22859" spans="5:5">
      <c r="E22859"/>
    </row>
    <row r="22860" spans="5:5">
      <c r="E22860"/>
    </row>
    <row r="22861" spans="5:5">
      <c r="E22861"/>
    </row>
    <row r="22862" spans="5:5">
      <c r="E22862"/>
    </row>
    <row r="22863" spans="5:5">
      <c r="E22863"/>
    </row>
    <row r="22864" spans="5:5">
      <c r="E22864"/>
    </row>
    <row r="22865" spans="5:5">
      <c r="E22865"/>
    </row>
    <row r="22866" spans="5:5">
      <c r="E22866"/>
    </row>
    <row r="22867" spans="5:5">
      <c r="E22867"/>
    </row>
    <row r="22868" spans="5:5">
      <c r="E22868"/>
    </row>
    <row r="22869" spans="5:5">
      <c r="E22869"/>
    </row>
    <row r="22870" spans="5:5">
      <c r="E22870"/>
    </row>
    <row r="22871" spans="5:5">
      <c r="E22871"/>
    </row>
    <row r="22872" spans="5:5">
      <c r="E22872"/>
    </row>
    <row r="22873" spans="5:5">
      <c r="E22873"/>
    </row>
    <row r="22874" spans="5:5">
      <c r="E22874"/>
    </row>
    <row r="22875" spans="5:5">
      <c r="E22875"/>
    </row>
    <row r="22876" spans="5:5">
      <c r="E22876"/>
    </row>
    <row r="22877" spans="5:5">
      <c r="E22877"/>
    </row>
    <row r="22878" spans="5:5">
      <c r="E22878"/>
    </row>
    <row r="22879" spans="5:5">
      <c r="E22879"/>
    </row>
    <row r="22880" spans="5:5">
      <c r="E22880"/>
    </row>
    <row r="22881" spans="5:5">
      <c r="E22881"/>
    </row>
    <row r="22882" spans="5:5">
      <c r="E22882"/>
    </row>
    <row r="22883" spans="5:5">
      <c r="E22883"/>
    </row>
    <row r="22884" spans="5:5">
      <c r="E22884"/>
    </row>
    <row r="22885" spans="5:5">
      <c r="E22885"/>
    </row>
    <row r="22886" spans="5:5">
      <c r="E22886"/>
    </row>
    <row r="22887" spans="5:5">
      <c r="E22887"/>
    </row>
    <row r="22888" spans="5:5">
      <c r="E22888"/>
    </row>
    <row r="22889" spans="5:5">
      <c r="E22889"/>
    </row>
    <row r="22890" spans="5:5">
      <c r="E22890"/>
    </row>
    <row r="22891" spans="5:5">
      <c r="E22891"/>
    </row>
    <row r="22892" spans="5:5">
      <c r="E22892"/>
    </row>
    <row r="22893" spans="5:5">
      <c r="E22893"/>
    </row>
    <row r="22894" spans="5:5">
      <c r="E22894"/>
    </row>
    <row r="22895" spans="5:5">
      <c r="E22895"/>
    </row>
    <row r="22896" spans="5:5">
      <c r="E22896"/>
    </row>
    <row r="22897" spans="5:5">
      <c r="E22897"/>
    </row>
    <row r="22898" spans="5:5">
      <c r="E22898"/>
    </row>
    <row r="22899" spans="5:5">
      <c r="E22899"/>
    </row>
    <row r="22900" spans="5:5">
      <c r="E22900"/>
    </row>
    <row r="22901" spans="5:5">
      <c r="E22901"/>
    </row>
    <row r="22902" spans="5:5">
      <c r="E22902"/>
    </row>
    <row r="22903" spans="5:5">
      <c r="E22903"/>
    </row>
    <row r="22904" spans="5:5">
      <c r="E22904"/>
    </row>
    <row r="22905" spans="5:5">
      <c r="E22905"/>
    </row>
    <row r="22906" spans="5:5">
      <c r="E22906"/>
    </row>
    <row r="22907" spans="5:5">
      <c r="E22907"/>
    </row>
    <row r="22908" spans="5:5">
      <c r="E22908"/>
    </row>
    <row r="22909" spans="5:5">
      <c r="E22909"/>
    </row>
    <row r="22910" spans="5:5">
      <c r="E22910"/>
    </row>
    <row r="22911" spans="5:5">
      <c r="E22911"/>
    </row>
    <row r="22912" spans="5:5">
      <c r="E22912"/>
    </row>
    <row r="22913" spans="5:5">
      <c r="E22913"/>
    </row>
    <row r="22914" spans="5:5">
      <c r="E22914"/>
    </row>
    <row r="22915" spans="5:5">
      <c r="E22915"/>
    </row>
    <row r="22916" spans="5:5">
      <c r="E22916"/>
    </row>
    <row r="22917" spans="5:5">
      <c r="E22917"/>
    </row>
    <row r="22918" spans="5:5">
      <c r="E22918"/>
    </row>
    <row r="22919" spans="5:5">
      <c r="E22919"/>
    </row>
    <row r="22920" spans="5:5">
      <c r="E22920"/>
    </row>
    <row r="22921" spans="5:5">
      <c r="E22921"/>
    </row>
    <row r="22922" spans="5:5">
      <c r="E22922"/>
    </row>
    <row r="22923" spans="5:5">
      <c r="E22923"/>
    </row>
    <row r="22924" spans="5:5">
      <c r="E22924"/>
    </row>
    <row r="22925" spans="5:5">
      <c r="E22925"/>
    </row>
    <row r="22926" spans="5:5">
      <c r="E22926"/>
    </row>
    <row r="22927" spans="5:5">
      <c r="E22927"/>
    </row>
    <row r="22928" spans="5:5">
      <c r="E22928"/>
    </row>
    <row r="22929" spans="5:5">
      <c r="E22929"/>
    </row>
    <row r="22930" spans="5:5">
      <c r="E22930"/>
    </row>
    <row r="22931" spans="5:5">
      <c r="E22931"/>
    </row>
    <row r="22932" spans="5:5">
      <c r="E22932"/>
    </row>
    <row r="22933" spans="5:5">
      <c r="E22933"/>
    </row>
    <row r="22934" spans="5:5">
      <c r="E22934"/>
    </row>
    <row r="22935" spans="5:5">
      <c r="E22935"/>
    </row>
    <row r="22936" spans="5:5">
      <c r="E22936"/>
    </row>
    <row r="22937" spans="5:5">
      <c r="E22937"/>
    </row>
    <row r="22938" spans="5:5">
      <c r="E22938"/>
    </row>
    <row r="22939" spans="5:5">
      <c r="E22939"/>
    </row>
    <row r="22940" spans="5:5">
      <c r="E22940"/>
    </row>
    <row r="22941" spans="5:5">
      <c r="E22941"/>
    </row>
    <row r="22942" spans="5:5">
      <c r="E22942"/>
    </row>
    <row r="22943" spans="5:5">
      <c r="E22943"/>
    </row>
    <row r="22944" spans="5:5">
      <c r="E22944"/>
    </row>
    <row r="22945" spans="5:5">
      <c r="E22945"/>
    </row>
    <row r="22946" spans="5:5">
      <c r="E22946"/>
    </row>
    <row r="22947" spans="5:5">
      <c r="E22947"/>
    </row>
    <row r="22948" spans="5:5">
      <c r="E22948"/>
    </row>
    <row r="22949" spans="5:5">
      <c r="E22949"/>
    </row>
    <row r="22950" spans="5:5">
      <c r="E22950"/>
    </row>
    <row r="22951" spans="5:5">
      <c r="E22951"/>
    </row>
    <row r="22952" spans="5:5">
      <c r="E22952"/>
    </row>
    <row r="22953" spans="5:5">
      <c r="E22953"/>
    </row>
    <row r="22954" spans="5:5">
      <c r="E22954"/>
    </row>
    <row r="22955" spans="5:5">
      <c r="E22955"/>
    </row>
    <row r="22956" spans="5:5">
      <c r="E22956"/>
    </row>
    <row r="22957" spans="5:5">
      <c r="E22957"/>
    </row>
    <row r="22958" spans="5:5">
      <c r="E22958"/>
    </row>
    <row r="22959" spans="5:5">
      <c r="E22959"/>
    </row>
    <row r="22960" spans="5:5">
      <c r="E22960"/>
    </row>
    <row r="22961" spans="5:5">
      <c r="E22961"/>
    </row>
    <row r="22962" spans="5:5">
      <c r="E22962"/>
    </row>
    <row r="22963" spans="5:5">
      <c r="E22963"/>
    </row>
    <row r="22964" spans="5:5">
      <c r="E22964"/>
    </row>
    <row r="22965" spans="5:5">
      <c r="E22965"/>
    </row>
    <row r="22966" spans="5:5">
      <c r="E22966"/>
    </row>
    <row r="22967" spans="5:5">
      <c r="E22967"/>
    </row>
    <row r="22968" spans="5:5">
      <c r="E22968"/>
    </row>
    <row r="22969" spans="5:5">
      <c r="E22969"/>
    </row>
    <row r="22970" spans="5:5">
      <c r="E22970"/>
    </row>
    <row r="22971" spans="5:5">
      <c r="E22971"/>
    </row>
    <row r="22972" spans="5:5">
      <c r="E22972"/>
    </row>
    <row r="22973" spans="5:5">
      <c r="E22973"/>
    </row>
    <row r="22974" spans="5:5">
      <c r="E22974"/>
    </row>
    <row r="22975" spans="5:5">
      <c r="E22975"/>
    </row>
    <row r="22976" spans="5:5">
      <c r="E22976"/>
    </row>
    <row r="22977" spans="5:5">
      <c r="E22977"/>
    </row>
    <row r="22978" spans="5:5">
      <c r="E22978"/>
    </row>
    <row r="22979" spans="5:5">
      <c r="E22979"/>
    </row>
    <row r="22980" spans="5:5">
      <c r="E22980"/>
    </row>
    <row r="22981" spans="5:5">
      <c r="E22981"/>
    </row>
    <row r="22982" spans="5:5">
      <c r="E22982"/>
    </row>
    <row r="22983" spans="5:5">
      <c r="E22983"/>
    </row>
    <row r="22984" spans="5:5">
      <c r="E22984"/>
    </row>
    <row r="22985" spans="5:5">
      <c r="E22985"/>
    </row>
    <row r="22986" spans="5:5">
      <c r="E22986"/>
    </row>
    <row r="22987" spans="5:5">
      <c r="E22987"/>
    </row>
    <row r="22988" spans="5:5">
      <c r="E22988"/>
    </row>
    <row r="22989" spans="5:5">
      <c r="E22989"/>
    </row>
    <row r="22990" spans="5:5">
      <c r="E22990"/>
    </row>
    <row r="22991" spans="5:5">
      <c r="E22991"/>
    </row>
    <row r="22992" spans="5:5">
      <c r="E22992"/>
    </row>
    <row r="22993" spans="5:5">
      <c r="E22993"/>
    </row>
    <row r="22994" spans="5:5">
      <c r="E22994"/>
    </row>
    <row r="22995" spans="5:5">
      <c r="E22995"/>
    </row>
    <row r="22996" spans="5:5">
      <c r="E22996"/>
    </row>
    <row r="22997" spans="5:5">
      <c r="E22997"/>
    </row>
    <row r="22998" spans="5:5">
      <c r="E22998"/>
    </row>
    <row r="22999" spans="5:5">
      <c r="E22999"/>
    </row>
    <row r="23000" spans="5:5">
      <c r="E23000"/>
    </row>
    <row r="23001" spans="5:5">
      <c r="E23001"/>
    </row>
    <row r="23002" spans="5:5">
      <c r="E23002"/>
    </row>
    <row r="23003" spans="5:5">
      <c r="E23003"/>
    </row>
    <row r="23004" spans="5:5">
      <c r="E23004"/>
    </row>
    <row r="23005" spans="5:5">
      <c r="E23005"/>
    </row>
    <row r="23006" spans="5:5">
      <c r="E23006"/>
    </row>
    <row r="23007" spans="5:5">
      <c r="E23007"/>
    </row>
    <row r="23008" spans="5:5">
      <c r="E23008"/>
    </row>
    <row r="23009" spans="5:5">
      <c r="E23009"/>
    </row>
    <row r="23010" spans="5:5">
      <c r="E23010"/>
    </row>
    <row r="23011" spans="5:5">
      <c r="E23011"/>
    </row>
    <row r="23012" spans="5:5">
      <c r="E23012"/>
    </row>
    <row r="23013" spans="5:5">
      <c r="E23013"/>
    </row>
    <row r="23014" spans="5:5">
      <c r="E23014"/>
    </row>
    <row r="23015" spans="5:5">
      <c r="E23015"/>
    </row>
    <row r="23016" spans="5:5">
      <c r="E23016"/>
    </row>
    <row r="23017" spans="5:5">
      <c r="E23017"/>
    </row>
    <row r="23018" spans="5:5">
      <c r="E23018"/>
    </row>
    <row r="23019" spans="5:5">
      <c r="E23019"/>
    </row>
    <row r="23020" spans="5:5">
      <c r="E23020"/>
    </row>
    <row r="23021" spans="5:5">
      <c r="E23021"/>
    </row>
    <row r="23022" spans="5:5">
      <c r="E23022"/>
    </row>
    <row r="23023" spans="5:5">
      <c r="E23023"/>
    </row>
    <row r="23024" spans="5:5">
      <c r="E23024"/>
    </row>
    <row r="23025" spans="5:5">
      <c r="E23025"/>
    </row>
    <row r="23026" spans="5:5">
      <c r="E23026"/>
    </row>
    <row r="23027" spans="5:5">
      <c r="E23027"/>
    </row>
    <row r="23028" spans="5:5">
      <c r="E23028"/>
    </row>
    <row r="23029" spans="5:5">
      <c r="E23029"/>
    </row>
    <row r="23030" spans="5:5">
      <c r="E23030"/>
    </row>
    <row r="23031" spans="5:5">
      <c r="E23031"/>
    </row>
    <row r="23032" spans="5:5">
      <c r="E23032"/>
    </row>
    <row r="23033" spans="5:5">
      <c r="E23033"/>
    </row>
    <row r="23034" spans="5:5">
      <c r="E23034"/>
    </row>
    <row r="23035" spans="5:5">
      <c r="E23035"/>
    </row>
    <row r="23036" spans="5:5">
      <c r="E23036"/>
    </row>
    <row r="23037" spans="5:5">
      <c r="E23037"/>
    </row>
    <row r="23038" spans="5:5">
      <c r="E23038"/>
    </row>
    <row r="23039" spans="5:5">
      <c r="E23039"/>
    </row>
    <row r="23040" spans="5:5">
      <c r="E23040"/>
    </row>
    <row r="23041" spans="5:5">
      <c r="E23041"/>
    </row>
    <row r="23042" spans="5:5">
      <c r="E23042"/>
    </row>
    <row r="23043" spans="5:5">
      <c r="E23043"/>
    </row>
    <row r="23044" spans="5:5">
      <c r="E23044"/>
    </row>
    <row r="23045" spans="5:5">
      <c r="E23045"/>
    </row>
    <row r="23046" spans="5:5">
      <c r="E23046"/>
    </row>
    <row r="23047" spans="5:5">
      <c r="E23047"/>
    </row>
    <row r="23048" spans="5:5">
      <c r="E23048"/>
    </row>
    <row r="23049" spans="5:5">
      <c r="E23049"/>
    </row>
    <row r="23050" spans="5:5">
      <c r="E23050"/>
    </row>
    <row r="23051" spans="5:5">
      <c r="E23051"/>
    </row>
    <row r="23052" spans="5:5">
      <c r="E23052"/>
    </row>
    <row r="23053" spans="5:5">
      <c r="E23053"/>
    </row>
    <row r="23054" spans="5:5">
      <c r="E23054"/>
    </row>
    <row r="23055" spans="5:5">
      <c r="E23055"/>
    </row>
    <row r="23056" spans="5:5">
      <c r="E23056"/>
    </row>
    <row r="23057" spans="5:5">
      <c r="E23057"/>
    </row>
    <row r="23058" spans="5:5">
      <c r="E23058"/>
    </row>
    <row r="23059" spans="5:5">
      <c r="E23059"/>
    </row>
    <row r="23060" spans="5:5">
      <c r="E23060"/>
    </row>
    <row r="23061" spans="5:5">
      <c r="E23061"/>
    </row>
    <row r="23062" spans="5:5">
      <c r="E23062"/>
    </row>
    <row r="23063" spans="5:5">
      <c r="E23063"/>
    </row>
    <row r="23064" spans="5:5">
      <c r="E23064"/>
    </row>
    <row r="23065" spans="5:5">
      <c r="E23065"/>
    </row>
    <row r="23066" spans="5:5">
      <c r="E23066"/>
    </row>
    <row r="23067" spans="5:5">
      <c r="E23067"/>
    </row>
    <row r="23068" spans="5:5">
      <c r="E23068"/>
    </row>
    <row r="23069" spans="5:5">
      <c r="E23069"/>
    </row>
    <row r="23070" spans="5:5">
      <c r="E23070"/>
    </row>
    <row r="23071" spans="5:5">
      <c r="E23071"/>
    </row>
    <row r="23072" spans="5:5">
      <c r="E23072"/>
    </row>
    <row r="23073" spans="5:5">
      <c r="E23073"/>
    </row>
    <row r="23074" spans="5:5">
      <c r="E23074"/>
    </row>
    <row r="23075" spans="5:5">
      <c r="E23075"/>
    </row>
    <row r="23076" spans="5:5">
      <c r="E23076"/>
    </row>
    <row r="23077" spans="5:5">
      <c r="E23077"/>
    </row>
    <row r="23078" spans="5:5">
      <c r="E23078"/>
    </row>
    <row r="23079" spans="5:5">
      <c r="E23079"/>
    </row>
    <row r="23080" spans="5:5">
      <c r="E23080"/>
    </row>
    <row r="23081" spans="5:5">
      <c r="E23081"/>
    </row>
    <row r="23082" spans="5:5">
      <c r="E23082"/>
    </row>
    <row r="23083" spans="5:5">
      <c r="E23083"/>
    </row>
    <row r="23084" spans="5:5">
      <c r="E23084"/>
    </row>
    <row r="23085" spans="5:5">
      <c r="E23085"/>
    </row>
    <row r="23086" spans="5:5">
      <c r="E23086"/>
    </row>
    <row r="23087" spans="5:5">
      <c r="E23087"/>
    </row>
    <row r="23088" spans="5:5">
      <c r="E23088"/>
    </row>
    <row r="23089" spans="5:5">
      <c r="E23089"/>
    </row>
    <row r="23090" spans="5:5">
      <c r="E23090"/>
    </row>
    <row r="23091" spans="5:5">
      <c r="E23091"/>
    </row>
    <row r="23092" spans="5:5">
      <c r="E23092"/>
    </row>
    <row r="23093" spans="5:5">
      <c r="E23093"/>
    </row>
    <row r="23094" spans="5:5">
      <c r="E23094"/>
    </row>
    <row r="23095" spans="5:5">
      <c r="E23095"/>
    </row>
    <row r="23096" spans="5:5">
      <c r="E23096"/>
    </row>
    <row r="23097" spans="5:5">
      <c r="E23097"/>
    </row>
    <row r="23098" spans="5:5">
      <c r="E23098"/>
    </row>
    <row r="23099" spans="5:5">
      <c r="E23099"/>
    </row>
    <row r="23100" spans="5:5">
      <c r="E23100"/>
    </row>
    <row r="23101" spans="5:5">
      <c r="E23101"/>
    </row>
    <row r="23102" spans="5:5">
      <c r="E23102"/>
    </row>
    <row r="23103" spans="5:5">
      <c r="E23103"/>
    </row>
    <row r="23104" spans="5:5">
      <c r="E23104"/>
    </row>
    <row r="23105" spans="5:5">
      <c r="E23105"/>
    </row>
    <row r="23106" spans="5:5">
      <c r="E23106"/>
    </row>
    <row r="23107" spans="5:5">
      <c r="E23107"/>
    </row>
    <row r="23108" spans="5:5">
      <c r="E23108"/>
    </row>
    <row r="23109" spans="5:5">
      <c r="E23109"/>
    </row>
    <row r="23110" spans="5:5">
      <c r="E23110"/>
    </row>
    <row r="23111" spans="5:5">
      <c r="E23111"/>
    </row>
    <row r="23112" spans="5:5">
      <c r="E23112"/>
    </row>
    <row r="23113" spans="5:5">
      <c r="E23113"/>
    </row>
    <row r="23114" spans="5:5">
      <c r="E23114"/>
    </row>
    <row r="23115" spans="5:5">
      <c r="E23115"/>
    </row>
    <row r="23116" spans="5:5">
      <c r="E23116"/>
    </row>
    <row r="23117" spans="5:5">
      <c r="E23117"/>
    </row>
    <row r="23118" spans="5:5">
      <c r="E23118"/>
    </row>
    <row r="23119" spans="5:5">
      <c r="E23119"/>
    </row>
    <row r="23120" spans="5:5">
      <c r="E23120"/>
    </row>
    <row r="23121" spans="5:5">
      <c r="E23121"/>
    </row>
    <row r="23122" spans="5:5">
      <c r="E23122"/>
    </row>
    <row r="23123" spans="5:5">
      <c r="E23123"/>
    </row>
    <row r="23124" spans="5:5">
      <c r="E23124"/>
    </row>
    <row r="23125" spans="5:5">
      <c r="E23125"/>
    </row>
    <row r="23126" spans="5:5">
      <c r="E23126"/>
    </row>
    <row r="23127" spans="5:5">
      <c r="E23127"/>
    </row>
    <row r="23128" spans="5:5">
      <c r="E23128"/>
    </row>
    <row r="23129" spans="5:5">
      <c r="E23129"/>
    </row>
    <row r="23130" spans="5:5">
      <c r="E23130"/>
    </row>
    <row r="23131" spans="5:5">
      <c r="E23131"/>
    </row>
    <row r="23132" spans="5:5">
      <c r="E23132"/>
    </row>
    <row r="23133" spans="5:5">
      <c r="E23133"/>
    </row>
    <row r="23134" spans="5:5">
      <c r="E23134"/>
    </row>
    <row r="23135" spans="5:5">
      <c r="E23135"/>
    </row>
    <row r="23136" spans="5:5">
      <c r="E23136"/>
    </row>
    <row r="23137" spans="5:5">
      <c r="E23137"/>
    </row>
    <row r="23138" spans="5:5">
      <c r="E23138"/>
    </row>
    <row r="23139" spans="5:5">
      <c r="E23139"/>
    </row>
    <row r="23140" spans="5:5">
      <c r="E23140"/>
    </row>
    <row r="23141" spans="5:5">
      <c r="E23141"/>
    </row>
    <row r="23142" spans="5:5">
      <c r="E23142"/>
    </row>
    <row r="23143" spans="5:5">
      <c r="E23143"/>
    </row>
    <row r="23144" spans="5:5">
      <c r="E23144"/>
    </row>
    <row r="23145" spans="5:5">
      <c r="E23145"/>
    </row>
    <row r="23146" spans="5:5">
      <c r="E23146"/>
    </row>
    <row r="23147" spans="5:5">
      <c r="E23147"/>
    </row>
    <row r="23148" spans="5:5">
      <c r="E23148"/>
    </row>
    <row r="23149" spans="5:5">
      <c r="E23149"/>
    </row>
    <row r="23150" spans="5:5">
      <c r="E23150"/>
    </row>
    <row r="23151" spans="5:5">
      <c r="E23151"/>
    </row>
    <row r="23152" spans="5:5">
      <c r="E23152"/>
    </row>
    <row r="23153" spans="5:5">
      <c r="E23153"/>
    </row>
    <row r="23154" spans="5:5">
      <c r="E23154"/>
    </row>
    <row r="23155" spans="5:5">
      <c r="E23155"/>
    </row>
    <row r="23156" spans="5:5">
      <c r="E23156"/>
    </row>
    <row r="23157" spans="5:5">
      <c r="E23157"/>
    </row>
    <row r="23158" spans="5:5">
      <c r="E23158"/>
    </row>
    <row r="23159" spans="5:5">
      <c r="E23159"/>
    </row>
    <row r="23160" spans="5:5">
      <c r="E23160"/>
    </row>
    <row r="23161" spans="5:5">
      <c r="E23161"/>
    </row>
    <row r="23162" spans="5:5">
      <c r="E23162"/>
    </row>
    <row r="23163" spans="5:5">
      <c r="E23163"/>
    </row>
    <row r="23164" spans="5:5">
      <c r="E23164"/>
    </row>
    <row r="23165" spans="5:5">
      <c r="E23165"/>
    </row>
    <row r="23166" spans="5:5">
      <c r="E23166"/>
    </row>
    <row r="23167" spans="5:5">
      <c r="E23167"/>
    </row>
    <row r="23168" spans="5:5">
      <c r="E23168"/>
    </row>
    <row r="23169" spans="5:5">
      <c r="E23169"/>
    </row>
    <row r="23170" spans="5:5">
      <c r="E23170"/>
    </row>
    <row r="23171" spans="5:5">
      <c r="E23171"/>
    </row>
    <row r="23172" spans="5:5">
      <c r="E23172"/>
    </row>
    <row r="23173" spans="5:5">
      <c r="E23173"/>
    </row>
    <row r="23174" spans="5:5">
      <c r="E23174"/>
    </row>
    <row r="23175" spans="5:5">
      <c r="E23175"/>
    </row>
    <row r="23176" spans="5:5">
      <c r="E23176"/>
    </row>
    <row r="23177" spans="5:5">
      <c r="E23177"/>
    </row>
    <row r="23178" spans="5:5">
      <c r="E23178"/>
    </row>
    <row r="23179" spans="5:5">
      <c r="E23179"/>
    </row>
    <row r="23180" spans="5:5">
      <c r="E23180"/>
    </row>
    <row r="23181" spans="5:5">
      <c r="E23181"/>
    </row>
    <row r="23182" spans="5:5">
      <c r="E23182"/>
    </row>
    <row r="23183" spans="5:5">
      <c r="E23183"/>
    </row>
    <row r="23184" spans="5:5">
      <c r="E23184"/>
    </row>
    <row r="23185" spans="5:5">
      <c r="E23185"/>
    </row>
    <row r="23186" spans="5:5">
      <c r="E23186"/>
    </row>
    <row r="23187" spans="5:5">
      <c r="E23187"/>
    </row>
    <row r="23188" spans="5:5">
      <c r="E23188"/>
    </row>
    <row r="23189" spans="5:5">
      <c r="E23189"/>
    </row>
    <row r="23190" spans="5:5">
      <c r="E23190"/>
    </row>
    <row r="23191" spans="5:5">
      <c r="E23191"/>
    </row>
    <row r="23192" spans="5:5">
      <c r="E23192"/>
    </row>
    <row r="23193" spans="5:5">
      <c r="E23193"/>
    </row>
    <row r="23194" spans="5:5">
      <c r="E23194"/>
    </row>
    <row r="23195" spans="5:5">
      <c r="E23195"/>
    </row>
    <row r="23196" spans="5:5">
      <c r="E23196"/>
    </row>
    <row r="23197" spans="5:5">
      <c r="E23197"/>
    </row>
    <row r="23198" spans="5:5">
      <c r="E23198"/>
    </row>
    <row r="23199" spans="5:5">
      <c r="E23199"/>
    </row>
    <row r="23200" spans="5:5">
      <c r="E23200"/>
    </row>
    <row r="23201" spans="5:5">
      <c r="E23201"/>
    </row>
    <row r="23202" spans="5:5">
      <c r="E23202"/>
    </row>
    <row r="23203" spans="5:5">
      <c r="E23203"/>
    </row>
    <row r="23204" spans="5:5">
      <c r="E23204"/>
    </row>
    <row r="23205" spans="5:5">
      <c r="E23205"/>
    </row>
    <row r="23206" spans="5:5">
      <c r="E23206"/>
    </row>
    <row r="23207" spans="5:5">
      <c r="E23207"/>
    </row>
    <row r="23208" spans="5:5">
      <c r="E23208"/>
    </row>
    <row r="23209" spans="5:5">
      <c r="E23209"/>
    </row>
    <row r="23210" spans="5:5">
      <c r="E23210"/>
    </row>
    <row r="23211" spans="5:5">
      <c r="E23211"/>
    </row>
    <row r="23212" spans="5:5">
      <c r="E23212"/>
    </row>
    <row r="23213" spans="5:5">
      <c r="E23213"/>
    </row>
    <row r="23214" spans="5:5">
      <c r="E23214"/>
    </row>
    <row r="23215" spans="5:5">
      <c r="E23215"/>
    </row>
    <row r="23216" spans="5:5">
      <c r="E23216"/>
    </row>
    <row r="23217" spans="5:5">
      <c r="E23217"/>
    </row>
    <row r="23218" spans="5:5">
      <c r="E23218"/>
    </row>
    <row r="23219" spans="5:5">
      <c r="E23219"/>
    </row>
    <row r="23220" spans="5:5">
      <c r="E23220"/>
    </row>
    <row r="23221" spans="5:5">
      <c r="E23221"/>
    </row>
    <row r="23222" spans="5:5">
      <c r="E23222"/>
    </row>
    <row r="23223" spans="5:5">
      <c r="E23223"/>
    </row>
    <row r="23224" spans="5:5">
      <c r="E23224"/>
    </row>
    <row r="23225" spans="5:5">
      <c r="E23225"/>
    </row>
    <row r="23226" spans="5:5">
      <c r="E23226"/>
    </row>
    <row r="23227" spans="5:5">
      <c r="E23227"/>
    </row>
    <row r="23228" spans="5:5">
      <c r="E23228"/>
    </row>
    <row r="23229" spans="5:5">
      <c r="E23229"/>
    </row>
    <row r="23230" spans="5:5">
      <c r="E23230"/>
    </row>
    <row r="23231" spans="5:5">
      <c r="E23231"/>
    </row>
    <row r="23232" spans="5:5">
      <c r="E23232"/>
    </row>
    <row r="23233" spans="5:5">
      <c r="E23233"/>
    </row>
    <row r="23234" spans="5:5">
      <c r="E23234"/>
    </row>
    <row r="23235" spans="5:5">
      <c r="E23235"/>
    </row>
    <row r="23236" spans="5:5">
      <c r="E23236"/>
    </row>
    <row r="23237" spans="5:5">
      <c r="E23237"/>
    </row>
    <row r="23238" spans="5:5">
      <c r="E23238"/>
    </row>
    <row r="23239" spans="5:5">
      <c r="E23239"/>
    </row>
    <row r="23240" spans="5:5">
      <c r="E23240"/>
    </row>
    <row r="23241" spans="5:5">
      <c r="E23241"/>
    </row>
    <row r="23242" spans="5:5">
      <c r="E23242"/>
    </row>
    <row r="23243" spans="5:5">
      <c r="E23243"/>
    </row>
    <row r="23244" spans="5:5">
      <c r="E23244"/>
    </row>
    <row r="23245" spans="5:5">
      <c r="E23245"/>
    </row>
    <row r="23246" spans="5:5">
      <c r="E23246"/>
    </row>
    <row r="23247" spans="5:5">
      <c r="E23247"/>
    </row>
    <row r="23248" spans="5:5">
      <c r="E23248"/>
    </row>
    <row r="23249" spans="5:5">
      <c r="E23249"/>
    </row>
    <row r="23250" spans="5:5">
      <c r="E23250"/>
    </row>
    <row r="23251" spans="5:5">
      <c r="E23251"/>
    </row>
    <row r="23252" spans="5:5">
      <c r="E23252"/>
    </row>
    <row r="23253" spans="5:5">
      <c r="E23253"/>
    </row>
    <row r="23254" spans="5:5">
      <c r="E23254"/>
    </row>
    <row r="23255" spans="5:5">
      <c r="E23255"/>
    </row>
    <row r="23256" spans="5:5">
      <c r="E23256"/>
    </row>
    <row r="23257" spans="5:5">
      <c r="E23257"/>
    </row>
    <row r="23258" spans="5:5">
      <c r="E23258"/>
    </row>
    <row r="23259" spans="5:5">
      <c r="E23259"/>
    </row>
    <row r="23260" spans="5:5">
      <c r="E23260"/>
    </row>
    <row r="23261" spans="5:5">
      <c r="E23261"/>
    </row>
    <row r="23262" spans="5:5">
      <c r="E23262"/>
    </row>
    <row r="23263" spans="5:5">
      <c r="E23263"/>
    </row>
    <row r="23264" spans="5:5">
      <c r="E23264"/>
    </row>
    <row r="23265" spans="5:5">
      <c r="E23265"/>
    </row>
    <row r="23266" spans="5:5">
      <c r="E23266"/>
    </row>
    <row r="23267" spans="5:5">
      <c r="E23267"/>
    </row>
    <row r="23268" spans="5:5">
      <c r="E23268"/>
    </row>
    <row r="23269" spans="5:5">
      <c r="E23269"/>
    </row>
    <row r="23270" spans="5:5">
      <c r="E23270"/>
    </row>
    <row r="23271" spans="5:5">
      <c r="E23271"/>
    </row>
    <row r="23272" spans="5:5">
      <c r="E23272"/>
    </row>
    <row r="23273" spans="5:5">
      <c r="E23273"/>
    </row>
    <row r="23274" spans="5:5">
      <c r="E23274"/>
    </row>
    <row r="23275" spans="5:5">
      <c r="E23275"/>
    </row>
    <row r="23276" spans="5:5">
      <c r="E23276"/>
    </row>
    <row r="23277" spans="5:5">
      <c r="E23277"/>
    </row>
    <row r="23278" spans="5:5">
      <c r="E23278"/>
    </row>
    <row r="23279" spans="5:5">
      <c r="E23279"/>
    </row>
    <row r="23280" spans="5:5">
      <c r="E23280"/>
    </row>
    <row r="23281" spans="5:5">
      <c r="E23281"/>
    </row>
    <row r="23282" spans="5:5">
      <c r="E23282"/>
    </row>
    <row r="23283" spans="5:5">
      <c r="E23283"/>
    </row>
    <row r="23284" spans="5:5">
      <c r="E23284"/>
    </row>
    <row r="23285" spans="5:5">
      <c r="E23285"/>
    </row>
    <row r="23286" spans="5:5">
      <c r="E23286"/>
    </row>
    <row r="23287" spans="5:5">
      <c r="E23287"/>
    </row>
    <row r="23288" spans="5:5">
      <c r="E23288"/>
    </row>
    <row r="23289" spans="5:5">
      <c r="E23289"/>
    </row>
    <row r="23290" spans="5:5">
      <c r="E23290"/>
    </row>
    <row r="23291" spans="5:5">
      <c r="E23291"/>
    </row>
    <row r="23292" spans="5:5">
      <c r="E23292"/>
    </row>
    <row r="23293" spans="5:5">
      <c r="E23293"/>
    </row>
    <row r="23294" spans="5:5">
      <c r="E23294"/>
    </row>
    <row r="23295" spans="5:5">
      <c r="E23295"/>
    </row>
    <row r="23296" spans="5:5">
      <c r="E23296"/>
    </row>
    <row r="23297" spans="5:5">
      <c r="E23297"/>
    </row>
    <row r="23298" spans="5:5">
      <c r="E23298"/>
    </row>
    <row r="23299" spans="5:5">
      <c r="E23299"/>
    </row>
    <row r="23300" spans="5:5">
      <c r="E23300"/>
    </row>
    <row r="23301" spans="5:5">
      <c r="E23301"/>
    </row>
    <row r="23302" spans="5:5">
      <c r="E23302"/>
    </row>
    <row r="23303" spans="5:5">
      <c r="E23303"/>
    </row>
    <row r="23304" spans="5:5">
      <c r="E23304"/>
    </row>
    <row r="23305" spans="5:5">
      <c r="E23305"/>
    </row>
    <row r="23306" spans="5:5">
      <c r="E23306"/>
    </row>
    <row r="23307" spans="5:5">
      <c r="E23307"/>
    </row>
    <row r="23308" spans="5:5">
      <c r="E23308"/>
    </row>
    <row r="23309" spans="5:5">
      <c r="E23309"/>
    </row>
    <row r="23310" spans="5:5">
      <c r="E23310"/>
    </row>
    <row r="23311" spans="5:5">
      <c r="E23311"/>
    </row>
    <row r="23312" spans="5:5">
      <c r="E23312"/>
    </row>
    <row r="23313" spans="5:5">
      <c r="E23313"/>
    </row>
    <row r="23314" spans="5:5">
      <c r="E23314"/>
    </row>
    <row r="23315" spans="5:5">
      <c r="E23315"/>
    </row>
    <row r="23316" spans="5:5">
      <c r="E23316"/>
    </row>
    <row r="23317" spans="5:5">
      <c r="E23317"/>
    </row>
    <row r="23318" spans="5:5">
      <c r="E23318"/>
    </row>
    <row r="23319" spans="5:5">
      <c r="E23319"/>
    </row>
    <row r="23320" spans="5:5">
      <c r="E23320"/>
    </row>
    <row r="23321" spans="5:5">
      <c r="E23321"/>
    </row>
    <row r="23322" spans="5:5">
      <c r="E23322"/>
    </row>
    <row r="23323" spans="5:5">
      <c r="E23323"/>
    </row>
    <row r="23324" spans="5:5">
      <c r="E23324"/>
    </row>
    <row r="23325" spans="5:5">
      <c r="E23325"/>
    </row>
    <row r="23326" spans="5:5">
      <c r="E23326"/>
    </row>
    <row r="23327" spans="5:5">
      <c r="E23327"/>
    </row>
    <row r="23328" spans="5:5">
      <c r="E23328"/>
    </row>
    <row r="23329" spans="5:5">
      <c r="E23329"/>
    </row>
    <row r="23330" spans="5:5">
      <c r="E23330"/>
    </row>
    <row r="23331" spans="5:5">
      <c r="E23331"/>
    </row>
    <row r="23332" spans="5:5">
      <c r="E23332"/>
    </row>
    <row r="23333" spans="5:5">
      <c r="E23333"/>
    </row>
    <row r="23334" spans="5:5">
      <c r="E23334"/>
    </row>
    <row r="23335" spans="5:5">
      <c r="E23335"/>
    </row>
    <row r="23336" spans="5:5">
      <c r="E23336"/>
    </row>
    <row r="23337" spans="5:5">
      <c r="E23337"/>
    </row>
    <row r="23338" spans="5:5">
      <c r="E23338"/>
    </row>
    <row r="23339" spans="5:5">
      <c r="E23339"/>
    </row>
    <row r="23340" spans="5:5">
      <c r="E23340"/>
    </row>
    <row r="23341" spans="5:5">
      <c r="E23341"/>
    </row>
    <row r="23342" spans="5:5">
      <c r="E23342"/>
    </row>
    <row r="23343" spans="5:5">
      <c r="E23343"/>
    </row>
    <row r="23344" spans="5:5">
      <c r="E23344"/>
    </row>
    <row r="23345" spans="5:5">
      <c r="E23345"/>
    </row>
    <row r="23346" spans="5:5">
      <c r="E23346"/>
    </row>
    <row r="23347" spans="5:5">
      <c r="E23347"/>
    </row>
    <row r="23348" spans="5:5">
      <c r="E23348"/>
    </row>
    <row r="23349" spans="5:5">
      <c r="E23349"/>
    </row>
    <row r="23350" spans="5:5">
      <c r="E23350"/>
    </row>
    <row r="23351" spans="5:5">
      <c r="E23351"/>
    </row>
    <row r="23352" spans="5:5">
      <c r="E23352"/>
    </row>
    <row r="23353" spans="5:5">
      <c r="E23353"/>
    </row>
    <row r="23354" spans="5:5">
      <c r="E23354"/>
    </row>
    <row r="23355" spans="5:5">
      <c r="E23355"/>
    </row>
    <row r="23356" spans="5:5">
      <c r="E23356"/>
    </row>
    <row r="23357" spans="5:5">
      <c r="E23357"/>
    </row>
    <row r="23358" spans="5:5">
      <c r="E23358"/>
    </row>
    <row r="23359" spans="5:5">
      <c r="E23359"/>
    </row>
    <row r="23360" spans="5:5">
      <c r="E23360"/>
    </row>
    <row r="23361" spans="5:5">
      <c r="E23361"/>
    </row>
    <row r="23362" spans="5:5">
      <c r="E23362"/>
    </row>
    <row r="23363" spans="5:5">
      <c r="E23363"/>
    </row>
    <row r="23364" spans="5:5">
      <c r="E23364"/>
    </row>
    <row r="23365" spans="5:5">
      <c r="E23365"/>
    </row>
    <row r="23366" spans="5:5">
      <c r="E23366"/>
    </row>
    <row r="23367" spans="5:5">
      <c r="E23367"/>
    </row>
    <row r="23368" spans="5:5">
      <c r="E23368"/>
    </row>
    <row r="23369" spans="5:5">
      <c r="E23369"/>
    </row>
    <row r="23370" spans="5:5">
      <c r="E23370"/>
    </row>
    <row r="23371" spans="5:5">
      <c r="E23371"/>
    </row>
    <row r="23372" spans="5:5">
      <c r="E23372"/>
    </row>
    <row r="23373" spans="5:5">
      <c r="E23373"/>
    </row>
    <row r="23374" spans="5:5">
      <c r="E23374"/>
    </row>
    <row r="23375" spans="5:5">
      <c r="E23375"/>
    </row>
    <row r="23376" spans="5:5">
      <c r="E23376"/>
    </row>
    <row r="23377" spans="5:5">
      <c r="E23377"/>
    </row>
    <row r="23378" spans="5:5">
      <c r="E23378"/>
    </row>
    <row r="23379" spans="5:5">
      <c r="E23379"/>
    </row>
    <row r="23380" spans="5:5">
      <c r="E23380"/>
    </row>
    <row r="23381" spans="5:5">
      <c r="E23381"/>
    </row>
    <row r="23382" spans="5:5">
      <c r="E23382"/>
    </row>
    <row r="23383" spans="5:5">
      <c r="E23383"/>
    </row>
    <row r="23384" spans="5:5">
      <c r="E23384"/>
    </row>
    <row r="23385" spans="5:5">
      <c r="E23385"/>
    </row>
    <row r="23386" spans="5:5">
      <c r="E23386"/>
    </row>
    <row r="23387" spans="5:5">
      <c r="E23387"/>
    </row>
    <row r="23388" spans="5:5">
      <c r="E23388"/>
    </row>
    <row r="23389" spans="5:5">
      <c r="E23389"/>
    </row>
    <row r="23390" spans="5:5">
      <c r="E23390"/>
    </row>
    <row r="23391" spans="5:5">
      <c r="E23391"/>
    </row>
    <row r="23392" spans="5:5">
      <c r="E23392"/>
    </row>
    <row r="23393" spans="5:5">
      <c r="E23393"/>
    </row>
    <row r="23394" spans="5:5">
      <c r="E23394"/>
    </row>
    <row r="23395" spans="5:5">
      <c r="E23395"/>
    </row>
    <row r="23396" spans="5:5">
      <c r="E23396"/>
    </row>
    <row r="23397" spans="5:5">
      <c r="E23397"/>
    </row>
    <row r="23398" spans="5:5">
      <c r="E23398"/>
    </row>
    <row r="23399" spans="5:5">
      <c r="E23399"/>
    </row>
    <row r="23400" spans="5:5">
      <c r="E23400"/>
    </row>
    <row r="23401" spans="5:5">
      <c r="E23401"/>
    </row>
    <row r="23402" spans="5:5">
      <c r="E23402"/>
    </row>
    <row r="23403" spans="5:5">
      <c r="E23403"/>
    </row>
    <row r="23404" spans="5:5">
      <c r="E23404"/>
    </row>
    <row r="23405" spans="5:5">
      <c r="E23405"/>
    </row>
    <row r="23406" spans="5:5">
      <c r="E23406"/>
    </row>
    <row r="23407" spans="5:5">
      <c r="E23407"/>
    </row>
    <row r="23408" spans="5:5">
      <c r="E23408"/>
    </row>
    <row r="23409" spans="5:5">
      <c r="E23409"/>
    </row>
    <row r="23410" spans="5:5">
      <c r="E23410"/>
    </row>
    <row r="23411" spans="5:5">
      <c r="E23411"/>
    </row>
    <row r="23412" spans="5:5">
      <c r="E23412"/>
    </row>
    <row r="23413" spans="5:5">
      <c r="E23413"/>
    </row>
    <row r="23414" spans="5:5">
      <c r="E23414"/>
    </row>
    <row r="23415" spans="5:5">
      <c r="E23415"/>
    </row>
    <row r="23416" spans="5:5">
      <c r="E23416"/>
    </row>
    <row r="23417" spans="5:5">
      <c r="E23417"/>
    </row>
    <row r="23418" spans="5:5">
      <c r="E23418"/>
    </row>
    <row r="23419" spans="5:5">
      <c r="E23419"/>
    </row>
    <row r="23420" spans="5:5">
      <c r="E23420"/>
    </row>
    <row r="23421" spans="5:5">
      <c r="E23421"/>
    </row>
    <row r="23422" spans="5:5">
      <c r="E23422"/>
    </row>
    <row r="23423" spans="5:5">
      <c r="E23423"/>
    </row>
    <row r="23424" spans="5:5">
      <c r="E23424"/>
    </row>
    <row r="23425" spans="5:5">
      <c r="E23425"/>
    </row>
    <row r="23426" spans="5:5">
      <c r="E23426"/>
    </row>
    <row r="23427" spans="5:5">
      <c r="E23427"/>
    </row>
    <row r="23428" spans="5:5">
      <c r="E23428"/>
    </row>
    <row r="23429" spans="5:5">
      <c r="E23429"/>
    </row>
    <row r="23430" spans="5:5">
      <c r="E23430"/>
    </row>
    <row r="23431" spans="5:5">
      <c r="E23431"/>
    </row>
    <row r="23432" spans="5:5">
      <c r="E23432"/>
    </row>
    <row r="23433" spans="5:5">
      <c r="E23433"/>
    </row>
    <row r="23434" spans="5:5">
      <c r="E23434"/>
    </row>
    <row r="23435" spans="5:5">
      <c r="E23435"/>
    </row>
    <row r="23436" spans="5:5">
      <c r="E23436"/>
    </row>
    <row r="23437" spans="5:5">
      <c r="E23437"/>
    </row>
    <row r="23438" spans="5:5">
      <c r="E23438"/>
    </row>
    <row r="23439" spans="5:5">
      <c r="E23439"/>
    </row>
    <row r="23440" spans="5:5">
      <c r="E23440"/>
    </row>
    <row r="23441" spans="5:5">
      <c r="E23441"/>
    </row>
    <row r="23442" spans="5:5">
      <c r="E23442"/>
    </row>
    <row r="23443" spans="5:5">
      <c r="E23443"/>
    </row>
    <row r="23444" spans="5:5">
      <c r="E23444"/>
    </row>
    <row r="23445" spans="5:5">
      <c r="E23445"/>
    </row>
    <row r="23446" spans="5:5">
      <c r="E23446"/>
    </row>
    <row r="23447" spans="5:5">
      <c r="E23447"/>
    </row>
    <row r="23448" spans="5:5">
      <c r="E23448"/>
    </row>
    <row r="23449" spans="5:5">
      <c r="E23449"/>
    </row>
    <row r="23450" spans="5:5">
      <c r="E23450"/>
    </row>
    <row r="23451" spans="5:5">
      <c r="E23451"/>
    </row>
    <row r="23452" spans="5:5">
      <c r="E23452"/>
    </row>
    <row r="23453" spans="5:5">
      <c r="E23453"/>
    </row>
    <row r="23454" spans="5:5">
      <c r="E23454"/>
    </row>
    <row r="23455" spans="5:5">
      <c r="E23455"/>
    </row>
    <row r="23456" spans="5:5">
      <c r="E23456"/>
    </row>
    <row r="23457" spans="5:5">
      <c r="E23457"/>
    </row>
    <row r="23458" spans="5:5">
      <c r="E23458"/>
    </row>
    <row r="23459" spans="5:5">
      <c r="E23459"/>
    </row>
    <row r="23460" spans="5:5">
      <c r="E23460"/>
    </row>
    <row r="23461" spans="5:5">
      <c r="E23461"/>
    </row>
    <row r="23462" spans="5:5">
      <c r="E23462"/>
    </row>
    <row r="23463" spans="5:5">
      <c r="E23463"/>
    </row>
    <row r="23464" spans="5:5">
      <c r="E23464"/>
    </row>
    <row r="23465" spans="5:5">
      <c r="E23465"/>
    </row>
    <row r="23466" spans="5:5">
      <c r="E23466"/>
    </row>
    <row r="23467" spans="5:5">
      <c r="E23467"/>
    </row>
    <row r="23468" spans="5:5">
      <c r="E23468"/>
    </row>
    <row r="23469" spans="5:5">
      <c r="E23469"/>
    </row>
    <row r="23470" spans="5:5">
      <c r="E23470"/>
    </row>
    <row r="23471" spans="5:5">
      <c r="E23471"/>
    </row>
    <row r="23472" spans="5:5">
      <c r="E23472"/>
    </row>
    <row r="23473" spans="5:5">
      <c r="E23473"/>
    </row>
    <row r="23474" spans="5:5">
      <c r="E23474"/>
    </row>
    <row r="23475" spans="5:5">
      <c r="E23475"/>
    </row>
    <row r="23476" spans="5:5">
      <c r="E23476"/>
    </row>
    <row r="23477" spans="5:5">
      <c r="E23477"/>
    </row>
    <row r="23478" spans="5:5">
      <c r="E23478"/>
    </row>
    <row r="23479" spans="5:5">
      <c r="E23479"/>
    </row>
    <row r="23480" spans="5:5">
      <c r="E23480"/>
    </row>
    <row r="23481" spans="5:5">
      <c r="E23481"/>
    </row>
    <row r="23482" spans="5:5">
      <c r="E23482"/>
    </row>
    <row r="23483" spans="5:5">
      <c r="E23483"/>
    </row>
    <row r="23484" spans="5:5">
      <c r="E23484"/>
    </row>
    <row r="23485" spans="5:5">
      <c r="E23485"/>
    </row>
    <row r="23486" spans="5:5">
      <c r="E23486"/>
    </row>
    <row r="23487" spans="5:5">
      <c r="E23487"/>
    </row>
    <row r="23488" spans="5:5">
      <c r="E23488"/>
    </row>
    <row r="23489" spans="5:5">
      <c r="E23489"/>
    </row>
    <row r="23490" spans="5:5">
      <c r="E23490"/>
    </row>
    <row r="23491" spans="5:5">
      <c r="E23491"/>
    </row>
    <row r="23492" spans="5:5">
      <c r="E23492"/>
    </row>
    <row r="23493" spans="5:5">
      <c r="E23493"/>
    </row>
    <row r="23494" spans="5:5">
      <c r="E23494"/>
    </row>
    <row r="23495" spans="5:5">
      <c r="E23495"/>
    </row>
    <row r="23496" spans="5:5">
      <c r="E23496"/>
    </row>
    <row r="23497" spans="5:5">
      <c r="E23497"/>
    </row>
    <row r="23498" spans="5:5">
      <c r="E23498"/>
    </row>
    <row r="23499" spans="5:5">
      <c r="E23499"/>
    </row>
    <row r="23500" spans="5:5">
      <c r="E23500"/>
    </row>
    <row r="23501" spans="5:5">
      <c r="E23501"/>
    </row>
    <row r="23502" spans="5:5">
      <c r="E23502"/>
    </row>
    <row r="23503" spans="5:5">
      <c r="E23503"/>
    </row>
    <row r="23504" spans="5:5">
      <c r="E23504"/>
    </row>
    <row r="23505" spans="5:5">
      <c r="E23505"/>
    </row>
    <row r="23506" spans="5:5">
      <c r="E23506"/>
    </row>
    <row r="23507" spans="5:5">
      <c r="E23507"/>
    </row>
    <row r="23508" spans="5:5">
      <c r="E23508"/>
    </row>
    <row r="23509" spans="5:5">
      <c r="E23509"/>
    </row>
    <row r="23510" spans="5:5">
      <c r="E23510"/>
    </row>
    <row r="23511" spans="5:5">
      <c r="E23511"/>
    </row>
    <row r="23512" spans="5:5">
      <c r="E23512"/>
    </row>
    <row r="23513" spans="5:5">
      <c r="E23513"/>
    </row>
    <row r="23514" spans="5:5">
      <c r="E23514"/>
    </row>
    <row r="23515" spans="5:5">
      <c r="E23515"/>
    </row>
    <row r="23516" spans="5:5">
      <c r="E23516"/>
    </row>
    <row r="23517" spans="5:5">
      <c r="E23517"/>
    </row>
    <row r="23518" spans="5:5">
      <c r="E23518"/>
    </row>
    <row r="23519" spans="5:5">
      <c r="E23519"/>
    </row>
    <row r="23520" spans="5:5">
      <c r="E23520"/>
    </row>
    <row r="23521" spans="5:5">
      <c r="E23521"/>
    </row>
    <row r="23522" spans="5:5">
      <c r="E23522"/>
    </row>
    <row r="23523" spans="5:5">
      <c r="E23523"/>
    </row>
    <row r="23524" spans="5:5">
      <c r="E23524"/>
    </row>
    <row r="23525" spans="5:5">
      <c r="E23525"/>
    </row>
    <row r="23526" spans="5:5">
      <c r="E23526"/>
    </row>
    <row r="23527" spans="5:5">
      <c r="E23527"/>
    </row>
    <row r="23528" spans="5:5">
      <c r="E23528"/>
    </row>
    <row r="23529" spans="5:5">
      <c r="E23529"/>
    </row>
    <row r="23530" spans="5:5">
      <c r="E23530"/>
    </row>
    <row r="23531" spans="5:5">
      <c r="E23531"/>
    </row>
    <row r="23532" spans="5:5">
      <c r="E23532"/>
    </row>
    <row r="23533" spans="5:5">
      <c r="E23533"/>
    </row>
    <row r="23534" spans="5:5">
      <c r="E23534"/>
    </row>
    <row r="23535" spans="5:5">
      <c r="E23535"/>
    </row>
    <row r="23536" spans="5:5">
      <c r="E23536"/>
    </row>
    <row r="23537" spans="5:5">
      <c r="E23537"/>
    </row>
    <row r="23538" spans="5:5">
      <c r="E23538"/>
    </row>
    <row r="23539" spans="5:5">
      <c r="E23539"/>
    </row>
    <row r="23540" spans="5:5">
      <c r="E23540"/>
    </row>
    <row r="23541" spans="5:5">
      <c r="E23541"/>
    </row>
    <row r="23542" spans="5:5">
      <c r="E23542"/>
    </row>
    <row r="23543" spans="5:5">
      <c r="E23543"/>
    </row>
    <row r="23544" spans="5:5">
      <c r="E23544"/>
    </row>
    <row r="23545" spans="5:5">
      <c r="E23545"/>
    </row>
    <row r="23546" spans="5:5">
      <c r="E23546"/>
    </row>
    <row r="23547" spans="5:5">
      <c r="E23547"/>
    </row>
    <row r="23548" spans="5:5">
      <c r="E23548"/>
    </row>
    <row r="23549" spans="5:5">
      <c r="E23549"/>
    </row>
    <row r="23550" spans="5:5">
      <c r="E23550"/>
    </row>
    <row r="23551" spans="5:5">
      <c r="E23551"/>
    </row>
    <row r="23552" spans="5:5">
      <c r="E23552"/>
    </row>
    <row r="23553" spans="5:5">
      <c r="E23553"/>
    </row>
    <row r="23554" spans="5:5">
      <c r="E23554"/>
    </row>
    <row r="23555" spans="5:5">
      <c r="E23555"/>
    </row>
    <row r="23556" spans="5:5">
      <c r="E23556"/>
    </row>
    <row r="23557" spans="5:5">
      <c r="E23557"/>
    </row>
    <row r="23558" spans="5:5">
      <c r="E23558"/>
    </row>
    <row r="23559" spans="5:5">
      <c r="E23559"/>
    </row>
    <row r="23560" spans="5:5">
      <c r="E23560"/>
    </row>
    <row r="23561" spans="5:5">
      <c r="E23561"/>
    </row>
    <row r="23562" spans="5:5">
      <c r="E23562"/>
    </row>
    <row r="23563" spans="5:5">
      <c r="E23563"/>
    </row>
    <row r="23564" spans="5:5">
      <c r="E23564"/>
    </row>
    <row r="23565" spans="5:5">
      <c r="E23565"/>
    </row>
    <row r="23566" spans="5:5">
      <c r="E23566"/>
    </row>
    <row r="23567" spans="5:5">
      <c r="E23567"/>
    </row>
    <row r="23568" spans="5:5">
      <c r="E23568"/>
    </row>
    <row r="23569" spans="5:5">
      <c r="E23569"/>
    </row>
    <row r="23570" spans="5:5">
      <c r="E23570"/>
    </row>
    <row r="23571" spans="5:5">
      <c r="E23571"/>
    </row>
    <row r="23572" spans="5:5">
      <c r="E23572"/>
    </row>
    <row r="23573" spans="5:5">
      <c r="E23573"/>
    </row>
    <row r="23574" spans="5:5">
      <c r="E23574"/>
    </row>
    <row r="23575" spans="5:5">
      <c r="E23575"/>
    </row>
    <row r="23576" spans="5:5">
      <c r="E23576"/>
    </row>
    <row r="23577" spans="5:5">
      <c r="E23577"/>
    </row>
    <row r="23578" spans="5:5">
      <c r="E23578"/>
    </row>
    <row r="23579" spans="5:5">
      <c r="E23579"/>
    </row>
    <row r="23580" spans="5:5">
      <c r="E23580"/>
    </row>
    <row r="23581" spans="5:5">
      <c r="E23581"/>
    </row>
    <row r="23582" spans="5:5">
      <c r="E23582"/>
    </row>
    <row r="23583" spans="5:5">
      <c r="E23583"/>
    </row>
    <row r="23584" spans="5:5">
      <c r="E23584"/>
    </row>
    <row r="23585" spans="5:5">
      <c r="E23585"/>
    </row>
    <row r="23586" spans="5:5">
      <c r="E23586"/>
    </row>
    <row r="23587" spans="5:5">
      <c r="E23587"/>
    </row>
    <row r="23588" spans="5:5">
      <c r="E23588"/>
    </row>
    <row r="23589" spans="5:5">
      <c r="E23589"/>
    </row>
    <row r="23590" spans="5:5">
      <c r="E23590"/>
    </row>
    <row r="23591" spans="5:5">
      <c r="E23591"/>
    </row>
    <row r="23592" spans="5:5">
      <c r="E23592"/>
    </row>
    <row r="23593" spans="5:5">
      <c r="E23593"/>
    </row>
    <row r="23594" spans="5:5">
      <c r="E23594"/>
    </row>
    <row r="23595" spans="5:5">
      <c r="E23595"/>
    </row>
    <row r="23596" spans="5:5">
      <c r="E23596"/>
    </row>
    <row r="23597" spans="5:5">
      <c r="E23597"/>
    </row>
    <row r="23598" spans="5:5">
      <c r="E23598"/>
    </row>
    <row r="23599" spans="5:5">
      <c r="E23599"/>
    </row>
    <row r="23600" spans="5:5">
      <c r="E23600"/>
    </row>
    <row r="23601" spans="5:5">
      <c r="E23601"/>
    </row>
    <row r="23602" spans="5:5">
      <c r="E23602"/>
    </row>
    <row r="23603" spans="5:5">
      <c r="E23603"/>
    </row>
    <row r="23604" spans="5:5">
      <c r="E23604"/>
    </row>
    <row r="23605" spans="5:5">
      <c r="E23605"/>
    </row>
    <row r="23606" spans="5:5">
      <c r="E23606"/>
    </row>
    <row r="23607" spans="5:5">
      <c r="E23607"/>
    </row>
    <row r="23608" spans="5:5">
      <c r="E23608"/>
    </row>
    <row r="23609" spans="5:5">
      <c r="E23609"/>
    </row>
    <row r="23610" spans="5:5">
      <c r="E23610"/>
    </row>
    <row r="23611" spans="5:5">
      <c r="E23611"/>
    </row>
    <row r="23612" spans="5:5">
      <c r="E23612"/>
    </row>
    <row r="23613" spans="5:5">
      <c r="E23613"/>
    </row>
    <row r="23614" spans="5:5">
      <c r="E23614"/>
    </row>
    <row r="23615" spans="5:5">
      <c r="E23615"/>
    </row>
    <row r="23616" spans="5:5">
      <c r="E23616"/>
    </row>
    <row r="23617" spans="5:5">
      <c r="E23617"/>
    </row>
    <row r="23618" spans="5:5">
      <c r="E23618"/>
    </row>
    <row r="23619" spans="5:5">
      <c r="E23619"/>
    </row>
    <row r="23620" spans="5:5">
      <c r="E23620"/>
    </row>
    <row r="23621" spans="5:5">
      <c r="E23621"/>
    </row>
    <row r="23622" spans="5:5">
      <c r="E23622"/>
    </row>
    <row r="23623" spans="5:5">
      <c r="E23623"/>
    </row>
    <row r="23624" spans="5:5">
      <c r="E23624"/>
    </row>
    <row r="23625" spans="5:5">
      <c r="E23625"/>
    </row>
    <row r="23626" spans="5:5">
      <c r="E23626"/>
    </row>
    <row r="23627" spans="5:5">
      <c r="E23627"/>
    </row>
    <row r="23628" spans="5:5">
      <c r="E23628"/>
    </row>
    <row r="23629" spans="5:5">
      <c r="E23629"/>
    </row>
    <row r="23630" spans="5:5">
      <c r="E23630"/>
    </row>
    <row r="23631" spans="5:5">
      <c r="E23631"/>
    </row>
    <row r="23632" spans="5:5">
      <c r="E23632"/>
    </row>
    <row r="23633" spans="5:5">
      <c r="E23633"/>
    </row>
    <row r="23634" spans="5:5">
      <c r="E23634"/>
    </row>
    <row r="23635" spans="5:5">
      <c r="E23635"/>
    </row>
    <row r="23636" spans="5:5">
      <c r="E23636"/>
    </row>
    <row r="23637" spans="5:5">
      <c r="E23637"/>
    </row>
    <row r="23638" spans="5:5">
      <c r="E23638"/>
    </row>
    <row r="23639" spans="5:5">
      <c r="E23639"/>
    </row>
    <row r="23640" spans="5:5">
      <c r="E23640"/>
    </row>
    <row r="23641" spans="5:5">
      <c r="E23641"/>
    </row>
    <row r="23642" spans="5:5">
      <c r="E23642"/>
    </row>
    <row r="23643" spans="5:5">
      <c r="E23643"/>
    </row>
    <row r="23644" spans="5:5">
      <c r="E23644"/>
    </row>
    <row r="23645" spans="5:5">
      <c r="E23645"/>
    </row>
    <row r="23646" spans="5:5">
      <c r="E23646"/>
    </row>
    <row r="23647" spans="5:5">
      <c r="E23647"/>
    </row>
    <row r="23648" spans="5:5">
      <c r="E23648"/>
    </row>
    <row r="23649" spans="5:5">
      <c r="E23649"/>
    </row>
    <row r="23650" spans="5:5">
      <c r="E23650"/>
    </row>
    <row r="23651" spans="5:5">
      <c r="E23651"/>
    </row>
    <row r="23652" spans="5:5">
      <c r="E23652"/>
    </row>
    <row r="23653" spans="5:5">
      <c r="E23653"/>
    </row>
    <row r="23654" spans="5:5">
      <c r="E23654"/>
    </row>
    <row r="23655" spans="5:5">
      <c r="E23655"/>
    </row>
    <row r="23656" spans="5:5">
      <c r="E23656"/>
    </row>
    <row r="23657" spans="5:5">
      <c r="E23657"/>
    </row>
    <row r="23658" spans="5:5">
      <c r="E23658"/>
    </row>
    <row r="23659" spans="5:5">
      <c r="E23659"/>
    </row>
    <row r="23660" spans="5:5">
      <c r="E23660"/>
    </row>
    <row r="23661" spans="5:5">
      <c r="E23661"/>
    </row>
    <row r="23662" spans="5:5">
      <c r="E23662"/>
    </row>
    <row r="23663" spans="5:5">
      <c r="E23663"/>
    </row>
    <row r="23664" spans="5:5">
      <c r="E23664"/>
    </row>
    <row r="23665" spans="5:5">
      <c r="E23665"/>
    </row>
    <row r="23666" spans="5:5">
      <c r="E23666"/>
    </row>
    <row r="23667" spans="5:5">
      <c r="E23667"/>
    </row>
    <row r="23668" spans="5:5">
      <c r="E23668"/>
    </row>
    <row r="23669" spans="5:5">
      <c r="E23669"/>
    </row>
    <row r="23670" spans="5:5">
      <c r="E23670"/>
    </row>
    <row r="23671" spans="5:5">
      <c r="E23671"/>
    </row>
    <row r="23672" spans="5:5">
      <c r="E23672"/>
    </row>
    <row r="23673" spans="5:5">
      <c r="E23673"/>
    </row>
    <row r="23674" spans="5:5">
      <c r="E23674"/>
    </row>
    <row r="23675" spans="5:5">
      <c r="E23675"/>
    </row>
    <row r="23676" spans="5:5">
      <c r="E23676"/>
    </row>
    <row r="23677" spans="5:5">
      <c r="E23677"/>
    </row>
    <row r="23678" spans="5:5">
      <c r="E23678"/>
    </row>
    <row r="23679" spans="5:5">
      <c r="E23679"/>
    </row>
    <row r="23680" spans="5:5">
      <c r="E23680"/>
    </row>
    <row r="23681" spans="5:5">
      <c r="E23681"/>
    </row>
    <row r="23682" spans="5:5">
      <c r="E23682"/>
    </row>
    <row r="23683" spans="5:5">
      <c r="E23683"/>
    </row>
    <row r="23684" spans="5:5">
      <c r="E23684"/>
    </row>
    <row r="23685" spans="5:5">
      <c r="E23685"/>
    </row>
    <row r="23686" spans="5:5">
      <c r="E23686"/>
    </row>
    <row r="23687" spans="5:5">
      <c r="E23687"/>
    </row>
    <row r="23688" spans="5:5">
      <c r="E23688"/>
    </row>
    <row r="23689" spans="5:5">
      <c r="E23689"/>
    </row>
    <row r="23690" spans="5:5">
      <c r="E23690"/>
    </row>
    <row r="23691" spans="5:5">
      <c r="E23691"/>
    </row>
    <row r="23692" spans="5:5">
      <c r="E23692"/>
    </row>
    <row r="23693" spans="5:5">
      <c r="E23693"/>
    </row>
    <row r="23694" spans="5:5">
      <c r="E23694"/>
    </row>
    <row r="23695" spans="5:5">
      <c r="E23695"/>
    </row>
    <row r="23696" spans="5:5">
      <c r="E23696"/>
    </row>
    <row r="23697" spans="5:5">
      <c r="E23697"/>
    </row>
    <row r="23698" spans="5:5">
      <c r="E23698"/>
    </row>
    <row r="23699" spans="5:5">
      <c r="E23699"/>
    </row>
    <row r="23700" spans="5:5">
      <c r="E23700"/>
    </row>
    <row r="23701" spans="5:5">
      <c r="E23701"/>
    </row>
    <row r="23702" spans="5:5">
      <c r="E23702"/>
    </row>
    <row r="23703" spans="5:5">
      <c r="E23703"/>
    </row>
    <row r="23704" spans="5:5">
      <c r="E23704"/>
    </row>
    <row r="23705" spans="5:5">
      <c r="E23705"/>
    </row>
    <row r="23706" spans="5:5">
      <c r="E23706"/>
    </row>
    <row r="23707" spans="5:5">
      <c r="E23707"/>
    </row>
    <row r="23708" spans="5:5">
      <c r="E23708"/>
    </row>
    <row r="23709" spans="5:5">
      <c r="E23709"/>
    </row>
    <row r="23710" spans="5:5">
      <c r="E23710"/>
    </row>
    <row r="23711" spans="5:5">
      <c r="E23711"/>
    </row>
    <row r="23712" spans="5:5">
      <c r="E23712"/>
    </row>
    <row r="23713" spans="5:5">
      <c r="E23713"/>
    </row>
    <row r="23714" spans="5:5">
      <c r="E23714"/>
    </row>
    <row r="23715" spans="5:5">
      <c r="E23715"/>
    </row>
    <row r="23716" spans="5:5">
      <c r="E23716"/>
    </row>
    <row r="23717" spans="5:5">
      <c r="E23717"/>
    </row>
    <row r="23718" spans="5:5">
      <c r="E23718"/>
    </row>
    <row r="23719" spans="5:5">
      <c r="E23719"/>
    </row>
    <row r="23720" spans="5:5">
      <c r="E23720"/>
    </row>
    <row r="23721" spans="5:5">
      <c r="E23721"/>
    </row>
    <row r="23722" spans="5:5">
      <c r="E23722"/>
    </row>
    <row r="23723" spans="5:5">
      <c r="E23723"/>
    </row>
    <row r="23724" spans="5:5">
      <c r="E23724"/>
    </row>
    <row r="23725" spans="5:5">
      <c r="E23725"/>
    </row>
    <row r="23726" spans="5:5">
      <c r="E23726"/>
    </row>
    <row r="23727" spans="5:5">
      <c r="E23727"/>
    </row>
    <row r="23728" spans="5:5">
      <c r="E23728"/>
    </row>
    <row r="23729" spans="5:5">
      <c r="E23729"/>
    </row>
    <row r="23730" spans="5:5">
      <c r="E23730"/>
    </row>
    <row r="23731" spans="5:5">
      <c r="E23731"/>
    </row>
    <row r="23732" spans="5:5">
      <c r="E23732"/>
    </row>
    <row r="23733" spans="5:5">
      <c r="E23733"/>
    </row>
    <row r="23734" spans="5:5">
      <c r="E23734"/>
    </row>
    <row r="23735" spans="5:5">
      <c r="E23735"/>
    </row>
    <row r="23736" spans="5:5">
      <c r="E23736"/>
    </row>
    <row r="23737" spans="5:5">
      <c r="E23737"/>
    </row>
    <row r="23738" spans="5:5">
      <c r="E23738"/>
    </row>
    <row r="23739" spans="5:5">
      <c r="E23739"/>
    </row>
    <row r="23740" spans="5:5">
      <c r="E23740"/>
    </row>
    <row r="23741" spans="5:5">
      <c r="E23741"/>
    </row>
    <row r="23742" spans="5:5">
      <c r="E23742"/>
    </row>
    <row r="23743" spans="5:5">
      <c r="E23743"/>
    </row>
    <row r="23744" spans="5:5">
      <c r="E23744"/>
    </row>
    <row r="23745" spans="5:5">
      <c r="E23745"/>
    </row>
    <row r="23746" spans="5:5">
      <c r="E23746"/>
    </row>
    <row r="23747" spans="5:5">
      <c r="E23747"/>
    </row>
    <row r="23748" spans="5:5">
      <c r="E23748"/>
    </row>
    <row r="23749" spans="5:5">
      <c r="E23749"/>
    </row>
    <row r="23750" spans="5:5">
      <c r="E23750"/>
    </row>
    <row r="23751" spans="5:5">
      <c r="E23751"/>
    </row>
    <row r="23752" spans="5:5">
      <c r="E23752"/>
    </row>
    <row r="23753" spans="5:5">
      <c r="E23753"/>
    </row>
    <row r="23754" spans="5:5">
      <c r="E23754"/>
    </row>
    <row r="23755" spans="5:5">
      <c r="E23755"/>
    </row>
    <row r="23756" spans="5:5">
      <c r="E23756"/>
    </row>
    <row r="23757" spans="5:5">
      <c r="E23757"/>
    </row>
    <row r="23758" spans="5:5">
      <c r="E23758"/>
    </row>
    <row r="23759" spans="5:5">
      <c r="E23759"/>
    </row>
    <row r="23760" spans="5:5">
      <c r="E23760"/>
    </row>
    <row r="23761" spans="5:5">
      <c r="E23761"/>
    </row>
    <row r="23762" spans="5:5">
      <c r="E23762"/>
    </row>
    <row r="23763" spans="5:5">
      <c r="E23763"/>
    </row>
    <row r="23764" spans="5:5">
      <c r="E23764"/>
    </row>
    <row r="23765" spans="5:5">
      <c r="E23765"/>
    </row>
    <row r="23766" spans="5:5">
      <c r="E23766"/>
    </row>
    <row r="23767" spans="5:5">
      <c r="E23767"/>
    </row>
    <row r="23768" spans="5:5">
      <c r="E23768"/>
    </row>
    <row r="23769" spans="5:5">
      <c r="E23769"/>
    </row>
    <row r="23770" spans="5:5">
      <c r="E23770"/>
    </row>
    <row r="23771" spans="5:5">
      <c r="E23771"/>
    </row>
    <row r="23772" spans="5:5">
      <c r="E23772"/>
    </row>
    <row r="23773" spans="5:5">
      <c r="E23773"/>
    </row>
    <row r="23774" spans="5:5">
      <c r="E23774"/>
    </row>
    <row r="23775" spans="5:5">
      <c r="E23775"/>
    </row>
    <row r="23776" spans="5:5">
      <c r="E23776"/>
    </row>
    <row r="23777" spans="5:5">
      <c r="E23777"/>
    </row>
    <row r="23778" spans="5:5">
      <c r="E23778"/>
    </row>
    <row r="23779" spans="5:5">
      <c r="E23779"/>
    </row>
    <row r="23780" spans="5:5">
      <c r="E23780"/>
    </row>
    <row r="23781" spans="5:5">
      <c r="E23781"/>
    </row>
    <row r="23782" spans="5:5">
      <c r="E23782"/>
    </row>
    <row r="23783" spans="5:5">
      <c r="E23783"/>
    </row>
    <row r="23784" spans="5:5">
      <c r="E23784"/>
    </row>
    <row r="23785" spans="5:5">
      <c r="E23785"/>
    </row>
    <row r="23786" spans="5:5">
      <c r="E23786"/>
    </row>
    <row r="23787" spans="5:5">
      <c r="E23787"/>
    </row>
    <row r="23788" spans="5:5">
      <c r="E23788"/>
    </row>
    <row r="23789" spans="5:5">
      <c r="E23789"/>
    </row>
    <row r="23790" spans="5:5">
      <c r="E23790"/>
    </row>
    <row r="23791" spans="5:5">
      <c r="E23791"/>
    </row>
    <row r="23792" spans="5:5">
      <c r="E23792"/>
    </row>
    <row r="23793" spans="5:5">
      <c r="E23793"/>
    </row>
    <row r="23794" spans="5:5">
      <c r="E23794"/>
    </row>
    <row r="23795" spans="5:5">
      <c r="E23795"/>
    </row>
    <row r="23796" spans="5:5">
      <c r="E23796"/>
    </row>
    <row r="23797" spans="5:5">
      <c r="E23797"/>
    </row>
    <row r="23798" spans="5:5">
      <c r="E23798"/>
    </row>
    <row r="23799" spans="5:5">
      <c r="E23799"/>
    </row>
    <row r="23800" spans="5:5">
      <c r="E23800"/>
    </row>
    <row r="23801" spans="5:5">
      <c r="E23801"/>
    </row>
    <row r="23802" spans="5:5">
      <c r="E23802"/>
    </row>
    <row r="23803" spans="5:5">
      <c r="E23803"/>
    </row>
    <row r="23804" spans="5:5">
      <c r="E23804"/>
    </row>
    <row r="23805" spans="5:5">
      <c r="E23805"/>
    </row>
    <row r="23806" spans="5:5">
      <c r="E23806"/>
    </row>
    <row r="23807" spans="5:5">
      <c r="E23807"/>
    </row>
    <row r="23808" spans="5:5">
      <c r="E23808"/>
    </row>
    <row r="23809" spans="5:5">
      <c r="E23809"/>
    </row>
    <row r="23810" spans="5:5">
      <c r="E23810"/>
    </row>
    <row r="23811" spans="5:5">
      <c r="E23811"/>
    </row>
    <row r="23812" spans="5:5">
      <c r="E23812"/>
    </row>
    <row r="23813" spans="5:5">
      <c r="E23813"/>
    </row>
    <row r="23814" spans="5:5">
      <c r="E23814"/>
    </row>
    <row r="23815" spans="5:5">
      <c r="E23815"/>
    </row>
    <row r="23816" spans="5:5">
      <c r="E23816"/>
    </row>
    <row r="23817" spans="5:5">
      <c r="E23817"/>
    </row>
    <row r="23818" spans="5:5">
      <c r="E23818"/>
    </row>
    <row r="23819" spans="5:5">
      <c r="E23819"/>
    </row>
    <row r="23820" spans="5:5">
      <c r="E23820"/>
    </row>
    <row r="23821" spans="5:5">
      <c r="E23821"/>
    </row>
    <row r="23822" spans="5:5">
      <c r="E23822"/>
    </row>
    <row r="23823" spans="5:5">
      <c r="E23823"/>
    </row>
    <row r="23824" spans="5:5">
      <c r="E23824"/>
    </row>
    <row r="23825" spans="5:5">
      <c r="E23825"/>
    </row>
    <row r="23826" spans="5:5">
      <c r="E23826"/>
    </row>
    <row r="23827" spans="5:5">
      <c r="E23827"/>
    </row>
    <row r="23828" spans="5:5">
      <c r="E23828"/>
    </row>
    <row r="23829" spans="5:5">
      <c r="E23829"/>
    </row>
    <row r="23830" spans="5:5">
      <c r="E23830"/>
    </row>
    <row r="23831" spans="5:5">
      <c r="E23831"/>
    </row>
    <row r="23832" spans="5:5">
      <c r="E23832"/>
    </row>
    <row r="23833" spans="5:5">
      <c r="E23833"/>
    </row>
    <row r="23834" spans="5:5">
      <c r="E23834"/>
    </row>
    <row r="23835" spans="5:5">
      <c r="E23835"/>
    </row>
    <row r="23836" spans="5:5">
      <c r="E23836"/>
    </row>
    <row r="23837" spans="5:5">
      <c r="E23837"/>
    </row>
    <row r="23838" spans="5:5">
      <c r="E23838"/>
    </row>
    <row r="23839" spans="5:5">
      <c r="E23839"/>
    </row>
    <row r="23840" spans="5:5">
      <c r="E23840"/>
    </row>
    <row r="23841" spans="5:5">
      <c r="E23841"/>
    </row>
    <row r="23842" spans="5:5">
      <c r="E23842"/>
    </row>
    <row r="23843" spans="5:5">
      <c r="E23843"/>
    </row>
    <row r="23844" spans="5:5">
      <c r="E23844"/>
    </row>
    <row r="23845" spans="5:5">
      <c r="E23845"/>
    </row>
    <row r="23846" spans="5:5">
      <c r="E23846"/>
    </row>
    <row r="23847" spans="5:5">
      <c r="E23847"/>
    </row>
    <row r="23848" spans="5:5">
      <c r="E23848"/>
    </row>
    <row r="23849" spans="5:5">
      <c r="E23849"/>
    </row>
    <row r="23850" spans="5:5">
      <c r="E23850"/>
    </row>
    <row r="23851" spans="5:5">
      <c r="E23851"/>
    </row>
    <row r="23852" spans="5:5">
      <c r="E23852"/>
    </row>
    <row r="23853" spans="5:5">
      <c r="E23853"/>
    </row>
    <row r="23854" spans="5:5">
      <c r="E23854"/>
    </row>
    <row r="23855" spans="5:5">
      <c r="E23855"/>
    </row>
    <row r="23856" spans="5:5">
      <c r="E23856"/>
    </row>
    <row r="23857" spans="5:5">
      <c r="E23857"/>
    </row>
    <row r="23858" spans="5:5">
      <c r="E23858"/>
    </row>
    <row r="23859" spans="5:5">
      <c r="E23859"/>
    </row>
    <row r="23860" spans="5:5">
      <c r="E23860"/>
    </row>
    <row r="23861" spans="5:5">
      <c r="E23861"/>
    </row>
    <row r="23862" spans="5:5">
      <c r="E23862"/>
    </row>
    <row r="23863" spans="5:5">
      <c r="E23863"/>
    </row>
    <row r="23864" spans="5:5">
      <c r="E23864"/>
    </row>
    <row r="23865" spans="5:5">
      <c r="E23865"/>
    </row>
    <row r="23866" spans="5:5">
      <c r="E23866"/>
    </row>
    <row r="23867" spans="5:5">
      <c r="E23867"/>
    </row>
    <row r="23868" spans="5:5">
      <c r="E23868"/>
    </row>
    <row r="23869" spans="5:5">
      <c r="E23869"/>
    </row>
    <row r="23870" spans="5:5">
      <c r="E23870"/>
    </row>
    <row r="23871" spans="5:5">
      <c r="E23871"/>
    </row>
    <row r="23872" spans="5:5">
      <c r="E23872"/>
    </row>
    <row r="23873" spans="5:5">
      <c r="E23873"/>
    </row>
    <row r="23874" spans="5:5">
      <c r="E23874"/>
    </row>
    <row r="23875" spans="5:5">
      <c r="E23875"/>
    </row>
    <row r="23876" spans="5:5">
      <c r="E23876"/>
    </row>
    <row r="23877" spans="5:5">
      <c r="E23877"/>
    </row>
    <row r="23878" spans="5:5">
      <c r="E23878"/>
    </row>
    <row r="23879" spans="5:5">
      <c r="E23879"/>
    </row>
    <row r="23880" spans="5:5">
      <c r="E23880"/>
    </row>
    <row r="23881" spans="5:5">
      <c r="E23881"/>
    </row>
    <row r="23882" spans="5:5">
      <c r="E23882"/>
    </row>
    <row r="23883" spans="5:5">
      <c r="E23883"/>
    </row>
    <row r="23884" spans="5:5">
      <c r="E23884"/>
    </row>
    <row r="23885" spans="5:5">
      <c r="E23885"/>
    </row>
    <row r="23886" spans="5:5">
      <c r="E23886"/>
    </row>
    <row r="23887" spans="5:5">
      <c r="E23887"/>
    </row>
    <row r="23888" spans="5:5">
      <c r="E23888"/>
    </row>
    <row r="23889" spans="5:5">
      <c r="E23889"/>
    </row>
    <row r="23890" spans="5:5">
      <c r="E23890"/>
    </row>
    <row r="23891" spans="5:5">
      <c r="E23891"/>
    </row>
    <row r="23892" spans="5:5">
      <c r="E23892"/>
    </row>
    <row r="23893" spans="5:5">
      <c r="E23893"/>
    </row>
    <row r="23894" spans="5:5">
      <c r="E23894"/>
    </row>
    <row r="23895" spans="5:5">
      <c r="E23895"/>
    </row>
    <row r="23896" spans="5:5">
      <c r="E23896"/>
    </row>
    <row r="23897" spans="5:5">
      <c r="E23897"/>
    </row>
    <row r="23898" spans="5:5">
      <c r="E23898"/>
    </row>
    <row r="23899" spans="5:5">
      <c r="E23899"/>
    </row>
    <row r="23900" spans="5:5">
      <c r="E23900"/>
    </row>
    <row r="23901" spans="5:5">
      <c r="E23901"/>
    </row>
    <row r="23902" spans="5:5">
      <c r="E23902"/>
    </row>
    <row r="23903" spans="5:5">
      <c r="E23903"/>
    </row>
    <row r="23904" spans="5:5">
      <c r="E23904"/>
    </row>
    <row r="23905" spans="5:5">
      <c r="E23905"/>
    </row>
    <row r="23906" spans="5:5">
      <c r="E23906"/>
    </row>
    <row r="23907" spans="5:5">
      <c r="E23907"/>
    </row>
    <row r="23908" spans="5:5">
      <c r="E23908"/>
    </row>
    <row r="23909" spans="5:5">
      <c r="E23909"/>
    </row>
    <row r="23910" spans="5:5">
      <c r="E23910"/>
    </row>
    <row r="23911" spans="5:5">
      <c r="E23911"/>
    </row>
    <row r="23912" spans="5:5">
      <c r="E23912"/>
    </row>
    <row r="23913" spans="5:5">
      <c r="E23913"/>
    </row>
    <row r="23914" spans="5:5">
      <c r="E23914"/>
    </row>
    <row r="23915" spans="5:5">
      <c r="E23915"/>
    </row>
    <row r="23916" spans="5:5">
      <c r="E23916"/>
    </row>
    <row r="23917" spans="5:5">
      <c r="E23917"/>
    </row>
    <row r="23918" spans="5:5">
      <c r="E23918"/>
    </row>
    <row r="23919" spans="5:5">
      <c r="E23919"/>
    </row>
    <row r="23920" spans="5:5">
      <c r="E23920"/>
    </row>
    <row r="23921" spans="5:5">
      <c r="E23921"/>
    </row>
    <row r="23922" spans="5:5">
      <c r="E23922"/>
    </row>
    <row r="23923" spans="5:5">
      <c r="E23923"/>
    </row>
    <row r="23924" spans="5:5">
      <c r="E23924"/>
    </row>
    <row r="23925" spans="5:5">
      <c r="E23925"/>
    </row>
    <row r="23926" spans="5:5">
      <c r="E23926"/>
    </row>
    <row r="23927" spans="5:5">
      <c r="E23927"/>
    </row>
    <row r="23928" spans="5:5">
      <c r="E23928"/>
    </row>
    <row r="23929" spans="5:5">
      <c r="E23929"/>
    </row>
    <row r="23930" spans="5:5">
      <c r="E23930"/>
    </row>
    <row r="23931" spans="5:5">
      <c r="E23931"/>
    </row>
    <row r="23932" spans="5:5">
      <c r="E23932"/>
    </row>
    <row r="23933" spans="5:5">
      <c r="E23933"/>
    </row>
    <row r="23934" spans="5:5">
      <c r="E23934"/>
    </row>
    <row r="23935" spans="5:5">
      <c r="E23935"/>
    </row>
    <row r="23936" spans="5:5">
      <c r="E23936"/>
    </row>
    <row r="23937" spans="5:5">
      <c r="E23937"/>
    </row>
    <row r="23938" spans="5:5">
      <c r="E23938"/>
    </row>
    <row r="23939" spans="5:5">
      <c r="E23939"/>
    </row>
    <row r="23940" spans="5:5">
      <c r="E23940"/>
    </row>
    <row r="23941" spans="5:5">
      <c r="E23941"/>
    </row>
    <row r="23942" spans="5:5">
      <c r="E23942"/>
    </row>
    <row r="23943" spans="5:5">
      <c r="E23943"/>
    </row>
    <row r="23944" spans="5:5">
      <c r="E23944"/>
    </row>
    <row r="23945" spans="5:5">
      <c r="E23945"/>
    </row>
    <row r="23946" spans="5:5">
      <c r="E23946"/>
    </row>
    <row r="23947" spans="5:5">
      <c r="E23947"/>
    </row>
    <row r="23948" spans="5:5">
      <c r="E23948"/>
    </row>
    <row r="23949" spans="5:5">
      <c r="E23949"/>
    </row>
    <row r="23950" spans="5:5">
      <c r="E23950"/>
    </row>
    <row r="23951" spans="5:5">
      <c r="E23951"/>
    </row>
    <row r="23952" spans="5:5">
      <c r="E23952"/>
    </row>
    <row r="23953" spans="5:5">
      <c r="E23953"/>
    </row>
    <row r="23954" spans="5:5">
      <c r="E23954"/>
    </row>
    <row r="23955" spans="5:5">
      <c r="E23955"/>
    </row>
    <row r="23956" spans="5:5">
      <c r="E23956"/>
    </row>
    <row r="23957" spans="5:5">
      <c r="E23957"/>
    </row>
    <row r="23958" spans="5:5">
      <c r="E23958"/>
    </row>
    <row r="23959" spans="5:5">
      <c r="E23959"/>
    </row>
    <row r="23960" spans="5:5">
      <c r="E23960"/>
    </row>
    <row r="23961" spans="5:5">
      <c r="E23961"/>
    </row>
    <row r="23962" spans="5:5">
      <c r="E23962"/>
    </row>
    <row r="23963" spans="5:5">
      <c r="E23963"/>
    </row>
    <row r="23964" spans="5:5">
      <c r="E23964"/>
    </row>
    <row r="23965" spans="5:5">
      <c r="E23965"/>
    </row>
    <row r="23966" spans="5:5">
      <c r="E23966"/>
    </row>
    <row r="23967" spans="5:5">
      <c r="E23967"/>
    </row>
    <row r="23968" spans="5:5">
      <c r="E23968"/>
    </row>
    <row r="23969" spans="5:5">
      <c r="E23969"/>
    </row>
    <row r="23970" spans="5:5">
      <c r="E23970"/>
    </row>
    <row r="23971" spans="5:5">
      <c r="E23971"/>
    </row>
    <row r="23972" spans="5:5">
      <c r="E23972"/>
    </row>
    <row r="23973" spans="5:5">
      <c r="E23973"/>
    </row>
    <row r="23974" spans="5:5">
      <c r="E23974"/>
    </row>
    <row r="23975" spans="5:5">
      <c r="E23975"/>
    </row>
    <row r="23976" spans="5:5">
      <c r="E23976"/>
    </row>
    <row r="23977" spans="5:5">
      <c r="E23977"/>
    </row>
    <row r="23978" spans="5:5">
      <c r="E23978"/>
    </row>
    <row r="23979" spans="5:5">
      <c r="E23979"/>
    </row>
    <row r="23980" spans="5:5">
      <c r="E23980"/>
    </row>
    <row r="23981" spans="5:5">
      <c r="E23981"/>
    </row>
    <row r="23982" spans="5:5">
      <c r="E23982"/>
    </row>
    <row r="23983" spans="5:5">
      <c r="E23983"/>
    </row>
    <row r="23984" spans="5:5">
      <c r="E23984"/>
    </row>
    <row r="23985" spans="5:5">
      <c r="E23985"/>
    </row>
    <row r="23986" spans="5:5">
      <c r="E23986"/>
    </row>
    <row r="23987" spans="5:5">
      <c r="E23987"/>
    </row>
    <row r="23988" spans="5:5">
      <c r="E23988"/>
    </row>
    <row r="23989" spans="5:5">
      <c r="E23989"/>
    </row>
    <row r="23990" spans="5:5">
      <c r="E23990"/>
    </row>
    <row r="23991" spans="5:5">
      <c r="E23991"/>
    </row>
    <row r="23992" spans="5:5">
      <c r="E23992"/>
    </row>
    <row r="23993" spans="5:5">
      <c r="E23993"/>
    </row>
    <row r="23994" spans="5:5">
      <c r="E23994"/>
    </row>
    <row r="23995" spans="5:5">
      <c r="E23995"/>
    </row>
    <row r="23996" spans="5:5">
      <c r="E23996"/>
    </row>
    <row r="23997" spans="5:5">
      <c r="E23997"/>
    </row>
    <row r="23998" spans="5:5">
      <c r="E23998"/>
    </row>
    <row r="23999" spans="5:5">
      <c r="E23999"/>
    </row>
    <row r="24000" spans="5:5">
      <c r="E24000"/>
    </row>
    <row r="24001" spans="5:5">
      <c r="E24001"/>
    </row>
    <row r="24002" spans="5:5">
      <c r="E24002"/>
    </row>
    <row r="24003" spans="5:5">
      <c r="E24003"/>
    </row>
    <row r="24004" spans="5:5">
      <c r="E24004"/>
    </row>
    <row r="24005" spans="5:5">
      <c r="E24005"/>
    </row>
    <row r="24006" spans="5:5">
      <c r="E24006"/>
    </row>
    <row r="24007" spans="5:5">
      <c r="E24007"/>
    </row>
    <row r="24008" spans="5:5">
      <c r="E24008"/>
    </row>
    <row r="24009" spans="5:5">
      <c r="E24009"/>
    </row>
    <row r="24010" spans="5:5">
      <c r="E24010"/>
    </row>
    <row r="24011" spans="5:5">
      <c r="E24011"/>
    </row>
    <row r="24012" spans="5:5">
      <c r="E24012"/>
    </row>
    <row r="24013" spans="5:5">
      <c r="E24013"/>
    </row>
    <row r="24014" spans="5:5">
      <c r="E24014"/>
    </row>
    <row r="24015" spans="5:5">
      <c r="E24015"/>
    </row>
    <row r="24016" spans="5:5">
      <c r="E24016"/>
    </row>
    <row r="24017" spans="5:5">
      <c r="E24017"/>
    </row>
    <row r="24018" spans="5:5">
      <c r="E24018"/>
    </row>
    <row r="24019" spans="5:5">
      <c r="E24019"/>
    </row>
    <row r="24020" spans="5:5">
      <c r="E24020"/>
    </row>
    <row r="24021" spans="5:5">
      <c r="E24021"/>
    </row>
    <row r="24022" spans="5:5">
      <c r="E24022"/>
    </row>
    <row r="24023" spans="5:5">
      <c r="E24023"/>
    </row>
    <row r="24024" spans="5:5">
      <c r="E24024"/>
    </row>
    <row r="24025" spans="5:5">
      <c r="E24025"/>
    </row>
    <row r="24026" spans="5:5">
      <c r="E24026"/>
    </row>
    <row r="24027" spans="5:5">
      <c r="E24027"/>
    </row>
    <row r="24028" spans="5:5">
      <c r="E24028"/>
    </row>
    <row r="24029" spans="5:5">
      <c r="E24029"/>
    </row>
    <row r="24030" spans="5:5">
      <c r="E24030"/>
    </row>
    <row r="24031" spans="5:5">
      <c r="E24031"/>
    </row>
    <row r="24032" spans="5:5">
      <c r="E24032"/>
    </row>
    <row r="24033" spans="5:5">
      <c r="E24033"/>
    </row>
    <row r="24034" spans="5:5">
      <c r="E24034"/>
    </row>
    <row r="24035" spans="5:5">
      <c r="E24035"/>
    </row>
    <row r="24036" spans="5:5">
      <c r="E24036"/>
    </row>
    <row r="24037" spans="5:5">
      <c r="E24037"/>
    </row>
    <row r="24038" spans="5:5">
      <c r="E24038"/>
    </row>
    <row r="24039" spans="5:5">
      <c r="E24039"/>
    </row>
    <row r="24040" spans="5:5">
      <c r="E24040"/>
    </row>
    <row r="24041" spans="5:5">
      <c r="E24041"/>
    </row>
    <row r="24042" spans="5:5">
      <c r="E24042"/>
    </row>
    <row r="24043" spans="5:5">
      <c r="E24043"/>
    </row>
    <row r="24044" spans="5:5">
      <c r="E24044"/>
    </row>
    <row r="24045" spans="5:5">
      <c r="E24045"/>
    </row>
    <row r="24046" spans="5:5">
      <c r="E24046"/>
    </row>
    <row r="24047" spans="5:5">
      <c r="E24047"/>
    </row>
    <row r="24048" spans="5:5">
      <c r="E24048"/>
    </row>
    <row r="24049" spans="5:5">
      <c r="E24049"/>
    </row>
    <row r="24050" spans="5:5">
      <c r="E24050"/>
    </row>
    <row r="24051" spans="5:5">
      <c r="E24051"/>
    </row>
    <row r="24052" spans="5:5">
      <c r="E24052"/>
    </row>
    <row r="24053" spans="5:5">
      <c r="E24053"/>
    </row>
    <row r="24054" spans="5:5">
      <c r="E24054"/>
    </row>
    <row r="24055" spans="5:5">
      <c r="E24055"/>
    </row>
    <row r="24056" spans="5:5">
      <c r="E24056"/>
    </row>
    <row r="24057" spans="5:5">
      <c r="E24057"/>
    </row>
    <row r="24058" spans="5:5">
      <c r="E24058"/>
    </row>
    <row r="24059" spans="5:5">
      <c r="E24059"/>
    </row>
    <row r="24060" spans="5:5">
      <c r="E24060"/>
    </row>
    <row r="24061" spans="5:5">
      <c r="E24061"/>
    </row>
    <row r="24062" spans="5:5">
      <c r="E24062"/>
    </row>
    <row r="24063" spans="5:5">
      <c r="E24063"/>
    </row>
    <row r="24064" spans="5:5">
      <c r="E24064"/>
    </row>
    <row r="24065" spans="5:5">
      <c r="E24065"/>
    </row>
    <row r="24066" spans="5:5">
      <c r="E24066"/>
    </row>
    <row r="24067" spans="5:5">
      <c r="E24067"/>
    </row>
    <row r="24068" spans="5:5">
      <c r="E24068"/>
    </row>
    <row r="24069" spans="5:5">
      <c r="E24069"/>
    </row>
    <row r="24070" spans="5:5">
      <c r="E24070"/>
    </row>
    <row r="24071" spans="5:5">
      <c r="E24071"/>
    </row>
    <row r="24072" spans="5:5">
      <c r="E24072"/>
    </row>
    <row r="24073" spans="5:5">
      <c r="E24073"/>
    </row>
    <row r="24074" spans="5:5">
      <c r="E24074"/>
    </row>
    <row r="24075" spans="5:5">
      <c r="E24075"/>
    </row>
    <row r="24076" spans="5:5">
      <c r="E24076"/>
    </row>
    <row r="24077" spans="5:5">
      <c r="E24077"/>
    </row>
    <row r="24078" spans="5:5">
      <c r="E24078"/>
    </row>
    <row r="24079" spans="5:5">
      <c r="E24079"/>
    </row>
    <row r="24080" spans="5:5">
      <c r="E24080"/>
    </row>
    <row r="24081" spans="5:5">
      <c r="E24081"/>
    </row>
    <row r="24082" spans="5:5">
      <c r="E24082"/>
    </row>
    <row r="24083" spans="5:5">
      <c r="E24083"/>
    </row>
    <row r="24084" spans="5:5">
      <c r="E24084"/>
    </row>
    <row r="24085" spans="5:5">
      <c r="E24085"/>
    </row>
    <row r="24086" spans="5:5">
      <c r="E24086"/>
    </row>
    <row r="24087" spans="5:5">
      <c r="E24087"/>
    </row>
    <row r="24088" spans="5:5">
      <c r="E24088"/>
    </row>
    <row r="24089" spans="5:5">
      <c r="E24089"/>
    </row>
    <row r="24090" spans="5:5">
      <c r="E24090"/>
    </row>
    <row r="24091" spans="5:5">
      <c r="E24091"/>
    </row>
    <row r="24092" spans="5:5">
      <c r="E24092"/>
    </row>
    <row r="24093" spans="5:5">
      <c r="E24093"/>
    </row>
    <row r="24094" spans="5:5">
      <c r="E24094"/>
    </row>
    <row r="24095" spans="5:5">
      <c r="E24095"/>
    </row>
    <row r="24096" spans="5:5">
      <c r="E24096"/>
    </row>
    <row r="24097" spans="5:5">
      <c r="E24097"/>
    </row>
    <row r="24098" spans="5:5">
      <c r="E24098"/>
    </row>
    <row r="24099" spans="5:5">
      <c r="E24099"/>
    </row>
    <row r="24100" spans="5:5">
      <c r="E24100"/>
    </row>
    <row r="24101" spans="5:5">
      <c r="E24101"/>
    </row>
    <row r="24102" spans="5:5">
      <c r="E24102"/>
    </row>
    <row r="24103" spans="5:5">
      <c r="E24103"/>
    </row>
    <row r="24104" spans="5:5">
      <c r="E24104"/>
    </row>
    <row r="24105" spans="5:5">
      <c r="E24105"/>
    </row>
    <row r="24106" spans="5:5">
      <c r="E24106"/>
    </row>
    <row r="24107" spans="5:5">
      <c r="E24107"/>
    </row>
    <row r="24108" spans="5:5">
      <c r="E24108"/>
    </row>
    <row r="24109" spans="5:5">
      <c r="E24109"/>
    </row>
    <row r="24110" spans="5:5">
      <c r="E24110"/>
    </row>
    <row r="24111" spans="5:5">
      <c r="E24111"/>
    </row>
    <row r="24112" spans="5:5">
      <c r="E24112"/>
    </row>
    <row r="24113" spans="5:5">
      <c r="E24113"/>
    </row>
    <row r="24114" spans="5:5">
      <c r="E24114"/>
    </row>
    <row r="24115" spans="5:5">
      <c r="E24115"/>
    </row>
    <row r="24116" spans="5:5">
      <c r="E24116"/>
    </row>
    <row r="24117" spans="5:5">
      <c r="E24117"/>
    </row>
    <row r="24118" spans="5:5">
      <c r="E24118"/>
    </row>
    <row r="24119" spans="5:5">
      <c r="E24119"/>
    </row>
    <row r="24120" spans="5:5">
      <c r="E24120"/>
    </row>
    <row r="24121" spans="5:5">
      <c r="E24121"/>
    </row>
    <row r="24122" spans="5:5">
      <c r="E24122"/>
    </row>
    <row r="24123" spans="5:5">
      <c r="E24123"/>
    </row>
    <row r="24124" spans="5:5">
      <c r="E24124"/>
    </row>
    <row r="24125" spans="5:5">
      <c r="E24125"/>
    </row>
    <row r="24126" spans="5:5">
      <c r="E24126"/>
    </row>
    <row r="24127" spans="5:5">
      <c r="E24127"/>
    </row>
    <row r="24128" spans="5:5">
      <c r="E24128"/>
    </row>
    <row r="24129" spans="5:5">
      <c r="E24129"/>
    </row>
    <row r="24130" spans="5:5">
      <c r="E24130"/>
    </row>
    <row r="24131" spans="5:5">
      <c r="E24131"/>
    </row>
    <row r="24132" spans="5:5">
      <c r="E24132"/>
    </row>
    <row r="24133" spans="5:5">
      <c r="E24133"/>
    </row>
    <row r="24134" spans="5:5">
      <c r="E24134"/>
    </row>
    <row r="24135" spans="5:5">
      <c r="E24135"/>
    </row>
    <row r="24136" spans="5:5">
      <c r="E24136"/>
    </row>
    <row r="24137" spans="5:5">
      <c r="E24137"/>
    </row>
    <row r="24138" spans="5:5">
      <c r="E24138"/>
    </row>
    <row r="24139" spans="5:5">
      <c r="E24139"/>
    </row>
    <row r="24140" spans="5:5">
      <c r="E24140"/>
    </row>
    <row r="24141" spans="5:5">
      <c r="E24141"/>
    </row>
    <row r="24142" spans="5:5">
      <c r="E24142"/>
    </row>
    <row r="24143" spans="5:5">
      <c r="E24143"/>
    </row>
    <row r="24144" spans="5:5">
      <c r="E24144"/>
    </row>
    <row r="24145" spans="5:5">
      <c r="E24145"/>
    </row>
    <row r="24146" spans="5:5">
      <c r="E24146"/>
    </row>
    <row r="24147" spans="5:5">
      <c r="E24147"/>
    </row>
    <row r="24148" spans="5:5">
      <c r="E24148"/>
    </row>
    <row r="24149" spans="5:5">
      <c r="E24149"/>
    </row>
    <row r="24150" spans="5:5">
      <c r="E24150"/>
    </row>
    <row r="24151" spans="5:5">
      <c r="E24151"/>
    </row>
    <row r="24152" spans="5:5">
      <c r="E24152"/>
    </row>
    <row r="24153" spans="5:5">
      <c r="E24153"/>
    </row>
    <row r="24154" spans="5:5">
      <c r="E24154"/>
    </row>
    <row r="24155" spans="5:5">
      <c r="E24155"/>
    </row>
    <row r="24156" spans="5:5">
      <c r="E24156"/>
    </row>
    <row r="24157" spans="5:5">
      <c r="E24157"/>
    </row>
    <row r="24158" spans="5:5">
      <c r="E24158"/>
    </row>
    <row r="24159" spans="5:5">
      <c r="E24159"/>
    </row>
    <row r="24160" spans="5:5">
      <c r="E24160"/>
    </row>
    <row r="24161" spans="5:5">
      <c r="E24161"/>
    </row>
    <row r="24162" spans="5:5">
      <c r="E24162"/>
    </row>
    <row r="24163" spans="5:5">
      <c r="E24163"/>
    </row>
    <row r="24164" spans="5:5">
      <c r="E24164"/>
    </row>
    <row r="24165" spans="5:5">
      <c r="E24165"/>
    </row>
    <row r="24166" spans="5:5">
      <c r="E24166"/>
    </row>
    <row r="24167" spans="5:5">
      <c r="E24167"/>
    </row>
    <row r="24168" spans="5:5">
      <c r="E24168"/>
    </row>
    <row r="24169" spans="5:5">
      <c r="E24169"/>
    </row>
    <row r="24170" spans="5:5">
      <c r="E24170"/>
    </row>
    <row r="24171" spans="5:5">
      <c r="E24171"/>
    </row>
    <row r="24172" spans="5:5">
      <c r="E24172"/>
    </row>
    <row r="24173" spans="5:5">
      <c r="E24173"/>
    </row>
    <row r="24174" spans="5:5">
      <c r="E24174"/>
    </row>
    <row r="24175" spans="5:5">
      <c r="E24175"/>
    </row>
    <row r="24176" spans="5:5">
      <c r="E24176"/>
    </row>
    <row r="24177" spans="5:5">
      <c r="E24177"/>
    </row>
    <row r="24178" spans="5:5">
      <c r="E24178"/>
    </row>
    <row r="24179" spans="5:5">
      <c r="E24179"/>
    </row>
    <row r="24180" spans="5:5">
      <c r="E24180"/>
    </row>
    <row r="24181" spans="5:5">
      <c r="E24181"/>
    </row>
    <row r="24182" spans="5:5">
      <c r="E24182"/>
    </row>
    <row r="24183" spans="5:5">
      <c r="E24183"/>
    </row>
    <row r="24184" spans="5:5">
      <c r="E24184"/>
    </row>
    <row r="24185" spans="5:5">
      <c r="E24185"/>
    </row>
    <row r="24186" spans="5:5">
      <c r="E24186"/>
    </row>
    <row r="24187" spans="5:5">
      <c r="E24187"/>
    </row>
    <row r="24188" spans="5:5">
      <c r="E24188"/>
    </row>
    <row r="24189" spans="5:5">
      <c r="E24189"/>
    </row>
    <row r="24190" spans="5:5">
      <c r="E24190"/>
    </row>
    <row r="24191" spans="5:5">
      <c r="E24191"/>
    </row>
    <row r="24192" spans="5:5">
      <c r="E24192"/>
    </row>
    <row r="24193" spans="5:5">
      <c r="E24193"/>
    </row>
    <row r="24194" spans="5:5">
      <c r="E24194"/>
    </row>
    <row r="24195" spans="5:5">
      <c r="E24195"/>
    </row>
    <row r="24196" spans="5:5">
      <c r="E24196"/>
    </row>
    <row r="24197" spans="5:5">
      <c r="E24197"/>
    </row>
    <row r="24198" spans="5:5">
      <c r="E24198"/>
    </row>
    <row r="24199" spans="5:5">
      <c r="E24199"/>
    </row>
    <row r="24200" spans="5:5">
      <c r="E24200"/>
    </row>
    <row r="24201" spans="5:5">
      <c r="E24201"/>
    </row>
    <row r="24202" spans="5:5">
      <c r="E24202"/>
    </row>
    <row r="24203" spans="5:5">
      <c r="E24203"/>
    </row>
    <row r="24204" spans="5:5">
      <c r="E24204"/>
    </row>
    <row r="24205" spans="5:5">
      <c r="E24205"/>
    </row>
    <row r="24206" spans="5:5">
      <c r="E24206"/>
    </row>
    <row r="24207" spans="5:5">
      <c r="E24207"/>
    </row>
    <row r="24208" spans="5:5">
      <c r="E24208"/>
    </row>
    <row r="24209" spans="5:5">
      <c r="E24209"/>
    </row>
    <row r="24210" spans="5:5">
      <c r="E24210"/>
    </row>
    <row r="24211" spans="5:5">
      <c r="E24211"/>
    </row>
    <row r="24212" spans="5:5">
      <c r="E24212"/>
    </row>
    <row r="24213" spans="5:5">
      <c r="E24213"/>
    </row>
    <row r="24214" spans="5:5">
      <c r="E24214"/>
    </row>
    <row r="24215" spans="5:5">
      <c r="E24215"/>
    </row>
    <row r="24216" spans="5:5">
      <c r="E24216"/>
    </row>
    <row r="24217" spans="5:5">
      <c r="E24217"/>
    </row>
    <row r="24218" spans="5:5">
      <c r="E24218"/>
    </row>
    <row r="24219" spans="5:5">
      <c r="E24219"/>
    </row>
    <row r="24220" spans="5:5">
      <c r="E24220"/>
    </row>
    <row r="24221" spans="5:5">
      <c r="E24221"/>
    </row>
    <row r="24222" spans="5:5">
      <c r="E24222"/>
    </row>
    <row r="24223" spans="5:5">
      <c r="E24223"/>
    </row>
    <row r="24224" spans="5:5">
      <c r="E24224"/>
    </row>
    <row r="24225" spans="5:5">
      <c r="E24225"/>
    </row>
    <row r="24226" spans="5:5">
      <c r="E24226"/>
    </row>
    <row r="24227" spans="5:5">
      <c r="E24227"/>
    </row>
    <row r="24228" spans="5:5">
      <c r="E24228"/>
    </row>
    <row r="24229" spans="5:5">
      <c r="E24229"/>
    </row>
    <row r="24230" spans="5:5">
      <c r="E24230"/>
    </row>
    <row r="24231" spans="5:5">
      <c r="E24231"/>
    </row>
    <row r="24232" spans="5:5">
      <c r="E24232"/>
    </row>
    <row r="24233" spans="5:5">
      <c r="E24233"/>
    </row>
    <row r="24234" spans="5:5">
      <c r="E24234"/>
    </row>
    <row r="24235" spans="5:5">
      <c r="E24235"/>
    </row>
    <row r="24236" spans="5:5">
      <c r="E24236"/>
    </row>
    <row r="24237" spans="5:5">
      <c r="E24237"/>
    </row>
    <row r="24238" spans="5:5">
      <c r="E24238"/>
    </row>
    <row r="24239" spans="5:5">
      <c r="E24239"/>
    </row>
    <row r="24240" spans="5:5">
      <c r="E24240"/>
    </row>
    <row r="24241" spans="5:5">
      <c r="E24241"/>
    </row>
    <row r="24242" spans="5:5">
      <c r="E24242"/>
    </row>
    <row r="24243" spans="5:5">
      <c r="E24243"/>
    </row>
    <row r="24244" spans="5:5">
      <c r="E24244"/>
    </row>
    <row r="24245" spans="5:5">
      <c r="E24245"/>
    </row>
    <row r="24246" spans="5:5">
      <c r="E24246"/>
    </row>
    <row r="24247" spans="5:5">
      <c r="E24247"/>
    </row>
    <row r="24248" spans="5:5">
      <c r="E24248"/>
    </row>
    <row r="24249" spans="5:5">
      <c r="E24249"/>
    </row>
    <row r="24250" spans="5:5">
      <c r="E24250"/>
    </row>
    <row r="24251" spans="5:5">
      <c r="E24251"/>
    </row>
    <row r="24252" spans="5:5">
      <c r="E24252"/>
    </row>
    <row r="24253" spans="5:5">
      <c r="E24253"/>
    </row>
    <row r="24254" spans="5:5">
      <c r="E24254"/>
    </row>
    <row r="24255" spans="5:5">
      <c r="E24255"/>
    </row>
    <row r="24256" spans="5:5">
      <c r="E24256"/>
    </row>
    <row r="24257" spans="5:5">
      <c r="E24257"/>
    </row>
    <row r="24258" spans="5:5">
      <c r="E24258"/>
    </row>
    <row r="24259" spans="5:5">
      <c r="E24259"/>
    </row>
    <row r="24260" spans="5:5">
      <c r="E24260"/>
    </row>
    <row r="24261" spans="5:5">
      <c r="E24261"/>
    </row>
    <row r="24262" spans="5:5">
      <c r="E24262"/>
    </row>
    <row r="24263" spans="5:5">
      <c r="E24263"/>
    </row>
    <row r="24264" spans="5:5">
      <c r="E24264"/>
    </row>
    <row r="24265" spans="5:5">
      <c r="E24265"/>
    </row>
    <row r="24266" spans="5:5">
      <c r="E24266"/>
    </row>
    <row r="24267" spans="5:5">
      <c r="E24267"/>
    </row>
    <row r="24268" spans="5:5">
      <c r="E24268"/>
    </row>
    <row r="24269" spans="5:5">
      <c r="E24269"/>
    </row>
    <row r="24270" spans="5:5">
      <c r="E24270"/>
    </row>
    <row r="24271" spans="5:5">
      <c r="E24271"/>
    </row>
    <row r="24272" spans="5:5">
      <c r="E24272"/>
    </row>
    <row r="24273" spans="5:5">
      <c r="E24273"/>
    </row>
    <row r="24274" spans="5:5">
      <c r="E24274"/>
    </row>
    <row r="24275" spans="5:5">
      <c r="E24275"/>
    </row>
    <row r="24276" spans="5:5">
      <c r="E24276"/>
    </row>
    <row r="24277" spans="5:5">
      <c r="E24277"/>
    </row>
    <row r="24278" spans="5:5">
      <c r="E24278"/>
    </row>
    <row r="24279" spans="5:5">
      <c r="E24279"/>
    </row>
    <row r="24280" spans="5:5">
      <c r="E24280"/>
    </row>
    <row r="24281" spans="5:5">
      <c r="E24281"/>
    </row>
    <row r="24282" spans="5:5">
      <c r="E24282"/>
    </row>
    <row r="24283" spans="5:5">
      <c r="E24283"/>
    </row>
    <row r="24284" spans="5:5">
      <c r="E24284"/>
    </row>
    <row r="24285" spans="5:5">
      <c r="E24285"/>
    </row>
    <row r="24286" spans="5:5">
      <c r="E24286"/>
    </row>
    <row r="24287" spans="5:5">
      <c r="E24287"/>
    </row>
    <row r="24288" spans="5:5">
      <c r="E24288"/>
    </row>
    <row r="24289" spans="5:5">
      <c r="E24289"/>
    </row>
    <row r="24290" spans="5:5">
      <c r="E24290"/>
    </row>
    <row r="24291" spans="5:5">
      <c r="E24291"/>
    </row>
    <row r="24292" spans="5:5">
      <c r="E24292"/>
    </row>
    <row r="24293" spans="5:5">
      <c r="E24293"/>
    </row>
    <row r="24294" spans="5:5">
      <c r="E24294"/>
    </row>
    <row r="24295" spans="5:5">
      <c r="E24295"/>
    </row>
    <row r="24296" spans="5:5">
      <c r="E24296"/>
    </row>
    <row r="24297" spans="5:5">
      <c r="E24297"/>
    </row>
    <row r="24298" spans="5:5">
      <c r="E24298"/>
    </row>
    <row r="24299" spans="5:5">
      <c r="E24299"/>
    </row>
    <row r="24300" spans="5:5">
      <c r="E24300"/>
    </row>
    <row r="24301" spans="5:5">
      <c r="E24301"/>
    </row>
    <row r="24302" spans="5:5">
      <c r="E24302"/>
    </row>
    <row r="24303" spans="5:5">
      <c r="E24303"/>
    </row>
    <row r="24304" spans="5:5">
      <c r="E24304"/>
    </row>
    <row r="24305" spans="5:5">
      <c r="E24305"/>
    </row>
    <row r="24306" spans="5:5">
      <c r="E24306"/>
    </row>
    <row r="24307" spans="5:5">
      <c r="E24307"/>
    </row>
    <row r="24308" spans="5:5">
      <c r="E24308"/>
    </row>
    <row r="24309" spans="5:5">
      <c r="E24309"/>
    </row>
    <row r="24310" spans="5:5">
      <c r="E24310"/>
    </row>
    <row r="24311" spans="5:5">
      <c r="E24311"/>
    </row>
    <row r="24312" spans="5:5">
      <c r="E24312"/>
    </row>
    <row r="24313" spans="5:5">
      <c r="E24313"/>
    </row>
    <row r="24314" spans="5:5">
      <c r="E24314"/>
    </row>
    <row r="24315" spans="5:5">
      <c r="E24315"/>
    </row>
    <row r="24316" spans="5:5">
      <c r="E24316"/>
    </row>
    <row r="24317" spans="5:5">
      <c r="E24317"/>
    </row>
    <row r="24318" spans="5:5">
      <c r="E24318"/>
    </row>
    <row r="24319" spans="5:5">
      <c r="E24319"/>
    </row>
    <row r="24320" spans="5:5">
      <c r="E24320"/>
    </row>
    <row r="24321" spans="5:5">
      <c r="E24321"/>
    </row>
    <row r="24322" spans="5:5">
      <c r="E24322"/>
    </row>
    <row r="24323" spans="5:5">
      <c r="E24323"/>
    </row>
    <row r="24324" spans="5:5">
      <c r="E24324"/>
    </row>
    <row r="24325" spans="5:5">
      <c r="E24325"/>
    </row>
    <row r="24326" spans="5:5">
      <c r="E24326"/>
    </row>
    <row r="24327" spans="5:5">
      <c r="E24327"/>
    </row>
    <row r="24328" spans="5:5">
      <c r="E24328"/>
    </row>
    <row r="24329" spans="5:5">
      <c r="E24329"/>
    </row>
    <row r="24330" spans="5:5">
      <c r="E24330"/>
    </row>
    <row r="24331" spans="5:5">
      <c r="E24331"/>
    </row>
    <row r="24332" spans="5:5">
      <c r="E24332"/>
    </row>
    <row r="24333" spans="5:5">
      <c r="E24333"/>
    </row>
    <row r="24334" spans="5:5">
      <c r="E24334"/>
    </row>
    <row r="24335" spans="5:5">
      <c r="E24335"/>
    </row>
    <row r="24336" spans="5:5">
      <c r="E24336"/>
    </row>
    <row r="24337" spans="5:5">
      <c r="E24337"/>
    </row>
    <row r="24338" spans="5:5">
      <c r="E24338"/>
    </row>
    <row r="24339" spans="5:5">
      <c r="E24339"/>
    </row>
    <row r="24340" spans="5:5">
      <c r="E24340"/>
    </row>
    <row r="24341" spans="5:5">
      <c r="E24341"/>
    </row>
    <row r="24342" spans="5:5">
      <c r="E24342"/>
    </row>
    <row r="24343" spans="5:5">
      <c r="E24343"/>
    </row>
    <row r="24344" spans="5:5">
      <c r="E24344"/>
    </row>
    <row r="24345" spans="5:5">
      <c r="E24345"/>
    </row>
    <row r="24346" spans="5:5">
      <c r="E24346"/>
    </row>
    <row r="24347" spans="5:5">
      <c r="E24347"/>
    </row>
    <row r="24348" spans="5:5">
      <c r="E24348"/>
    </row>
    <row r="24349" spans="5:5">
      <c r="E24349"/>
    </row>
    <row r="24350" spans="5:5">
      <c r="E24350"/>
    </row>
    <row r="24351" spans="5:5">
      <c r="E24351"/>
    </row>
    <row r="24352" spans="5:5">
      <c r="E24352"/>
    </row>
    <row r="24353" spans="5:5">
      <c r="E24353"/>
    </row>
    <row r="24354" spans="5:5">
      <c r="E24354"/>
    </row>
    <row r="24355" spans="5:5">
      <c r="E24355"/>
    </row>
    <row r="24356" spans="5:5">
      <c r="E24356"/>
    </row>
    <row r="24357" spans="5:5">
      <c r="E24357"/>
    </row>
    <row r="24358" spans="5:5">
      <c r="E24358"/>
    </row>
    <row r="24359" spans="5:5">
      <c r="E24359"/>
    </row>
    <row r="24360" spans="5:5">
      <c r="E24360"/>
    </row>
    <row r="24361" spans="5:5">
      <c r="E24361"/>
    </row>
    <row r="24362" spans="5:5">
      <c r="E24362"/>
    </row>
    <row r="24363" spans="5:5">
      <c r="E24363"/>
    </row>
    <row r="24364" spans="5:5">
      <c r="E24364"/>
    </row>
    <row r="24365" spans="5:5">
      <c r="E24365"/>
    </row>
    <row r="24366" spans="5:5">
      <c r="E24366"/>
    </row>
    <row r="24367" spans="5:5">
      <c r="E24367"/>
    </row>
    <row r="24368" spans="5:5">
      <c r="E24368"/>
    </row>
    <row r="24369" spans="5:5">
      <c r="E24369"/>
    </row>
    <row r="24370" spans="5:5">
      <c r="E24370"/>
    </row>
    <row r="24371" spans="5:5">
      <c r="E24371"/>
    </row>
    <row r="24372" spans="5:5">
      <c r="E24372"/>
    </row>
    <row r="24373" spans="5:5">
      <c r="E24373"/>
    </row>
    <row r="24374" spans="5:5">
      <c r="E24374"/>
    </row>
    <row r="24375" spans="5:5">
      <c r="E24375"/>
    </row>
    <row r="24376" spans="5:5">
      <c r="E24376"/>
    </row>
    <row r="24377" spans="5:5">
      <c r="E24377"/>
    </row>
    <row r="24378" spans="5:5">
      <c r="E24378"/>
    </row>
    <row r="24379" spans="5:5">
      <c r="E24379"/>
    </row>
    <row r="24380" spans="5:5">
      <c r="E24380"/>
    </row>
    <row r="24381" spans="5:5">
      <c r="E24381"/>
    </row>
    <row r="24382" spans="5:5">
      <c r="E24382"/>
    </row>
    <row r="24383" spans="5:5">
      <c r="E24383"/>
    </row>
    <row r="24384" spans="5:5">
      <c r="E24384"/>
    </row>
    <row r="24385" spans="5:5">
      <c r="E24385"/>
    </row>
    <row r="24386" spans="5:5">
      <c r="E24386"/>
    </row>
    <row r="24387" spans="5:5">
      <c r="E24387"/>
    </row>
    <row r="24388" spans="5:5">
      <c r="E24388"/>
    </row>
    <row r="24389" spans="5:5">
      <c r="E24389"/>
    </row>
    <row r="24390" spans="5:5">
      <c r="E24390"/>
    </row>
    <row r="24391" spans="5:5">
      <c r="E24391"/>
    </row>
    <row r="24392" spans="5:5">
      <c r="E24392"/>
    </row>
    <row r="24393" spans="5:5">
      <c r="E24393"/>
    </row>
    <row r="24394" spans="5:5">
      <c r="E24394"/>
    </row>
    <row r="24395" spans="5:5">
      <c r="E24395"/>
    </row>
    <row r="24396" spans="5:5">
      <c r="E24396"/>
    </row>
    <row r="24397" spans="5:5">
      <c r="E24397"/>
    </row>
    <row r="24398" spans="5:5">
      <c r="E24398"/>
    </row>
    <row r="24399" spans="5:5">
      <c r="E24399"/>
    </row>
    <row r="24400" spans="5:5">
      <c r="E24400"/>
    </row>
    <row r="24401" spans="5:5">
      <c r="E24401"/>
    </row>
    <row r="24402" spans="5:5">
      <c r="E24402"/>
    </row>
    <row r="24403" spans="5:5">
      <c r="E24403"/>
    </row>
    <row r="24404" spans="5:5">
      <c r="E24404"/>
    </row>
    <row r="24405" spans="5:5">
      <c r="E24405"/>
    </row>
    <row r="24406" spans="5:5">
      <c r="E24406"/>
    </row>
    <row r="24407" spans="5:5">
      <c r="E24407"/>
    </row>
    <row r="24408" spans="5:5">
      <c r="E24408"/>
    </row>
    <row r="24409" spans="5:5">
      <c r="E24409"/>
    </row>
    <row r="24410" spans="5:5">
      <c r="E24410"/>
    </row>
    <row r="24411" spans="5:5">
      <c r="E24411"/>
    </row>
    <row r="24412" spans="5:5">
      <c r="E24412"/>
    </row>
    <row r="24413" spans="5:5">
      <c r="E24413"/>
    </row>
    <row r="24414" spans="5:5">
      <c r="E24414"/>
    </row>
    <row r="24415" spans="5:5">
      <c r="E24415"/>
    </row>
    <row r="24416" spans="5:5">
      <c r="E24416"/>
    </row>
    <row r="24417" spans="5:5">
      <c r="E24417"/>
    </row>
    <row r="24418" spans="5:5">
      <c r="E24418"/>
    </row>
    <row r="24419" spans="5:5">
      <c r="E24419"/>
    </row>
    <row r="24420" spans="5:5">
      <c r="E24420"/>
    </row>
    <row r="24421" spans="5:5">
      <c r="E24421"/>
    </row>
    <row r="24422" spans="5:5">
      <c r="E24422"/>
    </row>
    <row r="24423" spans="5:5">
      <c r="E24423"/>
    </row>
    <row r="24424" spans="5:5">
      <c r="E24424"/>
    </row>
    <row r="24425" spans="5:5">
      <c r="E24425"/>
    </row>
    <row r="24426" spans="5:5">
      <c r="E24426"/>
    </row>
    <row r="24427" spans="5:5">
      <c r="E24427"/>
    </row>
    <row r="24428" spans="5:5">
      <c r="E24428"/>
    </row>
    <row r="24429" spans="5:5">
      <c r="E24429"/>
    </row>
    <row r="24430" spans="5:5">
      <c r="E24430"/>
    </row>
    <row r="24431" spans="5:5">
      <c r="E24431"/>
    </row>
    <row r="24432" spans="5:5">
      <c r="E24432"/>
    </row>
    <row r="24433" spans="5:5">
      <c r="E24433"/>
    </row>
    <row r="24434" spans="5:5">
      <c r="E24434"/>
    </row>
    <row r="24435" spans="5:5">
      <c r="E24435"/>
    </row>
    <row r="24436" spans="5:5">
      <c r="E24436"/>
    </row>
    <row r="24437" spans="5:5">
      <c r="E24437"/>
    </row>
    <row r="24438" spans="5:5">
      <c r="E24438"/>
    </row>
    <row r="24439" spans="5:5">
      <c r="E24439"/>
    </row>
    <row r="24440" spans="5:5">
      <c r="E24440"/>
    </row>
    <row r="24441" spans="5:5">
      <c r="E24441"/>
    </row>
    <row r="24442" spans="5:5">
      <c r="E24442"/>
    </row>
    <row r="24443" spans="5:5">
      <c r="E24443"/>
    </row>
    <row r="24444" spans="5:5">
      <c r="E24444"/>
    </row>
    <row r="24445" spans="5:5">
      <c r="E24445"/>
    </row>
    <row r="24446" spans="5:5">
      <c r="E24446"/>
    </row>
    <row r="24447" spans="5:5">
      <c r="E24447"/>
    </row>
    <row r="24448" spans="5:5">
      <c r="E24448"/>
    </row>
    <row r="24449" spans="5:5">
      <c r="E24449"/>
    </row>
    <row r="24450" spans="5:5">
      <c r="E24450"/>
    </row>
    <row r="24451" spans="5:5">
      <c r="E24451"/>
    </row>
    <row r="24452" spans="5:5">
      <c r="E24452"/>
    </row>
    <row r="24453" spans="5:5">
      <c r="E24453"/>
    </row>
    <row r="24454" spans="5:5">
      <c r="E24454"/>
    </row>
    <row r="24455" spans="5:5">
      <c r="E24455"/>
    </row>
    <row r="24456" spans="5:5">
      <c r="E24456"/>
    </row>
    <row r="24457" spans="5:5">
      <c r="E24457"/>
    </row>
    <row r="24458" spans="5:5">
      <c r="E24458"/>
    </row>
    <row r="24459" spans="5:5">
      <c r="E24459"/>
    </row>
    <row r="24460" spans="5:5">
      <c r="E24460"/>
    </row>
    <row r="24461" spans="5:5">
      <c r="E24461"/>
    </row>
    <row r="24462" spans="5:5">
      <c r="E24462"/>
    </row>
    <row r="24463" spans="5:5">
      <c r="E24463"/>
    </row>
    <row r="24464" spans="5:5">
      <c r="E24464"/>
    </row>
    <row r="24465" spans="5:5">
      <c r="E24465"/>
    </row>
    <row r="24466" spans="5:5">
      <c r="E24466"/>
    </row>
    <row r="24467" spans="5:5">
      <c r="E24467"/>
    </row>
    <row r="24468" spans="5:5">
      <c r="E24468"/>
    </row>
    <row r="24469" spans="5:5">
      <c r="E24469"/>
    </row>
    <row r="24470" spans="5:5">
      <c r="E24470"/>
    </row>
    <row r="24471" spans="5:5">
      <c r="E24471"/>
    </row>
    <row r="24472" spans="5:5">
      <c r="E24472"/>
    </row>
    <row r="24473" spans="5:5">
      <c r="E24473"/>
    </row>
    <row r="24474" spans="5:5">
      <c r="E24474"/>
    </row>
    <row r="24475" spans="5:5">
      <c r="E24475"/>
    </row>
    <row r="24476" spans="5:5">
      <c r="E24476"/>
    </row>
    <row r="24477" spans="5:5">
      <c r="E24477"/>
    </row>
    <row r="24478" spans="5:5">
      <c r="E24478"/>
    </row>
    <row r="24479" spans="5:5">
      <c r="E24479"/>
    </row>
    <row r="24480" spans="5:5">
      <c r="E24480"/>
    </row>
    <row r="24481" spans="5:5">
      <c r="E24481"/>
    </row>
    <row r="24482" spans="5:5">
      <c r="E24482"/>
    </row>
    <row r="24483" spans="5:5">
      <c r="E24483"/>
    </row>
    <row r="24484" spans="5:5">
      <c r="E24484"/>
    </row>
    <row r="24485" spans="5:5">
      <c r="E24485"/>
    </row>
    <row r="24486" spans="5:5">
      <c r="E24486"/>
    </row>
    <row r="24487" spans="5:5">
      <c r="E24487"/>
    </row>
    <row r="24488" spans="5:5">
      <c r="E24488"/>
    </row>
    <row r="24489" spans="5:5">
      <c r="E24489"/>
    </row>
    <row r="24490" spans="5:5">
      <c r="E24490"/>
    </row>
    <row r="24491" spans="5:5">
      <c r="E24491"/>
    </row>
    <row r="24492" spans="5:5">
      <c r="E24492"/>
    </row>
    <row r="24493" spans="5:5">
      <c r="E24493"/>
    </row>
    <row r="24494" spans="5:5">
      <c r="E24494"/>
    </row>
    <row r="24495" spans="5:5">
      <c r="E24495"/>
    </row>
    <row r="24496" spans="5:5">
      <c r="E24496"/>
    </row>
    <row r="24497" spans="5:5">
      <c r="E24497"/>
    </row>
    <row r="24498" spans="5:5">
      <c r="E24498"/>
    </row>
    <row r="24499" spans="5:5">
      <c r="E24499"/>
    </row>
    <row r="24500" spans="5:5">
      <c r="E24500"/>
    </row>
    <row r="24501" spans="5:5">
      <c r="E24501"/>
    </row>
    <row r="24502" spans="5:5">
      <c r="E24502"/>
    </row>
    <row r="24503" spans="5:5">
      <c r="E24503"/>
    </row>
    <row r="24504" spans="5:5">
      <c r="E24504"/>
    </row>
    <row r="24505" spans="5:5">
      <c r="E24505"/>
    </row>
    <row r="24506" spans="5:5">
      <c r="E24506"/>
    </row>
    <row r="24507" spans="5:5">
      <c r="E24507"/>
    </row>
    <row r="24508" spans="5:5">
      <c r="E24508"/>
    </row>
    <row r="24509" spans="5:5">
      <c r="E24509"/>
    </row>
    <row r="24510" spans="5:5">
      <c r="E24510"/>
    </row>
    <row r="24511" spans="5:5">
      <c r="E24511"/>
    </row>
    <row r="24512" spans="5:5">
      <c r="E24512"/>
    </row>
    <row r="24513" spans="5:5">
      <c r="E24513"/>
    </row>
    <row r="24514" spans="5:5">
      <c r="E24514"/>
    </row>
    <row r="24515" spans="5:5">
      <c r="E24515"/>
    </row>
    <row r="24516" spans="5:5">
      <c r="E24516"/>
    </row>
    <row r="24517" spans="5:5">
      <c r="E24517"/>
    </row>
    <row r="24518" spans="5:5">
      <c r="E24518"/>
    </row>
    <row r="24519" spans="5:5">
      <c r="E24519"/>
    </row>
    <row r="24520" spans="5:5">
      <c r="E24520"/>
    </row>
    <row r="24521" spans="5:5">
      <c r="E24521"/>
    </row>
    <row r="24522" spans="5:5">
      <c r="E24522"/>
    </row>
    <row r="24523" spans="5:5">
      <c r="E24523"/>
    </row>
    <row r="24524" spans="5:5">
      <c r="E24524"/>
    </row>
    <row r="24525" spans="5:5">
      <c r="E24525"/>
    </row>
    <row r="24526" spans="5:5">
      <c r="E24526"/>
    </row>
    <row r="24527" spans="5:5">
      <c r="E24527"/>
    </row>
    <row r="24528" spans="5:5">
      <c r="E24528"/>
    </row>
    <row r="24529" spans="5:5">
      <c r="E24529"/>
    </row>
    <row r="24530" spans="5:5">
      <c r="E24530"/>
    </row>
    <row r="24531" spans="5:5">
      <c r="E24531"/>
    </row>
    <row r="24532" spans="5:5">
      <c r="E24532"/>
    </row>
    <row r="24533" spans="5:5">
      <c r="E24533"/>
    </row>
    <row r="24534" spans="5:5">
      <c r="E24534"/>
    </row>
    <row r="24535" spans="5:5">
      <c r="E24535"/>
    </row>
    <row r="24536" spans="5:5">
      <c r="E24536"/>
    </row>
    <row r="24537" spans="5:5">
      <c r="E24537"/>
    </row>
    <row r="24538" spans="5:5">
      <c r="E24538"/>
    </row>
    <row r="24539" spans="5:5">
      <c r="E24539"/>
    </row>
    <row r="24540" spans="5:5">
      <c r="E24540"/>
    </row>
    <row r="24541" spans="5:5">
      <c r="E24541"/>
    </row>
    <row r="24542" spans="5:5">
      <c r="E24542"/>
    </row>
    <row r="24543" spans="5:5">
      <c r="E24543"/>
    </row>
    <row r="24544" spans="5:5">
      <c r="E24544"/>
    </row>
    <row r="24545" spans="5:5">
      <c r="E24545"/>
    </row>
    <row r="24546" spans="5:5">
      <c r="E24546"/>
    </row>
    <row r="24547" spans="5:5">
      <c r="E24547"/>
    </row>
    <row r="24548" spans="5:5">
      <c r="E24548"/>
    </row>
    <row r="24549" spans="5:5">
      <c r="E24549"/>
    </row>
    <row r="24550" spans="5:5">
      <c r="E24550"/>
    </row>
    <row r="24551" spans="5:5">
      <c r="E24551"/>
    </row>
    <row r="24552" spans="5:5">
      <c r="E24552"/>
    </row>
    <row r="24553" spans="5:5">
      <c r="E24553"/>
    </row>
    <row r="24554" spans="5:5">
      <c r="E24554"/>
    </row>
    <row r="24555" spans="5:5">
      <c r="E24555"/>
    </row>
    <row r="24556" spans="5:5">
      <c r="E24556"/>
    </row>
    <row r="24557" spans="5:5">
      <c r="E24557"/>
    </row>
    <row r="24558" spans="5:5">
      <c r="E24558"/>
    </row>
    <row r="24559" spans="5:5">
      <c r="E24559"/>
    </row>
    <row r="24560" spans="5:5">
      <c r="E24560"/>
    </row>
    <row r="24561" spans="5:5">
      <c r="E24561"/>
    </row>
    <row r="24562" spans="5:5">
      <c r="E24562"/>
    </row>
    <row r="24563" spans="5:5">
      <c r="E24563"/>
    </row>
    <row r="24564" spans="5:5">
      <c r="E24564"/>
    </row>
    <row r="24565" spans="5:5">
      <c r="E24565"/>
    </row>
    <row r="24566" spans="5:5">
      <c r="E24566"/>
    </row>
    <row r="24567" spans="5:5">
      <c r="E24567"/>
    </row>
    <row r="24568" spans="5:5">
      <c r="E24568"/>
    </row>
    <row r="24569" spans="5:5">
      <c r="E24569"/>
    </row>
    <row r="24570" spans="5:5">
      <c r="E24570"/>
    </row>
    <row r="24571" spans="5:5">
      <c r="E24571"/>
    </row>
    <row r="24572" spans="5:5">
      <c r="E24572"/>
    </row>
    <row r="24573" spans="5:5">
      <c r="E24573"/>
    </row>
    <row r="24574" spans="5:5">
      <c r="E24574"/>
    </row>
    <row r="24575" spans="5:5">
      <c r="E24575"/>
    </row>
    <row r="24576" spans="5:5">
      <c r="E24576"/>
    </row>
    <row r="24577" spans="5:5">
      <c r="E24577"/>
    </row>
    <row r="24578" spans="5:5">
      <c r="E24578"/>
    </row>
    <row r="24579" spans="5:5">
      <c r="E24579"/>
    </row>
    <row r="24580" spans="5:5">
      <c r="E24580"/>
    </row>
    <row r="24581" spans="5:5">
      <c r="E24581"/>
    </row>
    <row r="24582" spans="5:5">
      <c r="E24582"/>
    </row>
    <row r="24583" spans="5:5">
      <c r="E24583"/>
    </row>
    <row r="24584" spans="5:5">
      <c r="E24584"/>
    </row>
    <row r="24585" spans="5:5">
      <c r="E24585"/>
    </row>
    <row r="24586" spans="5:5">
      <c r="E24586"/>
    </row>
    <row r="24587" spans="5:5">
      <c r="E24587"/>
    </row>
    <row r="24588" spans="5:5">
      <c r="E24588"/>
    </row>
    <row r="24589" spans="5:5">
      <c r="E24589"/>
    </row>
    <row r="24590" spans="5:5">
      <c r="E24590"/>
    </row>
    <row r="24591" spans="5:5">
      <c r="E24591"/>
    </row>
    <row r="24592" spans="5:5">
      <c r="E24592"/>
    </row>
    <row r="24593" spans="5:5">
      <c r="E24593"/>
    </row>
    <row r="24594" spans="5:5">
      <c r="E24594"/>
    </row>
    <row r="24595" spans="5:5">
      <c r="E24595"/>
    </row>
    <row r="24596" spans="5:5">
      <c r="E24596"/>
    </row>
    <row r="24597" spans="5:5">
      <c r="E24597"/>
    </row>
    <row r="24598" spans="5:5">
      <c r="E24598"/>
    </row>
    <row r="24599" spans="5:5">
      <c r="E24599"/>
    </row>
    <row r="24600" spans="5:5">
      <c r="E24600"/>
    </row>
    <row r="24601" spans="5:5">
      <c r="E24601"/>
    </row>
    <row r="24602" spans="5:5">
      <c r="E24602"/>
    </row>
    <row r="24603" spans="5:5">
      <c r="E24603"/>
    </row>
    <row r="24604" spans="5:5">
      <c r="E24604"/>
    </row>
    <row r="24605" spans="5:5">
      <c r="E24605"/>
    </row>
    <row r="24606" spans="5:5">
      <c r="E24606"/>
    </row>
    <row r="24607" spans="5:5">
      <c r="E24607"/>
    </row>
    <row r="24608" spans="5:5">
      <c r="E24608"/>
    </row>
    <row r="24609" spans="5:5">
      <c r="E24609"/>
    </row>
    <row r="24610" spans="5:5">
      <c r="E24610"/>
    </row>
    <row r="24611" spans="5:5">
      <c r="E24611"/>
    </row>
    <row r="24612" spans="5:5">
      <c r="E24612"/>
    </row>
    <row r="24613" spans="5:5">
      <c r="E24613"/>
    </row>
    <row r="24614" spans="5:5">
      <c r="E24614"/>
    </row>
    <row r="24615" spans="5:5">
      <c r="E24615"/>
    </row>
    <row r="24616" spans="5:5">
      <c r="E24616"/>
    </row>
    <row r="24617" spans="5:5">
      <c r="E24617"/>
    </row>
    <row r="24618" spans="5:5">
      <c r="E24618"/>
    </row>
    <row r="24619" spans="5:5">
      <c r="E24619"/>
    </row>
    <row r="24620" spans="5:5">
      <c r="E24620"/>
    </row>
    <row r="24621" spans="5:5">
      <c r="E24621"/>
    </row>
    <row r="24622" spans="5:5">
      <c r="E24622"/>
    </row>
    <row r="24623" spans="5:5">
      <c r="E24623"/>
    </row>
    <row r="24624" spans="5:5">
      <c r="E24624"/>
    </row>
    <row r="24625" spans="5:5">
      <c r="E24625"/>
    </row>
    <row r="24626" spans="5:5">
      <c r="E24626"/>
    </row>
    <row r="24627" spans="5:5">
      <c r="E24627"/>
    </row>
    <row r="24628" spans="5:5">
      <c r="E24628"/>
    </row>
    <row r="24629" spans="5:5">
      <c r="E24629"/>
    </row>
    <row r="24630" spans="5:5">
      <c r="E24630"/>
    </row>
    <row r="24631" spans="5:5">
      <c r="E24631"/>
    </row>
    <row r="24632" spans="5:5">
      <c r="E24632"/>
    </row>
    <row r="24633" spans="5:5">
      <c r="E24633"/>
    </row>
    <row r="24634" spans="5:5">
      <c r="E24634"/>
    </row>
    <row r="24635" spans="5:5">
      <c r="E24635"/>
    </row>
    <row r="24636" spans="5:5">
      <c r="E24636"/>
    </row>
    <row r="24637" spans="5:5">
      <c r="E24637"/>
    </row>
    <row r="24638" spans="5:5">
      <c r="E24638"/>
    </row>
    <row r="24639" spans="5:5">
      <c r="E24639"/>
    </row>
    <row r="24640" spans="5:5">
      <c r="E24640"/>
    </row>
    <row r="24641" spans="5:5">
      <c r="E24641"/>
    </row>
    <row r="24642" spans="5:5">
      <c r="E24642"/>
    </row>
    <row r="24643" spans="5:5">
      <c r="E24643"/>
    </row>
    <row r="24644" spans="5:5">
      <c r="E24644"/>
    </row>
    <row r="24645" spans="5:5">
      <c r="E24645"/>
    </row>
    <row r="24646" spans="5:5">
      <c r="E24646"/>
    </row>
    <row r="24647" spans="5:5">
      <c r="E24647"/>
    </row>
    <row r="24648" spans="5:5">
      <c r="E24648"/>
    </row>
    <row r="24649" spans="5:5">
      <c r="E24649"/>
    </row>
    <row r="24650" spans="5:5">
      <c r="E24650"/>
    </row>
    <row r="24651" spans="5:5">
      <c r="E24651"/>
    </row>
    <row r="24652" spans="5:5">
      <c r="E24652"/>
    </row>
    <row r="24653" spans="5:5">
      <c r="E24653"/>
    </row>
    <row r="24654" spans="5:5">
      <c r="E24654"/>
    </row>
    <row r="24655" spans="5:5">
      <c r="E24655"/>
    </row>
    <row r="24656" spans="5:5">
      <c r="E24656"/>
    </row>
    <row r="24657" spans="5:5">
      <c r="E24657"/>
    </row>
    <row r="24658" spans="5:5">
      <c r="E24658"/>
    </row>
    <row r="24659" spans="5:5">
      <c r="E24659"/>
    </row>
    <row r="24660" spans="5:5">
      <c r="E24660"/>
    </row>
    <row r="24661" spans="5:5">
      <c r="E24661"/>
    </row>
    <row r="24662" spans="5:5">
      <c r="E24662"/>
    </row>
    <row r="24663" spans="5:5">
      <c r="E24663"/>
    </row>
    <row r="24664" spans="5:5">
      <c r="E24664"/>
    </row>
    <row r="24665" spans="5:5">
      <c r="E24665"/>
    </row>
    <row r="24666" spans="5:5">
      <c r="E24666"/>
    </row>
    <row r="24667" spans="5:5">
      <c r="E24667"/>
    </row>
    <row r="24668" spans="5:5">
      <c r="E24668"/>
    </row>
    <row r="24669" spans="5:5">
      <c r="E24669"/>
    </row>
    <row r="24670" spans="5:5">
      <c r="E24670"/>
    </row>
    <row r="24671" spans="5:5">
      <c r="E24671"/>
    </row>
    <row r="24672" spans="5:5">
      <c r="E24672"/>
    </row>
    <row r="24673" spans="5:5">
      <c r="E24673"/>
    </row>
    <row r="24674" spans="5:5">
      <c r="E24674"/>
    </row>
    <row r="24675" spans="5:5">
      <c r="E24675"/>
    </row>
    <row r="24676" spans="5:5">
      <c r="E24676"/>
    </row>
    <row r="24677" spans="5:5">
      <c r="E24677"/>
    </row>
    <row r="24678" spans="5:5">
      <c r="E24678"/>
    </row>
    <row r="24679" spans="5:5">
      <c r="E24679"/>
    </row>
    <row r="24680" spans="5:5">
      <c r="E24680"/>
    </row>
    <row r="24681" spans="5:5">
      <c r="E24681"/>
    </row>
    <row r="24682" spans="5:5">
      <c r="E24682"/>
    </row>
    <row r="24683" spans="5:5">
      <c r="E24683"/>
    </row>
    <row r="24684" spans="5:5">
      <c r="E24684"/>
    </row>
    <row r="24685" spans="5:5">
      <c r="E24685"/>
    </row>
    <row r="24686" spans="5:5">
      <c r="E24686"/>
    </row>
    <row r="24687" spans="5:5">
      <c r="E24687"/>
    </row>
    <row r="24688" spans="5:5">
      <c r="E24688"/>
    </row>
    <row r="24689" spans="5:5">
      <c r="E24689"/>
    </row>
    <row r="24690" spans="5:5">
      <c r="E24690"/>
    </row>
    <row r="24691" spans="5:5">
      <c r="E24691"/>
    </row>
    <row r="24692" spans="5:5">
      <c r="E24692"/>
    </row>
    <row r="24693" spans="5:5">
      <c r="E24693"/>
    </row>
    <row r="24694" spans="5:5">
      <c r="E24694"/>
    </row>
    <row r="24695" spans="5:5">
      <c r="E24695"/>
    </row>
    <row r="24696" spans="5:5">
      <c r="E24696"/>
    </row>
    <row r="24697" spans="5:5">
      <c r="E24697"/>
    </row>
    <row r="24698" spans="5:5">
      <c r="E24698"/>
    </row>
    <row r="24699" spans="5:5">
      <c r="E24699"/>
    </row>
    <row r="24700" spans="5:5">
      <c r="E24700"/>
    </row>
    <row r="24701" spans="5:5">
      <c r="E24701"/>
    </row>
    <row r="24702" spans="5:5">
      <c r="E24702"/>
    </row>
    <row r="24703" spans="5:5">
      <c r="E24703"/>
    </row>
    <row r="24704" spans="5:5">
      <c r="E24704"/>
    </row>
    <row r="24705" spans="5:5">
      <c r="E24705"/>
    </row>
    <row r="24706" spans="5:5">
      <c r="E24706"/>
    </row>
    <row r="24707" spans="5:5">
      <c r="E24707"/>
    </row>
    <row r="24708" spans="5:5">
      <c r="E24708"/>
    </row>
    <row r="24709" spans="5:5">
      <c r="E24709"/>
    </row>
    <row r="24710" spans="5:5">
      <c r="E24710"/>
    </row>
    <row r="24711" spans="5:5">
      <c r="E24711"/>
    </row>
    <row r="24712" spans="5:5">
      <c r="E24712"/>
    </row>
    <row r="24713" spans="5:5">
      <c r="E24713"/>
    </row>
    <row r="24714" spans="5:5">
      <c r="E24714"/>
    </row>
    <row r="24715" spans="5:5">
      <c r="E24715"/>
    </row>
    <row r="24716" spans="5:5">
      <c r="E24716"/>
    </row>
    <row r="24717" spans="5:5">
      <c r="E24717"/>
    </row>
    <row r="24718" spans="5:5">
      <c r="E24718"/>
    </row>
    <row r="24719" spans="5:5">
      <c r="E24719"/>
    </row>
    <row r="24720" spans="5:5">
      <c r="E24720"/>
    </row>
    <row r="24721" spans="5:5">
      <c r="E24721"/>
    </row>
    <row r="24722" spans="5:5">
      <c r="E24722"/>
    </row>
    <row r="24723" spans="5:5">
      <c r="E24723"/>
    </row>
    <row r="24724" spans="5:5">
      <c r="E24724"/>
    </row>
    <row r="24725" spans="5:5">
      <c r="E24725"/>
    </row>
    <row r="24726" spans="5:5">
      <c r="E24726"/>
    </row>
    <row r="24727" spans="5:5">
      <c r="E24727"/>
    </row>
    <row r="24728" spans="5:5">
      <c r="E24728"/>
    </row>
    <row r="24729" spans="5:5">
      <c r="E24729"/>
    </row>
    <row r="24730" spans="5:5">
      <c r="E24730"/>
    </row>
    <row r="24731" spans="5:5">
      <c r="E24731"/>
    </row>
    <row r="24732" spans="5:5">
      <c r="E24732"/>
    </row>
    <row r="24733" spans="5:5">
      <c r="E24733"/>
    </row>
    <row r="24734" spans="5:5">
      <c r="E24734"/>
    </row>
    <row r="24735" spans="5:5">
      <c r="E24735"/>
    </row>
    <row r="24736" spans="5:5">
      <c r="E24736"/>
    </row>
    <row r="24737" spans="5:5">
      <c r="E24737"/>
    </row>
    <row r="24738" spans="5:5">
      <c r="E24738"/>
    </row>
    <row r="24739" spans="5:5">
      <c r="E24739"/>
    </row>
    <row r="24740" spans="5:5">
      <c r="E24740"/>
    </row>
    <row r="24741" spans="5:5">
      <c r="E24741"/>
    </row>
    <row r="24742" spans="5:5">
      <c r="E24742"/>
    </row>
    <row r="24743" spans="5:5">
      <c r="E24743"/>
    </row>
    <row r="24744" spans="5:5">
      <c r="E24744"/>
    </row>
    <row r="24745" spans="5:5">
      <c r="E24745"/>
    </row>
    <row r="24746" spans="5:5">
      <c r="E24746"/>
    </row>
    <row r="24747" spans="5:5">
      <c r="E24747"/>
    </row>
    <row r="24748" spans="5:5">
      <c r="E24748"/>
    </row>
    <row r="24749" spans="5:5">
      <c r="E24749"/>
    </row>
    <row r="24750" spans="5:5">
      <c r="E24750"/>
    </row>
    <row r="24751" spans="5:5">
      <c r="E24751"/>
    </row>
    <row r="24752" spans="5:5">
      <c r="E24752"/>
    </row>
    <row r="24753" spans="5:5">
      <c r="E24753"/>
    </row>
    <row r="24754" spans="5:5">
      <c r="E24754"/>
    </row>
    <row r="24755" spans="5:5">
      <c r="E24755"/>
    </row>
    <row r="24756" spans="5:5">
      <c r="E24756"/>
    </row>
    <row r="24757" spans="5:5">
      <c r="E24757"/>
    </row>
    <row r="24758" spans="5:5">
      <c r="E24758"/>
    </row>
    <row r="24759" spans="5:5">
      <c r="E24759"/>
    </row>
    <row r="24760" spans="5:5">
      <c r="E24760"/>
    </row>
    <row r="24761" spans="5:5">
      <c r="E24761"/>
    </row>
    <row r="24762" spans="5:5">
      <c r="E24762"/>
    </row>
    <row r="24763" spans="5:5">
      <c r="E24763"/>
    </row>
    <row r="24764" spans="5:5">
      <c r="E24764"/>
    </row>
    <row r="24765" spans="5:5">
      <c r="E24765"/>
    </row>
    <row r="24766" spans="5:5">
      <c r="E24766"/>
    </row>
    <row r="24767" spans="5:5">
      <c r="E24767"/>
    </row>
    <row r="24768" spans="5:5">
      <c r="E24768"/>
    </row>
    <row r="24769" spans="5:5">
      <c r="E24769"/>
    </row>
    <row r="24770" spans="5:5">
      <c r="E24770"/>
    </row>
    <row r="24771" spans="5:5">
      <c r="E24771"/>
    </row>
    <row r="24772" spans="5:5">
      <c r="E24772"/>
    </row>
    <row r="24773" spans="5:5">
      <c r="E24773"/>
    </row>
    <row r="24774" spans="5:5">
      <c r="E24774"/>
    </row>
    <row r="24775" spans="5:5">
      <c r="E24775"/>
    </row>
    <row r="24776" spans="5:5">
      <c r="E24776"/>
    </row>
    <row r="24777" spans="5:5">
      <c r="E24777"/>
    </row>
    <row r="24778" spans="5:5">
      <c r="E24778"/>
    </row>
    <row r="24779" spans="5:5">
      <c r="E24779"/>
    </row>
    <row r="24780" spans="5:5">
      <c r="E24780"/>
    </row>
    <row r="24781" spans="5:5">
      <c r="E24781"/>
    </row>
    <row r="24782" spans="5:5">
      <c r="E24782"/>
    </row>
    <row r="24783" spans="5:5">
      <c r="E24783"/>
    </row>
    <row r="24784" spans="5:5">
      <c r="E24784"/>
    </row>
    <row r="24785" spans="5:5">
      <c r="E24785"/>
    </row>
    <row r="24786" spans="5:5">
      <c r="E24786"/>
    </row>
    <row r="24787" spans="5:5">
      <c r="E24787"/>
    </row>
    <row r="24788" spans="5:5">
      <c r="E24788"/>
    </row>
    <row r="24789" spans="5:5">
      <c r="E24789"/>
    </row>
    <row r="24790" spans="5:5">
      <c r="E24790"/>
    </row>
    <row r="24791" spans="5:5">
      <c r="E24791"/>
    </row>
    <row r="24792" spans="5:5">
      <c r="E24792"/>
    </row>
    <row r="24793" spans="5:5">
      <c r="E24793"/>
    </row>
    <row r="24794" spans="5:5">
      <c r="E24794"/>
    </row>
    <row r="24795" spans="5:5">
      <c r="E24795"/>
    </row>
    <row r="24796" spans="5:5">
      <c r="E24796"/>
    </row>
    <row r="24797" spans="5:5">
      <c r="E24797"/>
    </row>
    <row r="24798" spans="5:5">
      <c r="E24798"/>
    </row>
    <row r="24799" spans="5:5">
      <c r="E24799"/>
    </row>
    <row r="24800" spans="5:5">
      <c r="E24800"/>
    </row>
    <row r="24801" spans="5:5">
      <c r="E24801"/>
    </row>
    <row r="24802" spans="5:5">
      <c r="E24802"/>
    </row>
    <row r="24803" spans="5:5">
      <c r="E24803"/>
    </row>
    <row r="24804" spans="5:5">
      <c r="E24804"/>
    </row>
    <row r="24805" spans="5:5">
      <c r="E24805"/>
    </row>
    <row r="24806" spans="5:5">
      <c r="E24806"/>
    </row>
    <row r="24807" spans="5:5">
      <c r="E24807"/>
    </row>
    <row r="24808" spans="5:5">
      <c r="E24808"/>
    </row>
    <row r="24809" spans="5:5">
      <c r="E24809"/>
    </row>
    <row r="24810" spans="5:5">
      <c r="E24810"/>
    </row>
    <row r="24811" spans="5:5">
      <c r="E24811"/>
    </row>
    <row r="24812" spans="5:5">
      <c r="E24812"/>
    </row>
    <row r="24813" spans="5:5">
      <c r="E24813"/>
    </row>
    <row r="24814" spans="5:5">
      <c r="E24814"/>
    </row>
    <row r="24815" spans="5:5">
      <c r="E24815"/>
    </row>
    <row r="24816" spans="5:5">
      <c r="E24816"/>
    </row>
    <row r="24817" spans="5:5">
      <c r="E24817"/>
    </row>
    <row r="24818" spans="5:5">
      <c r="E24818"/>
    </row>
    <row r="24819" spans="5:5">
      <c r="E24819"/>
    </row>
    <row r="24820" spans="5:5">
      <c r="E24820"/>
    </row>
    <row r="24821" spans="5:5">
      <c r="E24821"/>
    </row>
    <row r="24822" spans="5:5">
      <c r="E24822"/>
    </row>
    <row r="24823" spans="5:5">
      <c r="E24823"/>
    </row>
    <row r="24824" spans="5:5">
      <c r="E24824"/>
    </row>
    <row r="24825" spans="5:5">
      <c r="E24825"/>
    </row>
    <row r="24826" spans="5:5">
      <c r="E24826"/>
    </row>
    <row r="24827" spans="5:5">
      <c r="E24827"/>
    </row>
    <row r="24828" spans="5:5">
      <c r="E24828"/>
    </row>
    <row r="24829" spans="5:5">
      <c r="E24829"/>
    </row>
    <row r="24830" spans="5:5">
      <c r="E24830"/>
    </row>
    <row r="24831" spans="5:5">
      <c r="E24831"/>
    </row>
    <row r="24832" spans="5:5">
      <c r="E24832"/>
    </row>
    <row r="24833" spans="5:5">
      <c r="E24833"/>
    </row>
    <row r="24834" spans="5:5">
      <c r="E24834"/>
    </row>
    <row r="24835" spans="5:5">
      <c r="E24835"/>
    </row>
    <row r="24836" spans="5:5">
      <c r="E24836"/>
    </row>
    <row r="24837" spans="5:5">
      <c r="E24837"/>
    </row>
    <row r="24838" spans="5:5">
      <c r="E24838"/>
    </row>
    <row r="24839" spans="5:5">
      <c r="E24839"/>
    </row>
    <row r="24840" spans="5:5">
      <c r="E24840"/>
    </row>
    <row r="24841" spans="5:5">
      <c r="E24841"/>
    </row>
    <row r="24842" spans="5:5">
      <c r="E24842"/>
    </row>
    <row r="24843" spans="5:5">
      <c r="E24843"/>
    </row>
    <row r="24844" spans="5:5">
      <c r="E24844"/>
    </row>
    <row r="24845" spans="5:5">
      <c r="E24845"/>
    </row>
    <row r="24846" spans="5:5">
      <c r="E24846"/>
    </row>
    <row r="24847" spans="5:5">
      <c r="E24847"/>
    </row>
    <row r="24848" spans="5:5">
      <c r="E24848"/>
    </row>
    <row r="24849" spans="5:5">
      <c r="E24849"/>
    </row>
    <row r="24850" spans="5:5">
      <c r="E24850"/>
    </row>
    <row r="24851" spans="5:5">
      <c r="E24851"/>
    </row>
    <row r="24852" spans="5:5">
      <c r="E24852"/>
    </row>
    <row r="24853" spans="5:5">
      <c r="E24853"/>
    </row>
    <row r="24854" spans="5:5">
      <c r="E24854"/>
    </row>
    <row r="24855" spans="5:5">
      <c r="E24855"/>
    </row>
    <row r="24856" spans="5:5">
      <c r="E24856"/>
    </row>
    <row r="24857" spans="5:5">
      <c r="E24857"/>
    </row>
    <row r="24858" spans="5:5">
      <c r="E24858"/>
    </row>
    <row r="24859" spans="5:5">
      <c r="E24859"/>
    </row>
    <row r="24860" spans="5:5">
      <c r="E24860"/>
    </row>
    <row r="24861" spans="5:5">
      <c r="E24861"/>
    </row>
    <row r="24862" spans="5:5">
      <c r="E24862"/>
    </row>
    <row r="24863" spans="5:5">
      <c r="E24863"/>
    </row>
    <row r="24864" spans="5:5">
      <c r="E24864"/>
    </row>
    <row r="24865" spans="5:5">
      <c r="E24865"/>
    </row>
    <row r="24866" spans="5:5">
      <c r="E24866"/>
    </row>
    <row r="24867" spans="5:5">
      <c r="E24867"/>
    </row>
    <row r="24868" spans="5:5">
      <c r="E24868"/>
    </row>
    <row r="24869" spans="5:5">
      <c r="E24869"/>
    </row>
    <row r="24870" spans="5:5">
      <c r="E24870"/>
    </row>
    <row r="24871" spans="5:5">
      <c r="E24871"/>
    </row>
    <row r="24872" spans="5:5">
      <c r="E24872"/>
    </row>
    <row r="24873" spans="5:5">
      <c r="E24873"/>
    </row>
    <row r="24874" spans="5:5">
      <c r="E24874"/>
    </row>
    <row r="24875" spans="5:5">
      <c r="E24875"/>
    </row>
    <row r="24876" spans="5:5">
      <c r="E24876"/>
    </row>
    <row r="24877" spans="5:5">
      <c r="E24877"/>
    </row>
    <row r="24878" spans="5:5">
      <c r="E24878"/>
    </row>
    <row r="24879" spans="5:5">
      <c r="E24879"/>
    </row>
    <row r="24880" spans="5:5">
      <c r="E24880"/>
    </row>
    <row r="24881" spans="5:5">
      <c r="E24881"/>
    </row>
    <row r="24882" spans="5:5">
      <c r="E24882"/>
    </row>
    <row r="24883" spans="5:5">
      <c r="E24883"/>
    </row>
    <row r="24884" spans="5:5">
      <c r="E24884"/>
    </row>
    <row r="24885" spans="5:5">
      <c r="E24885"/>
    </row>
    <row r="24886" spans="5:5">
      <c r="E24886"/>
    </row>
    <row r="24887" spans="5:5">
      <c r="E24887"/>
    </row>
    <row r="24888" spans="5:5">
      <c r="E24888"/>
    </row>
    <row r="24889" spans="5:5">
      <c r="E24889"/>
    </row>
    <row r="24890" spans="5:5">
      <c r="E24890"/>
    </row>
    <row r="24891" spans="5:5">
      <c r="E24891"/>
    </row>
    <row r="24892" spans="5:5">
      <c r="E24892"/>
    </row>
    <row r="24893" spans="5:5">
      <c r="E24893"/>
    </row>
    <row r="24894" spans="5:5">
      <c r="E24894"/>
    </row>
    <row r="24895" spans="5:5">
      <c r="E24895"/>
    </row>
    <row r="24896" spans="5:5">
      <c r="E24896"/>
    </row>
    <row r="24897" spans="5:5">
      <c r="E24897"/>
    </row>
    <row r="24898" spans="5:5">
      <c r="E24898"/>
    </row>
    <row r="24899" spans="5:5">
      <c r="E24899"/>
    </row>
    <row r="24900" spans="5:5">
      <c r="E24900"/>
    </row>
    <row r="24901" spans="5:5">
      <c r="E24901"/>
    </row>
    <row r="24902" spans="5:5">
      <c r="E24902"/>
    </row>
    <row r="24903" spans="5:5">
      <c r="E24903"/>
    </row>
    <row r="24904" spans="5:5">
      <c r="E24904"/>
    </row>
    <row r="24905" spans="5:5">
      <c r="E24905"/>
    </row>
    <row r="24906" spans="5:5">
      <c r="E24906"/>
    </row>
    <row r="24907" spans="5:5">
      <c r="E24907"/>
    </row>
    <row r="24908" spans="5:5">
      <c r="E24908"/>
    </row>
    <row r="24909" spans="5:5">
      <c r="E24909"/>
    </row>
    <row r="24910" spans="5:5">
      <c r="E24910"/>
    </row>
    <row r="24911" spans="5:5">
      <c r="E24911"/>
    </row>
    <row r="24912" spans="5:5">
      <c r="E24912"/>
    </row>
    <row r="24913" spans="5:5">
      <c r="E24913"/>
    </row>
    <row r="24914" spans="5:5">
      <c r="E24914"/>
    </row>
    <row r="24915" spans="5:5">
      <c r="E24915"/>
    </row>
    <row r="24916" spans="5:5">
      <c r="E24916"/>
    </row>
    <row r="24917" spans="5:5">
      <c r="E24917"/>
    </row>
    <row r="24918" spans="5:5">
      <c r="E24918"/>
    </row>
    <row r="24919" spans="5:5">
      <c r="E24919"/>
    </row>
    <row r="24920" spans="5:5">
      <c r="E24920"/>
    </row>
    <row r="24921" spans="5:5">
      <c r="E24921"/>
    </row>
    <row r="24922" spans="5:5">
      <c r="E24922"/>
    </row>
    <row r="24923" spans="5:5">
      <c r="E24923"/>
    </row>
    <row r="24924" spans="5:5">
      <c r="E24924"/>
    </row>
    <row r="24925" spans="5:5">
      <c r="E24925"/>
    </row>
    <row r="24926" spans="5:5">
      <c r="E24926"/>
    </row>
    <row r="24927" spans="5:5">
      <c r="E24927"/>
    </row>
    <row r="24928" spans="5:5">
      <c r="E24928"/>
    </row>
    <row r="24929" spans="5:5">
      <c r="E24929"/>
    </row>
    <row r="24930" spans="5:5">
      <c r="E24930"/>
    </row>
    <row r="24931" spans="5:5">
      <c r="E24931"/>
    </row>
    <row r="24932" spans="5:5">
      <c r="E24932"/>
    </row>
    <row r="24933" spans="5:5">
      <c r="E24933"/>
    </row>
    <row r="24934" spans="5:5">
      <c r="E24934"/>
    </row>
    <row r="24935" spans="5:5">
      <c r="E24935"/>
    </row>
    <row r="24936" spans="5:5">
      <c r="E24936"/>
    </row>
    <row r="24937" spans="5:5">
      <c r="E24937"/>
    </row>
    <row r="24938" spans="5:5">
      <c r="E24938"/>
    </row>
    <row r="24939" spans="5:5">
      <c r="E24939"/>
    </row>
    <row r="24940" spans="5:5">
      <c r="E24940"/>
    </row>
    <row r="24941" spans="5:5">
      <c r="E24941"/>
    </row>
    <row r="24942" spans="5:5">
      <c r="E24942"/>
    </row>
    <row r="24943" spans="5:5">
      <c r="E24943"/>
    </row>
    <row r="24944" spans="5:5">
      <c r="E24944"/>
    </row>
    <row r="24945" spans="5:5">
      <c r="E24945"/>
    </row>
    <row r="24946" spans="5:5">
      <c r="E24946"/>
    </row>
    <row r="24947" spans="5:5">
      <c r="E24947"/>
    </row>
    <row r="24948" spans="5:5">
      <c r="E24948"/>
    </row>
    <row r="24949" spans="5:5">
      <c r="E24949"/>
    </row>
    <row r="24950" spans="5:5">
      <c r="E24950"/>
    </row>
    <row r="24951" spans="5:5">
      <c r="E24951"/>
    </row>
    <row r="24952" spans="5:5">
      <c r="E24952"/>
    </row>
    <row r="24953" spans="5:5">
      <c r="E24953"/>
    </row>
    <row r="24954" spans="5:5">
      <c r="E24954"/>
    </row>
    <row r="24955" spans="5:5">
      <c r="E24955"/>
    </row>
    <row r="24956" spans="5:5">
      <c r="E24956"/>
    </row>
    <row r="24957" spans="5:5">
      <c r="E24957"/>
    </row>
    <row r="24958" spans="5:5">
      <c r="E24958"/>
    </row>
    <row r="24959" spans="5:5">
      <c r="E24959"/>
    </row>
    <row r="24960" spans="5:5">
      <c r="E24960"/>
    </row>
    <row r="24961" spans="5:5">
      <c r="E24961"/>
    </row>
    <row r="24962" spans="5:5">
      <c r="E24962"/>
    </row>
    <row r="24963" spans="5:5">
      <c r="E24963"/>
    </row>
    <row r="24964" spans="5:5">
      <c r="E24964"/>
    </row>
    <row r="24965" spans="5:5">
      <c r="E24965"/>
    </row>
    <row r="24966" spans="5:5">
      <c r="E24966"/>
    </row>
    <row r="24967" spans="5:5">
      <c r="E24967"/>
    </row>
    <row r="24968" spans="5:5">
      <c r="E24968"/>
    </row>
    <row r="24969" spans="5:5">
      <c r="E24969"/>
    </row>
    <row r="24970" spans="5:5">
      <c r="E24970"/>
    </row>
    <row r="24971" spans="5:5">
      <c r="E24971"/>
    </row>
    <row r="24972" spans="5:5">
      <c r="E24972"/>
    </row>
    <row r="24973" spans="5:5">
      <c r="E24973"/>
    </row>
    <row r="24974" spans="5:5">
      <c r="E24974"/>
    </row>
    <row r="24975" spans="5:5">
      <c r="E24975"/>
    </row>
    <row r="24976" spans="5:5">
      <c r="E24976"/>
    </row>
    <row r="24977" spans="5:5">
      <c r="E24977"/>
    </row>
    <row r="24978" spans="5:5">
      <c r="E24978"/>
    </row>
    <row r="24979" spans="5:5">
      <c r="E24979"/>
    </row>
    <row r="24980" spans="5:5">
      <c r="E24980"/>
    </row>
    <row r="24981" spans="5:5">
      <c r="E24981"/>
    </row>
    <row r="24982" spans="5:5">
      <c r="E24982"/>
    </row>
    <row r="24983" spans="5:5">
      <c r="E24983"/>
    </row>
    <row r="24984" spans="5:5">
      <c r="E24984"/>
    </row>
    <row r="24985" spans="5:5">
      <c r="E24985"/>
    </row>
    <row r="24986" spans="5:5">
      <c r="E24986"/>
    </row>
    <row r="24987" spans="5:5">
      <c r="E24987"/>
    </row>
    <row r="24988" spans="5:5">
      <c r="E24988"/>
    </row>
    <row r="24989" spans="5:5">
      <c r="E24989"/>
    </row>
    <row r="24990" spans="5:5">
      <c r="E24990"/>
    </row>
    <row r="24991" spans="5:5">
      <c r="E24991"/>
    </row>
    <row r="24992" spans="5:5">
      <c r="E24992"/>
    </row>
    <row r="24993" spans="5:5">
      <c r="E24993"/>
    </row>
    <row r="24994" spans="5:5">
      <c r="E24994"/>
    </row>
    <row r="24995" spans="5:5">
      <c r="E24995"/>
    </row>
    <row r="24996" spans="5:5">
      <c r="E24996"/>
    </row>
    <row r="24997" spans="5:5">
      <c r="E24997"/>
    </row>
    <row r="24998" spans="5:5">
      <c r="E24998"/>
    </row>
    <row r="24999" spans="5:5">
      <c r="E24999"/>
    </row>
    <row r="25000" spans="5:5">
      <c r="E25000"/>
    </row>
    <row r="25001" spans="5:5">
      <c r="E25001"/>
    </row>
    <row r="25002" spans="5:5">
      <c r="E25002"/>
    </row>
    <row r="25003" spans="5:5">
      <c r="E25003"/>
    </row>
    <row r="25004" spans="5:5">
      <c r="E25004"/>
    </row>
    <row r="25005" spans="5:5">
      <c r="E25005"/>
    </row>
    <row r="25006" spans="5:5">
      <c r="E25006"/>
    </row>
    <row r="25007" spans="5:5">
      <c r="E25007"/>
    </row>
    <row r="25008" spans="5:5">
      <c r="E25008"/>
    </row>
    <row r="25009" spans="5:5">
      <c r="E25009"/>
    </row>
    <row r="25010" spans="5:5">
      <c r="E25010"/>
    </row>
    <row r="25011" spans="5:5">
      <c r="E25011"/>
    </row>
    <row r="25012" spans="5:5">
      <c r="E25012"/>
    </row>
    <row r="25013" spans="5:5">
      <c r="E25013"/>
    </row>
    <row r="25014" spans="5:5">
      <c r="E25014"/>
    </row>
    <row r="25015" spans="5:5">
      <c r="E25015"/>
    </row>
    <row r="25016" spans="5:5">
      <c r="E25016"/>
    </row>
    <row r="25017" spans="5:5">
      <c r="E25017"/>
    </row>
    <row r="25018" spans="5:5">
      <c r="E25018"/>
    </row>
    <row r="25019" spans="5:5">
      <c r="E25019"/>
    </row>
    <row r="25020" spans="5:5">
      <c r="E25020"/>
    </row>
    <row r="25021" spans="5:5">
      <c r="E25021"/>
    </row>
    <row r="25022" spans="5:5">
      <c r="E25022"/>
    </row>
    <row r="25023" spans="5:5">
      <c r="E25023"/>
    </row>
    <row r="25024" spans="5:5">
      <c r="E25024"/>
    </row>
    <row r="25025" spans="5:5">
      <c r="E25025"/>
    </row>
    <row r="25026" spans="5:5">
      <c r="E25026"/>
    </row>
    <row r="25027" spans="5:5">
      <c r="E25027"/>
    </row>
    <row r="25028" spans="5:5">
      <c r="E25028"/>
    </row>
    <row r="25029" spans="5:5">
      <c r="E25029"/>
    </row>
    <row r="25030" spans="5:5">
      <c r="E25030"/>
    </row>
    <row r="25031" spans="5:5">
      <c r="E25031"/>
    </row>
    <row r="25032" spans="5:5">
      <c r="E25032"/>
    </row>
    <row r="25033" spans="5:5">
      <c r="E25033"/>
    </row>
    <row r="25034" spans="5:5">
      <c r="E25034"/>
    </row>
    <row r="25035" spans="5:5">
      <c r="E25035"/>
    </row>
    <row r="25036" spans="5:5">
      <c r="E25036"/>
    </row>
    <row r="25037" spans="5:5">
      <c r="E25037"/>
    </row>
    <row r="25038" spans="5:5">
      <c r="E25038"/>
    </row>
    <row r="25039" spans="5:5">
      <c r="E25039"/>
    </row>
    <row r="25040" spans="5:5">
      <c r="E25040"/>
    </row>
    <row r="25041" spans="5:5">
      <c r="E25041"/>
    </row>
    <row r="25042" spans="5:5">
      <c r="E25042"/>
    </row>
    <row r="25043" spans="5:5">
      <c r="E25043"/>
    </row>
    <row r="25044" spans="5:5">
      <c r="E25044"/>
    </row>
    <row r="25045" spans="5:5">
      <c r="E25045"/>
    </row>
    <row r="25046" spans="5:5">
      <c r="E25046"/>
    </row>
    <row r="25047" spans="5:5">
      <c r="E25047"/>
    </row>
    <row r="25048" spans="5:5">
      <c r="E25048"/>
    </row>
    <row r="25049" spans="5:5">
      <c r="E25049"/>
    </row>
    <row r="25050" spans="5:5">
      <c r="E25050"/>
    </row>
    <row r="25051" spans="5:5">
      <c r="E25051"/>
    </row>
    <row r="25052" spans="5:5">
      <c r="E25052"/>
    </row>
    <row r="25053" spans="5:5">
      <c r="E25053"/>
    </row>
    <row r="25054" spans="5:5">
      <c r="E25054"/>
    </row>
    <row r="25055" spans="5:5">
      <c r="E25055"/>
    </row>
    <row r="25056" spans="5:5">
      <c r="E25056"/>
    </row>
    <row r="25057" spans="5:5">
      <c r="E25057"/>
    </row>
    <row r="25058" spans="5:5">
      <c r="E25058"/>
    </row>
    <row r="25059" spans="5:5">
      <c r="E25059"/>
    </row>
    <row r="25060" spans="5:5">
      <c r="E25060"/>
    </row>
    <row r="25061" spans="5:5">
      <c r="E25061"/>
    </row>
    <row r="25062" spans="5:5">
      <c r="E25062"/>
    </row>
    <row r="25063" spans="5:5">
      <c r="E25063"/>
    </row>
    <row r="25064" spans="5:5">
      <c r="E25064"/>
    </row>
    <row r="25065" spans="5:5">
      <c r="E25065"/>
    </row>
    <row r="25066" spans="5:5">
      <c r="E25066"/>
    </row>
    <row r="25067" spans="5:5">
      <c r="E25067"/>
    </row>
    <row r="25068" spans="5:5">
      <c r="E25068"/>
    </row>
    <row r="25069" spans="5:5">
      <c r="E25069"/>
    </row>
    <row r="25070" spans="5:5">
      <c r="E25070"/>
    </row>
    <row r="25071" spans="5:5">
      <c r="E25071"/>
    </row>
    <row r="25072" spans="5:5">
      <c r="E25072"/>
    </row>
    <row r="25073" spans="5:5">
      <c r="E25073"/>
    </row>
    <row r="25074" spans="5:5">
      <c r="E25074"/>
    </row>
    <row r="25075" spans="5:5">
      <c r="E25075"/>
    </row>
    <row r="25076" spans="5:5">
      <c r="E25076"/>
    </row>
    <row r="25077" spans="5:5">
      <c r="E25077"/>
    </row>
    <row r="25078" spans="5:5">
      <c r="E25078"/>
    </row>
    <row r="25079" spans="5:5">
      <c r="E25079"/>
    </row>
    <row r="25080" spans="5:5">
      <c r="E25080"/>
    </row>
    <row r="25081" spans="5:5">
      <c r="E25081"/>
    </row>
    <row r="25082" spans="5:5">
      <c r="E25082"/>
    </row>
    <row r="25083" spans="5:5">
      <c r="E25083"/>
    </row>
    <row r="25084" spans="5:5">
      <c r="E25084"/>
    </row>
    <row r="25085" spans="5:5">
      <c r="E25085"/>
    </row>
    <row r="25086" spans="5:5">
      <c r="E25086"/>
    </row>
    <row r="25087" spans="5:5">
      <c r="E25087"/>
    </row>
    <row r="25088" spans="5:5">
      <c r="E25088"/>
    </row>
    <row r="25089" spans="5:5">
      <c r="E25089"/>
    </row>
    <row r="25090" spans="5:5">
      <c r="E25090"/>
    </row>
    <row r="25091" spans="5:5">
      <c r="E25091"/>
    </row>
    <row r="25092" spans="5:5">
      <c r="E25092"/>
    </row>
    <row r="25093" spans="5:5">
      <c r="E25093"/>
    </row>
    <row r="25094" spans="5:5">
      <c r="E25094"/>
    </row>
    <row r="25095" spans="5:5">
      <c r="E25095"/>
    </row>
    <row r="25096" spans="5:5">
      <c r="E25096"/>
    </row>
    <row r="25097" spans="5:5">
      <c r="E25097"/>
    </row>
    <row r="25098" spans="5:5">
      <c r="E25098"/>
    </row>
    <row r="25099" spans="5:5">
      <c r="E25099"/>
    </row>
    <row r="25100" spans="5:5">
      <c r="E25100"/>
    </row>
    <row r="25101" spans="5:5">
      <c r="E25101"/>
    </row>
    <row r="25102" spans="5:5">
      <c r="E25102"/>
    </row>
    <row r="25103" spans="5:5">
      <c r="E25103"/>
    </row>
    <row r="25104" spans="5:5">
      <c r="E25104"/>
    </row>
    <row r="25105" spans="5:5">
      <c r="E25105"/>
    </row>
    <row r="25106" spans="5:5">
      <c r="E25106"/>
    </row>
    <row r="25107" spans="5:5">
      <c r="E25107"/>
    </row>
    <row r="25108" spans="5:5">
      <c r="E25108"/>
    </row>
    <row r="25109" spans="5:5">
      <c r="E25109"/>
    </row>
    <row r="25110" spans="5:5">
      <c r="E25110"/>
    </row>
    <row r="25111" spans="5:5">
      <c r="E25111"/>
    </row>
    <row r="25112" spans="5:5">
      <c r="E25112"/>
    </row>
    <row r="25113" spans="5:5">
      <c r="E25113"/>
    </row>
    <row r="25114" spans="5:5">
      <c r="E25114"/>
    </row>
    <row r="25115" spans="5:5">
      <c r="E25115"/>
    </row>
    <row r="25116" spans="5:5">
      <c r="E25116"/>
    </row>
    <row r="25117" spans="5:5">
      <c r="E25117"/>
    </row>
    <row r="25118" spans="5:5">
      <c r="E25118"/>
    </row>
    <row r="25119" spans="5:5">
      <c r="E25119"/>
    </row>
    <row r="25120" spans="5:5">
      <c r="E25120"/>
    </row>
    <row r="25121" spans="5:5">
      <c r="E25121"/>
    </row>
    <row r="25122" spans="5:5">
      <c r="E25122"/>
    </row>
    <row r="25123" spans="5:5">
      <c r="E25123"/>
    </row>
    <row r="25124" spans="5:5">
      <c r="E25124"/>
    </row>
    <row r="25125" spans="5:5">
      <c r="E25125"/>
    </row>
    <row r="25126" spans="5:5">
      <c r="E25126"/>
    </row>
    <row r="25127" spans="5:5">
      <c r="E25127"/>
    </row>
    <row r="25128" spans="5:5">
      <c r="E25128"/>
    </row>
    <row r="25129" spans="5:5">
      <c r="E25129"/>
    </row>
    <row r="25130" spans="5:5">
      <c r="E25130"/>
    </row>
    <row r="25131" spans="5:5">
      <c r="E25131"/>
    </row>
    <row r="25132" spans="5:5">
      <c r="E25132"/>
    </row>
    <row r="25133" spans="5:5">
      <c r="E25133"/>
    </row>
    <row r="25134" spans="5:5">
      <c r="E25134"/>
    </row>
    <row r="25135" spans="5:5">
      <c r="E25135"/>
    </row>
    <row r="25136" spans="5:5">
      <c r="E25136"/>
    </row>
    <row r="25137" spans="5:5">
      <c r="E25137"/>
    </row>
    <row r="25138" spans="5:5">
      <c r="E25138"/>
    </row>
    <row r="25139" spans="5:5">
      <c r="E25139"/>
    </row>
    <row r="25140" spans="5:5">
      <c r="E25140"/>
    </row>
    <row r="25141" spans="5:5">
      <c r="E25141"/>
    </row>
    <row r="25142" spans="5:5">
      <c r="E25142"/>
    </row>
    <row r="25143" spans="5:5">
      <c r="E25143"/>
    </row>
    <row r="25144" spans="5:5">
      <c r="E25144"/>
    </row>
    <row r="25145" spans="5:5">
      <c r="E25145"/>
    </row>
    <row r="25146" spans="5:5">
      <c r="E25146"/>
    </row>
    <row r="25147" spans="5:5">
      <c r="E25147"/>
    </row>
    <row r="25148" spans="5:5">
      <c r="E25148"/>
    </row>
    <row r="25149" spans="5:5">
      <c r="E25149"/>
    </row>
    <row r="25150" spans="5:5">
      <c r="E25150"/>
    </row>
    <row r="25151" spans="5:5">
      <c r="E25151"/>
    </row>
    <row r="25152" spans="5:5">
      <c r="E25152"/>
    </row>
    <row r="25153" spans="5:5">
      <c r="E25153"/>
    </row>
    <row r="25154" spans="5:5">
      <c r="E25154"/>
    </row>
    <row r="25155" spans="5:5">
      <c r="E25155"/>
    </row>
    <row r="25156" spans="5:5">
      <c r="E25156"/>
    </row>
    <row r="25157" spans="5:5">
      <c r="E25157"/>
    </row>
    <row r="25158" spans="5:5">
      <c r="E25158"/>
    </row>
    <row r="25159" spans="5:5">
      <c r="E25159"/>
    </row>
    <row r="25160" spans="5:5">
      <c r="E25160"/>
    </row>
    <row r="25161" spans="5:5">
      <c r="E25161"/>
    </row>
    <row r="25162" spans="5:5">
      <c r="E25162"/>
    </row>
    <row r="25163" spans="5:5">
      <c r="E25163"/>
    </row>
    <row r="25164" spans="5:5">
      <c r="E25164"/>
    </row>
    <row r="25165" spans="5:5">
      <c r="E25165"/>
    </row>
    <row r="25166" spans="5:5">
      <c r="E25166"/>
    </row>
    <row r="25167" spans="5:5">
      <c r="E25167"/>
    </row>
    <row r="25168" spans="5:5">
      <c r="E25168"/>
    </row>
    <row r="25169" spans="5:5">
      <c r="E25169"/>
    </row>
    <row r="25170" spans="5:5">
      <c r="E25170"/>
    </row>
    <row r="25171" spans="5:5">
      <c r="E25171"/>
    </row>
    <row r="25172" spans="5:5">
      <c r="E25172"/>
    </row>
    <row r="25173" spans="5:5">
      <c r="E25173"/>
    </row>
    <row r="25174" spans="5:5">
      <c r="E25174"/>
    </row>
    <row r="25175" spans="5:5">
      <c r="E25175"/>
    </row>
    <row r="25176" spans="5:5">
      <c r="E25176"/>
    </row>
    <row r="25177" spans="5:5">
      <c r="E25177"/>
    </row>
    <row r="25178" spans="5:5">
      <c r="E25178"/>
    </row>
    <row r="25179" spans="5:5">
      <c r="E25179"/>
    </row>
    <row r="25180" spans="5:5">
      <c r="E25180"/>
    </row>
    <row r="25181" spans="5:5">
      <c r="E25181"/>
    </row>
    <row r="25182" spans="5:5">
      <c r="E25182"/>
    </row>
    <row r="25183" spans="5:5">
      <c r="E25183"/>
    </row>
    <row r="25184" spans="5:5">
      <c r="E25184"/>
    </row>
    <row r="25185" spans="5:5">
      <c r="E25185"/>
    </row>
    <row r="25186" spans="5:5">
      <c r="E25186"/>
    </row>
    <row r="25187" spans="5:5">
      <c r="E25187"/>
    </row>
    <row r="25188" spans="5:5">
      <c r="E25188"/>
    </row>
    <row r="25189" spans="5:5">
      <c r="E25189"/>
    </row>
    <row r="25190" spans="5:5">
      <c r="E25190"/>
    </row>
    <row r="25191" spans="5:5">
      <c r="E25191"/>
    </row>
    <row r="25192" spans="5:5">
      <c r="E25192"/>
    </row>
    <row r="25193" spans="5:5">
      <c r="E25193"/>
    </row>
    <row r="25194" spans="5:5">
      <c r="E25194"/>
    </row>
    <row r="25195" spans="5:5">
      <c r="E25195"/>
    </row>
    <row r="25196" spans="5:5">
      <c r="E25196"/>
    </row>
    <row r="25197" spans="5:5">
      <c r="E25197"/>
    </row>
    <row r="25198" spans="5:5">
      <c r="E25198"/>
    </row>
    <row r="25199" spans="5:5">
      <c r="E25199"/>
    </row>
    <row r="25200" spans="5:5">
      <c r="E25200"/>
    </row>
    <row r="25201" spans="5:5">
      <c r="E25201"/>
    </row>
    <row r="25202" spans="5:5">
      <c r="E25202"/>
    </row>
    <row r="25203" spans="5:5">
      <c r="E25203"/>
    </row>
    <row r="25204" spans="5:5">
      <c r="E25204"/>
    </row>
    <row r="25205" spans="5:5">
      <c r="E25205"/>
    </row>
    <row r="25206" spans="5:5">
      <c r="E25206"/>
    </row>
    <row r="25207" spans="5:5">
      <c r="E25207"/>
    </row>
    <row r="25208" spans="5:5">
      <c r="E25208"/>
    </row>
    <row r="25209" spans="5:5">
      <c r="E25209"/>
    </row>
    <row r="25210" spans="5:5">
      <c r="E25210"/>
    </row>
    <row r="25211" spans="5:5">
      <c r="E25211"/>
    </row>
    <row r="25212" spans="5:5">
      <c r="E25212"/>
    </row>
    <row r="25213" spans="5:5">
      <c r="E25213"/>
    </row>
    <row r="25214" spans="5:5">
      <c r="E25214"/>
    </row>
    <row r="25215" spans="5:5">
      <c r="E25215"/>
    </row>
    <row r="25216" spans="5:5">
      <c r="E25216"/>
    </row>
    <row r="25217" spans="5:5">
      <c r="E25217"/>
    </row>
    <row r="25218" spans="5:5">
      <c r="E25218"/>
    </row>
    <row r="25219" spans="5:5">
      <c r="E25219"/>
    </row>
    <row r="25220" spans="5:5">
      <c r="E25220"/>
    </row>
    <row r="25221" spans="5:5">
      <c r="E25221"/>
    </row>
    <row r="25222" spans="5:5">
      <c r="E25222"/>
    </row>
    <row r="25223" spans="5:5">
      <c r="E25223"/>
    </row>
    <row r="25224" spans="5:5">
      <c r="E25224"/>
    </row>
    <row r="25225" spans="5:5">
      <c r="E25225"/>
    </row>
    <row r="25226" spans="5:5">
      <c r="E25226"/>
    </row>
    <row r="25227" spans="5:5">
      <c r="E25227"/>
    </row>
    <row r="25228" spans="5:5">
      <c r="E25228"/>
    </row>
    <row r="25229" spans="5:5">
      <c r="E25229"/>
    </row>
    <row r="25230" spans="5:5">
      <c r="E25230"/>
    </row>
    <row r="25231" spans="5:5">
      <c r="E25231"/>
    </row>
    <row r="25232" spans="5:5">
      <c r="E25232"/>
    </row>
    <row r="25233" spans="5:5">
      <c r="E25233"/>
    </row>
    <row r="25234" spans="5:5">
      <c r="E25234"/>
    </row>
    <row r="25235" spans="5:5">
      <c r="E25235"/>
    </row>
    <row r="25236" spans="5:5">
      <c r="E25236"/>
    </row>
    <row r="25237" spans="5:5">
      <c r="E25237"/>
    </row>
    <row r="25238" spans="5:5">
      <c r="E25238"/>
    </row>
    <row r="25239" spans="5:5">
      <c r="E25239"/>
    </row>
    <row r="25240" spans="5:5">
      <c r="E25240"/>
    </row>
    <row r="25241" spans="5:5">
      <c r="E25241"/>
    </row>
    <row r="25242" spans="5:5">
      <c r="E25242"/>
    </row>
    <row r="25243" spans="5:5">
      <c r="E25243"/>
    </row>
    <row r="25244" spans="5:5">
      <c r="E25244"/>
    </row>
    <row r="25245" spans="5:5">
      <c r="E25245"/>
    </row>
    <row r="25246" spans="5:5">
      <c r="E25246"/>
    </row>
    <row r="25247" spans="5:5">
      <c r="E25247"/>
    </row>
    <row r="25248" spans="5:5">
      <c r="E25248"/>
    </row>
    <row r="25249" spans="5:5">
      <c r="E25249"/>
    </row>
    <row r="25250" spans="5:5">
      <c r="E25250"/>
    </row>
    <row r="25251" spans="5:5">
      <c r="E25251"/>
    </row>
    <row r="25252" spans="5:5">
      <c r="E25252"/>
    </row>
    <row r="25253" spans="5:5">
      <c r="E25253"/>
    </row>
    <row r="25254" spans="5:5">
      <c r="E25254"/>
    </row>
    <row r="25255" spans="5:5">
      <c r="E25255"/>
    </row>
    <row r="25256" spans="5:5">
      <c r="E25256"/>
    </row>
    <row r="25257" spans="5:5">
      <c r="E25257"/>
    </row>
    <row r="25258" spans="5:5">
      <c r="E25258"/>
    </row>
    <row r="25259" spans="5:5">
      <c r="E25259"/>
    </row>
    <row r="25260" spans="5:5">
      <c r="E25260"/>
    </row>
    <row r="25261" spans="5:5">
      <c r="E25261"/>
    </row>
    <row r="25262" spans="5:5">
      <c r="E25262"/>
    </row>
    <row r="25263" spans="5:5">
      <c r="E25263"/>
    </row>
    <row r="25264" spans="5:5">
      <c r="E25264"/>
    </row>
    <row r="25265" spans="5:5">
      <c r="E25265"/>
    </row>
    <row r="25266" spans="5:5">
      <c r="E25266"/>
    </row>
    <row r="25267" spans="5:5">
      <c r="E25267"/>
    </row>
    <row r="25268" spans="5:5">
      <c r="E25268"/>
    </row>
    <row r="25269" spans="5:5">
      <c r="E25269"/>
    </row>
    <row r="25270" spans="5:5">
      <c r="E25270"/>
    </row>
    <row r="25271" spans="5:5">
      <c r="E25271"/>
    </row>
    <row r="25272" spans="5:5">
      <c r="E25272"/>
    </row>
    <row r="25273" spans="5:5">
      <c r="E25273"/>
    </row>
    <row r="25274" spans="5:5">
      <c r="E25274"/>
    </row>
    <row r="25275" spans="5:5">
      <c r="E25275"/>
    </row>
    <row r="25276" spans="5:5">
      <c r="E25276"/>
    </row>
    <row r="25277" spans="5:5">
      <c r="E25277"/>
    </row>
    <row r="25278" spans="5:5">
      <c r="E25278"/>
    </row>
    <row r="25279" spans="5:5">
      <c r="E25279"/>
    </row>
    <row r="25280" spans="5:5">
      <c r="E25280"/>
    </row>
    <row r="25281" spans="5:5">
      <c r="E25281"/>
    </row>
    <row r="25282" spans="5:5">
      <c r="E25282"/>
    </row>
    <row r="25283" spans="5:5">
      <c r="E25283"/>
    </row>
    <row r="25284" spans="5:5">
      <c r="E25284"/>
    </row>
    <row r="25285" spans="5:5">
      <c r="E25285"/>
    </row>
    <row r="25286" spans="5:5">
      <c r="E25286"/>
    </row>
    <row r="25287" spans="5:5">
      <c r="E25287"/>
    </row>
    <row r="25288" spans="5:5">
      <c r="E25288"/>
    </row>
    <row r="25289" spans="5:5">
      <c r="E25289"/>
    </row>
    <row r="25290" spans="5:5">
      <c r="E25290"/>
    </row>
    <row r="25291" spans="5:5">
      <c r="E25291"/>
    </row>
    <row r="25292" spans="5:5">
      <c r="E25292"/>
    </row>
    <row r="25293" spans="5:5">
      <c r="E25293"/>
    </row>
    <row r="25294" spans="5:5">
      <c r="E25294"/>
    </row>
    <row r="25295" spans="5:5">
      <c r="E25295"/>
    </row>
    <row r="25296" spans="5:5">
      <c r="E25296"/>
    </row>
    <row r="25297" spans="5:5">
      <c r="E25297"/>
    </row>
    <row r="25298" spans="5:5">
      <c r="E25298"/>
    </row>
    <row r="25299" spans="5:5">
      <c r="E25299"/>
    </row>
    <row r="25300" spans="5:5">
      <c r="E25300"/>
    </row>
    <row r="25301" spans="5:5">
      <c r="E25301"/>
    </row>
    <row r="25302" spans="5:5">
      <c r="E25302"/>
    </row>
    <row r="25303" spans="5:5">
      <c r="E25303"/>
    </row>
    <row r="25304" spans="5:5">
      <c r="E25304"/>
    </row>
    <row r="25305" spans="5:5">
      <c r="E25305"/>
    </row>
    <row r="25306" spans="5:5">
      <c r="E25306"/>
    </row>
    <row r="25307" spans="5:5">
      <c r="E25307"/>
    </row>
    <row r="25308" spans="5:5">
      <c r="E25308"/>
    </row>
    <row r="25309" spans="5:5">
      <c r="E25309"/>
    </row>
    <row r="25310" spans="5:5">
      <c r="E25310"/>
    </row>
    <row r="25311" spans="5:5">
      <c r="E25311"/>
    </row>
    <row r="25312" spans="5:5">
      <c r="E25312"/>
    </row>
    <row r="25313" spans="5:5">
      <c r="E25313"/>
    </row>
    <row r="25314" spans="5:5">
      <c r="E25314"/>
    </row>
    <row r="25315" spans="5:5">
      <c r="E25315"/>
    </row>
    <row r="25316" spans="5:5">
      <c r="E25316"/>
    </row>
    <row r="25317" spans="5:5">
      <c r="E25317"/>
    </row>
    <row r="25318" spans="5:5">
      <c r="E25318"/>
    </row>
    <row r="25319" spans="5:5">
      <c r="E25319"/>
    </row>
    <row r="25320" spans="5:5">
      <c r="E25320"/>
    </row>
    <row r="25321" spans="5:5">
      <c r="E25321"/>
    </row>
    <row r="25322" spans="5:5">
      <c r="E25322"/>
    </row>
    <row r="25323" spans="5:5">
      <c r="E25323"/>
    </row>
    <row r="25324" spans="5:5">
      <c r="E25324"/>
    </row>
    <row r="25325" spans="5:5">
      <c r="E25325"/>
    </row>
    <row r="25326" spans="5:5">
      <c r="E25326"/>
    </row>
    <row r="25327" spans="5:5">
      <c r="E25327"/>
    </row>
    <row r="25328" spans="5:5">
      <c r="E25328"/>
    </row>
    <row r="25329" spans="5:5">
      <c r="E25329"/>
    </row>
    <row r="25330" spans="5:5">
      <c r="E25330"/>
    </row>
    <row r="25331" spans="5:5">
      <c r="E25331"/>
    </row>
    <row r="25332" spans="5:5">
      <c r="E25332"/>
    </row>
    <row r="25333" spans="5:5">
      <c r="E25333"/>
    </row>
    <row r="25334" spans="5:5">
      <c r="E25334"/>
    </row>
    <row r="25335" spans="5:5">
      <c r="E25335"/>
    </row>
    <row r="25336" spans="5:5">
      <c r="E25336"/>
    </row>
    <row r="25337" spans="5:5">
      <c r="E25337"/>
    </row>
    <row r="25338" spans="5:5">
      <c r="E25338"/>
    </row>
    <row r="25339" spans="5:5">
      <c r="E25339"/>
    </row>
    <row r="25340" spans="5:5">
      <c r="E25340"/>
    </row>
    <row r="25341" spans="5:5">
      <c r="E25341"/>
    </row>
    <row r="25342" spans="5:5">
      <c r="E25342"/>
    </row>
    <row r="25343" spans="5:5">
      <c r="E25343"/>
    </row>
    <row r="25344" spans="5:5">
      <c r="E25344"/>
    </row>
    <row r="25345" spans="5:5">
      <c r="E25345"/>
    </row>
    <row r="25346" spans="5:5">
      <c r="E25346"/>
    </row>
    <row r="25347" spans="5:5">
      <c r="E25347"/>
    </row>
    <row r="25348" spans="5:5">
      <c r="E25348"/>
    </row>
    <row r="25349" spans="5:5">
      <c r="E25349"/>
    </row>
    <row r="25350" spans="5:5">
      <c r="E25350"/>
    </row>
    <row r="25351" spans="5:5">
      <c r="E25351"/>
    </row>
    <row r="25352" spans="5:5">
      <c r="E25352"/>
    </row>
    <row r="25353" spans="5:5">
      <c r="E25353"/>
    </row>
    <row r="25354" spans="5:5">
      <c r="E25354"/>
    </row>
    <row r="25355" spans="5:5">
      <c r="E25355"/>
    </row>
    <row r="25356" spans="5:5">
      <c r="E25356"/>
    </row>
    <row r="25357" spans="5:5">
      <c r="E25357"/>
    </row>
    <row r="25358" spans="5:5">
      <c r="E25358"/>
    </row>
    <row r="25359" spans="5:5">
      <c r="E25359"/>
    </row>
    <row r="25360" spans="5:5">
      <c r="E25360"/>
    </row>
    <row r="25361" spans="5:5">
      <c r="E25361"/>
    </row>
    <row r="25362" spans="5:5">
      <c r="E25362"/>
    </row>
    <row r="25363" spans="5:5">
      <c r="E25363"/>
    </row>
    <row r="25364" spans="5:5">
      <c r="E25364"/>
    </row>
    <row r="25365" spans="5:5">
      <c r="E25365"/>
    </row>
    <row r="25366" spans="5:5">
      <c r="E25366"/>
    </row>
    <row r="25367" spans="5:5">
      <c r="E25367"/>
    </row>
    <row r="25368" spans="5:5">
      <c r="E25368"/>
    </row>
    <row r="25369" spans="5:5">
      <c r="E25369"/>
    </row>
    <row r="25370" spans="5:5">
      <c r="E25370"/>
    </row>
    <row r="25371" spans="5:5">
      <c r="E25371"/>
    </row>
    <row r="25372" spans="5:5">
      <c r="E25372"/>
    </row>
    <row r="25373" spans="5:5">
      <c r="E25373"/>
    </row>
    <row r="25374" spans="5:5">
      <c r="E25374"/>
    </row>
    <row r="25375" spans="5:5">
      <c r="E25375"/>
    </row>
    <row r="25376" spans="5:5">
      <c r="E25376"/>
    </row>
    <row r="25377" spans="5:5">
      <c r="E25377"/>
    </row>
    <row r="25378" spans="5:5">
      <c r="E25378"/>
    </row>
    <row r="25379" spans="5:5">
      <c r="E25379"/>
    </row>
    <row r="25380" spans="5:5">
      <c r="E25380"/>
    </row>
    <row r="25381" spans="5:5">
      <c r="E25381"/>
    </row>
    <row r="25382" spans="5:5">
      <c r="E25382"/>
    </row>
    <row r="25383" spans="5:5">
      <c r="E25383"/>
    </row>
    <row r="25384" spans="5:5">
      <c r="E25384"/>
    </row>
    <row r="25385" spans="5:5">
      <c r="E25385"/>
    </row>
    <row r="25386" spans="5:5">
      <c r="E25386"/>
    </row>
    <row r="25387" spans="5:5">
      <c r="E25387"/>
    </row>
    <row r="25388" spans="5:5">
      <c r="E25388"/>
    </row>
    <row r="25389" spans="5:5">
      <c r="E25389"/>
    </row>
    <row r="25390" spans="5:5">
      <c r="E25390"/>
    </row>
    <row r="25391" spans="5:5">
      <c r="E25391"/>
    </row>
    <row r="25392" spans="5:5">
      <c r="E25392"/>
    </row>
    <row r="25393" spans="5:5">
      <c r="E25393"/>
    </row>
    <row r="25394" spans="5:5">
      <c r="E25394"/>
    </row>
    <row r="25395" spans="5:5">
      <c r="E25395"/>
    </row>
    <row r="25396" spans="5:5">
      <c r="E25396"/>
    </row>
    <row r="25397" spans="5:5">
      <c r="E25397"/>
    </row>
    <row r="25398" spans="5:5">
      <c r="E25398"/>
    </row>
    <row r="25399" spans="5:5">
      <c r="E25399"/>
    </row>
    <row r="25400" spans="5:5">
      <c r="E25400"/>
    </row>
    <row r="25401" spans="5:5">
      <c r="E25401"/>
    </row>
    <row r="25402" spans="5:5">
      <c r="E25402"/>
    </row>
    <row r="25403" spans="5:5">
      <c r="E25403"/>
    </row>
    <row r="25404" spans="5:5">
      <c r="E25404"/>
    </row>
    <row r="25405" spans="5:5">
      <c r="E25405"/>
    </row>
    <row r="25406" spans="5:5">
      <c r="E25406"/>
    </row>
    <row r="25407" spans="5:5">
      <c r="E25407"/>
    </row>
    <row r="25408" spans="5:5">
      <c r="E25408"/>
    </row>
    <row r="25409" spans="5:5">
      <c r="E25409"/>
    </row>
    <row r="25410" spans="5:5">
      <c r="E25410"/>
    </row>
    <row r="25411" spans="5:5">
      <c r="E25411"/>
    </row>
    <row r="25412" spans="5:5">
      <c r="E25412"/>
    </row>
    <row r="25413" spans="5:5">
      <c r="E25413"/>
    </row>
    <row r="25414" spans="5:5">
      <c r="E25414"/>
    </row>
    <row r="25415" spans="5:5">
      <c r="E25415"/>
    </row>
    <row r="25416" spans="5:5">
      <c r="E25416"/>
    </row>
    <row r="25417" spans="5:5">
      <c r="E25417"/>
    </row>
    <row r="25418" spans="5:5">
      <c r="E25418"/>
    </row>
    <row r="25419" spans="5:5">
      <c r="E25419"/>
    </row>
    <row r="25420" spans="5:5">
      <c r="E25420"/>
    </row>
    <row r="25421" spans="5:5">
      <c r="E25421"/>
    </row>
    <row r="25422" spans="5:5">
      <c r="E25422"/>
    </row>
    <row r="25423" spans="5:5">
      <c r="E25423"/>
    </row>
    <row r="25424" spans="5:5">
      <c r="E25424"/>
    </row>
    <row r="25425" spans="5:5">
      <c r="E25425"/>
    </row>
    <row r="25426" spans="5:5">
      <c r="E25426"/>
    </row>
    <row r="25427" spans="5:5">
      <c r="E25427"/>
    </row>
    <row r="25428" spans="5:5">
      <c r="E25428"/>
    </row>
    <row r="25429" spans="5:5">
      <c r="E25429"/>
    </row>
    <row r="25430" spans="5:5">
      <c r="E25430"/>
    </row>
    <row r="25431" spans="5:5">
      <c r="E25431"/>
    </row>
    <row r="25432" spans="5:5">
      <c r="E25432"/>
    </row>
    <row r="25433" spans="5:5">
      <c r="E25433"/>
    </row>
    <row r="25434" spans="5:5">
      <c r="E25434"/>
    </row>
    <row r="25435" spans="5:5">
      <c r="E25435"/>
    </row>
    <row r="25436" spans="5:5">
      <c r="E25436"/>
    </row>
    <row r="25437" spans="5:5">
      <c r="E25437"/>
    </row>
    <row r="25438" spans="5:5">
      <c r="E25438"/>
    </row>
    <row r="25439" spans="5:5">
      <c r="E25439"/>
    </row>
    <row r="25440" spans="5:5">
      <c r="E25440"/>
    </row>
    <row r="25441" spans="5:5">
      <c r="E25441"/>
    </row>
    <row r="25442" spans="5:5">
      <c r="E25442"/>
    </row>
    <row r="25443" spans="5:5">
      <c r="E25443"/>
    </row>
    <row r="25444" spans="5:5">
      <c r="E25444"/>
    </row>
    <row r="25445" spans="5:5">
      <c r="E25445"/>
    </row>
    <row r="25446" spans="5:5">
      <c r="E25446"/>
    </row>
    <row r="25447" spans="5:5">
      <c r="E25447"/>
    </row>
    <row r="25448" spans="5:5">
      <c r="E25448"/>
    </row>
    <row r="25449" spans="5:5">
      <c r="E25449"/>
    </row>
    <row r="25450" spans="5:5">
      <c r="E25450"/>
    </row>
    <row r="25451" spans="5:5">
      <c r="E25451"/>
    </row>
    <row r="25452" spans="5:5">
      <c r="E25452"/>
    </row>
    <row r="25453" spans="5:5">
      <c r="E25453"/>
    </row>
    <row r="25454" spans="5:5">
      <c r="E25454"/>
    </row>
    <row r="25455" spans="5:5">
      <c r="E25455"/>
    </row>
    <row r="25456" spans="5:5">
      <c r="E25456"/>
    </row>
    <row r="25457" spans="5:5">
      <c r="E25457"/>
    </row>
    <row r="25458" spans="5:5">
      <c r="E25458"/>
    </row>
    <row r="25459" spans="5:5">
      <c r="E25459"/>
    </row>
    <row r="25460" spans="5:5">
      <c r="E25460"/>
    </row>
    <row r="25461" spans="5:5">
      <c r="E25461"/>
    </row>
    <row r="25462" spans="5:5">
      <c r="E25462"/>
    </row>
    <row r="25463" spans="5:5">
      <c r="E25463"/>
    </row>
    <row r="25464" spans="5:5">
      <c r="E25464"/>
    </row>
    <row r="25465" spans="5:5">
      <c r="E25465"/>
    </row>
    <row r="25466" spans="5:5">
      <c r="E25466"/>
    </row>
    <row r="25467" spans="5:5">
      <c r="E25467"/>
    </row>
    <row r="25468" spans="5:5">
      <c r="E25468"/>
    </row>
    <row r="25469" spans="5:5">
      <c r="E25469"/>
    </row>
    <row r="25470" spans="5:5">
      <c r="E25470"/>
    </row>
    <row r="25471" spans="5:5">
      <c r="E25471"/>
    </row>
    <row r="25472" spans="5:5">
      <c r="E25472"/>
    </row>
    <row r="25473" spans="5:5">
      <c r="E25473"/>
    </row>
    <row r="25474" spans="5:5">
      <c r="E25474"/>
    </row>
    <row r="25475" spans="5:5">
      <c r="E25475"/>
    </row>
    <row r="25476" spans="5:5">
      <c r="E25476"/>
    </row>
    <row r="25477" spans="5:5">
      <c r="E25477"/>
    </row>
    <row r="25478" spans="5:5">
      <c r="E25478"/>
    </row>
    <row r="25479" spans="5:5">
      <c r="E25479"/>
    </row>
    <row r="25480" spans="5:5">
      <c r="E25480"/>
    </row>
    <row r="25481" spans="5:5">
      <c r="E25481"/>
    </row>
    <row r="25482" spans="5:5">
      <c r="E25482"/>
    </row>
    <row r="25483" spans="5:5">
      <c r="E25483"/>
    </row>
    <row r="25484" spans="5:5">
      <c r="E25484"/>
    </row>
    <row r="25485" spans="5:5">
      <c r="E25485"/>
    </row>
    <row r="25486" spans="5:5">
      <c r="E25486"/>
    </row>
    <row r="25487" spans="5:5">
      <c r="E25487"/>
    </row>
    <row r="25488" spans="5:5">
      <c r="E25488"/>
    </row>
    <row r="25489" spans="5:5">
      <c r="E25489"/>
    </row>
    <row r="25490" spans="5:5">
      <c r="E25490"/>
    </row>
    <row r="25491" spans="5:5">
      <c r="E25491"/>
    </row>
    <row r="25492" spans="5:5">
      <c r="E25492"/>
    </row>
    <row r="25493" spans="5:5">
      <c r="E25493"/>
    </row>
    <row r="25494" spans="5:5">
      <c r="E25494"/>
    </row>
    <row r="25495" spans="5:5">
      <c r="E25495"/>
    </row>
    <row r="25496" spans="5:5">
      <c r="E25496"/>
    </row>
    <row r="25497" spans="5:5">
      <c r="E25497"/>
    </row>
    <row r="25498" spans="5:5">
      <c r="E25498"/>
    </row>
    <row r="25499" spans="5:5">
      <c r="E25499"/>
    </row>
    <row r="25500" spans="5:5">
      <c r="E25500"/>
    </row>
    <row r="25501" spans="5:5">
      <c r="E25501"/>
    </row>
    <row r="25502" spans="5:5">
      <c r="E25502"/>
    </row>
    <row r="25503" spans="5:5">
      <c r="E25503"/>
    </row>
    <row r="25504" spans="5:5">
      <c r="E25504"/>
    </row>
    <row r="25505" spans="5:5">
      <c r="E25505"/>
    </row>
    <row r="25506" spans="5:5">
      <c r="E25506"/>
    </row>
    <row r="25507" spans="5:5">
      <c r="E25507"/>
    </row>
    <row r="25508" spans="5:5">
      <c r="E25508"/>
    </row>
    <row r="25509" spans="5:5">
      <c r="E25509"/>
    </row>
    <row r="25510" spans="5:5">
      <c r="E25510"/>
    </row>
    <row r="25511" spans="5:5">
      <c r="E25511"/>
    </row>
    <row r="25512" spans="5:5">
      <c r="E25512"/>
    </row>
    <row r="25513" spans="5:5">
      <c r="E25513"/>
    </row>
    <row r="25514" spans="5:5">
      <c r="E25514"/>
    </row>
    <row r="25515" spans="5:5">
      <c r="E25515"/>
    </row>
    <row r="25516" spans="5:5">
      <c r="E25516"/>
    </row>
    <row r="25517" spans="5:5">
      <c r="E25517"/>
    </row>
    <row r="25518" spans="5:5">
      <c r="E25518"/>
    </row>
    <row r="25519" spans="5:5">
      <c r="E25519"/>
    </row>
    <row r="25520" spans="5:5">
      <c r="E25520"/>
    </row>
    <row r="25521" spans="5:5">
      <c r="E25521"/>
    </row>
    <row r="25522" spans="5:5">
      <c r="E25522"/>
    </row>
    <row r="25523" spans="5:5">
      <c r="E25523"/>
    </row>
    <row r="25524" spans="5:5">
      <c r="E25524"/>
    </row>
    <row r="25525" spans="5:5">
      <c r="E25525"/>
    </row>
    <row r="25526" spans="5:5">
      <c r="E25526"/>
    </row>
    <row r="25527" spans="5:5">
      <c r="E25527"/>
    </row>
    <row r="25528" spans="5:5">
      <c r="E25528"/>
    </row>
    <row r="25529" spans="5:5">
      <c r="E25529"/>
    </row>
    <row r="25530" spans="5:5">
      <c r="E25530"/>
    </row>
    <row r="25531" spans="5:5">
      <c r="E25531"/>
    </row>
    <row r="25532" spans="5:5">
      <c r="E25532"/>
    </row>
    <row r="25533" spans="5:5">
      <c r="E25533"/>
    </row>
    <row r="25534" spans="5:5">
      <c r="E25534"/>
    </row>
    <row r="25535" spans="5:5">
      <c r="E25535"/>
    </row>
    <row r="25536" spans="5:5">
      <c r="E25536"/>
    </row>
    <row r="25537" spans="5:5">
      <c r="E25537"/>
    </row>
    <row r="25538" spans="5:5">
      <c r="E25538"/>
    </row>
    <row r="25539" spans="5:5">
      <c r="E25539"/>
    </row>
    <row r="25540" spans="5:5">
      <c r="E25540"/>
    </row>
    <row r="25541" spans="5:5">
      <c r="E25541"/>
    </row>
    <row r="25542" spans="5:5">
      <c r="E25542"/>
    </row>
    <row r="25543" spans="5:5">
      <c r="E25543"/>
    </row>
    <row r="25544" spans="5:5">
      <c r="E25544"/>
    </row>
    <row r="25545" spans="5:5">
      <c r="E25545"/>
    </row>
    <row r="25546" spans="5:5">
      <c r="E25546"/>
    </row>
    <row r="25547" spans="5:5">
      <c r="E25547"/>
    </row>
    <row r="25548" spans="5:5">
      <c r="E25548"/>
    </row>
    <row r="25549" spans="5:5">
      <c r="E25549"/>
    </row>
    <row r="25550" spans="5:5">
      <c r="E25550"/>
    </row>
    <row r="25551" spans="5:5">
      <c r="E25551"/>
    </row>
    <row r="25552" spans="5:5">
      <c r="E25552"/>
    </row>
    <row r="25553" spans="5:5">
      <c r="E25553"/>
    </row>
    <row r="25554" spans="5:5">
      <c r="E25554"/>
    </row>
    <row r="25555" spans="5:5">
      <c r="E25555"/>
    </row>
    <row r="25556" spans="5:5">
      <c r="E25556"/>
    </row>
    <row r="25557" spans="5:5">
      <c r="E25557"/>
    </row>
    <row r="25558" spans="5:5">
      <c r="E25558"/>
    </row>
    <row r="25559" spans="5:5">
      <c r="E25559"/>
    </row>
    <row r="25560" spans="5:5">
      <c r="E25560"/>
    </row>
    <row r="25561" spans="5:5">
      <c r="E25561"/>
    </row>
    <row r="25562" spans="5:5">
      <c r="E25562"/>
    </row>
    <row r="25563" spans="5:5">
      <c r="E25563"/>
    </row>
    <row r="25564" spans="5:5">
      <c r="E25564"/>
    </row>
    <row r="25565" spans="5:5">
      <c r="E25565"/>
    </row>
    <row r="25566" spans="5:5">
      <c r="E25566"/>
    </row>
    <row r="25567" spans="5:5">
      <c r="E25567"/>
    </row>
    <row r="25568" spans="5:5">
      <c r="E25568"/>
    </row>
    <row r="25569" spans="5:5">
      <c r="E25569"/>
    </row>
    <row r="25570" spans="5:5">
      <c r="E25570"/>
    </row>
    <row r="25571" spans="5:5">
      <c r="E25571"/>
    </row>
    <row r="25572" spans="5:5">
      <c r="E25572"/>
    </row>
    <row r="25573" spans="5:5">
      <c r="E25573"/>
    </row>
    <row r="25574" spans="5:5">
      <c r="E25574"/>
    </row>
    <row r="25575" spans="5:5">
      <c r="E25575"/>
    </row>
    <row r="25576" spans="5:5">
      <c r="E25576"/>
    </row>
    <row r="25577" spans="5:5">
      <c r="E25577"/>
    </row>
    <row r="25578" spans="5:5">
      <c r="E25578"/>
    </row>
    <row r="25579" spans="5:5">
      <c r="E25579"/>
    </row>
    <row r="25580" spans="5:5">
      <c r="E25580"/>
    </row>
    <row r="25581" spans="5:5">
      <c r="E25581"/>
    </row>
    <row r="25582" spans="5:5">
      <c r="E25582"/>
    </row>
    <row r="25583" spans="5:5">
      <c r="E25583"/>
    </row>
    <row r="25584" spans="5:5">
      <c r="E25584"/>
    </row>
    <row r="25585" spans="5:5">
      <c r="E25585"/>
    </row>
    <row r="25586" spans="5:5">
      <c r="E25586"/>
    </row>
    <row r="25587" spans="5:5">
      <c r="E25587"/>
    </row>
    <row r="25588" spans="5:5">
      <c r="E25588"/>
    </row>
    <row r="25589" spans="5:5">
      <c r="E25589"/>
    </row>
    <row r="25590" spans="5:5">
      <c r="E25590"/>
    </row>
    <row r="25591" spans="5:5">
      <c r="E25591"/>
    </row>
    <row r="25592" spans="5:5">
      <c r="E25592"/>
    </row>
    <row r="25593" spans="5:5">
      <c r="E25593"/>
    </row>
    <row r="25594" spans="5:5">
      <c r="E25594"/>
    </row>
    <row r="25595" spans="5:5">
      <c r="E25595"/>
    </row>
    <row r="25596" spans="5:5">
      <c r="E25596"/>
    </row>
    <row r="25597" spans="5:5">
      <c r="E25597"/>
    </row>
    <row r="25598" spans="5:5">
      <c r="E25598"/>
    </row>
    <row r="25599" spans="5:5">
      <c r="E25599"/>
    </row>
    <row r="25600" spans="5:5">
      <c r="E25600"/>
    </row>
    <row r="25601" spans="5:5">
      <c r="E25601"/>
    </row>
    <row r="25602" spans="5:5">
      <c r="E25602"/>
    </row>
    <row r="25603" spans="5:5">
      <c r="E25603"/>
    </row>
    <row r="25604" spans="5:5">
      <c r="E25604"/>
    </row>
    <row r="25605" spans="5:5">
      <c r="E25605"/>
    </row>
    <row r="25606" spans="5:5">
      <c r="E25606"/>
    </row>
    <row r="25607" spans="5:5">
      <c r="E25607"/>
    </row>
    <row r="25608" spans="5:5">
      <c r="E25608"/>
    </row>
    <row r="25609" spans="5:5">
      <c r="E25609"/>
    </row>
    <row r="25610" spans="5:5">
      <c r="E25610"/>
    </row>
    <row r="25611" spans="5:5">
      <c r="E25611"/>
    </row>
    <row r="25612" spans="5:5">
      <c r="E25612"/>
    </row>
    <row r="25613" spans="5:5">
      <c r="E25613"/>
    </row>
    <row r="25614" spans="5:5">
      <c r="E25614"/>
    </row>
    <row r="25615" spans="5:5">
      <c r="E25615"/>
    </row>
    <row r="25616" spans="5:5">
      <c r="E25616"/>
    </row>
    <row r="25617" spans="5:5">
      <c r="E25617"/>
    </row>
    <row r="25618" spans="5:5">
      <c r="E25618"/>
    </row>
    <row r="25619" spans="5:5">
      <c r="E25619"/>
    </row>
    <row r="25620" spans="5:5">
      <c r="E25620"/>
    </row>
    <row r="25621" spans="5:5">
      <c r="E25621"/>
    </row>
    <row r="25622" spans="5:5">
      <c r="E25622"/>
    </row>
    <row r="25623" spans="5:5">
      <c r="E25623"/>
    </row>
    <row r="25624" spans="5:5">
      <c r="E25624"/>
    </row>
    <row r="25625" spans="5:5">
      <c r="E25625"/>
    </row>
    <row r="25626" spans="5:5">
      <c r="E25626"/>
    </row>
    <row r="25627" spans="5:5">
      <c r="E25627"/>
    </row>
    <row r="25628" spans="5:5">
      <c r="E25628"/>
    </row>
    <row r="25629" spans="5:5">
      <c r="E25629"/>
    </row>
    <row r="25630" spans="5:5">
      <c r="E25630"/>
    </row>
    <row r="25631" spans="5:5">
      <c r="E25631"/>
    </row>
    <row r="25632" spans="5:5">
      <c r="E25632"/>
    </row>
    <row r="25633" spans="5:5">
      <c r="E25633"/>
    </row>
    <row r="25634" spans="5:5">
      <c r="E25634"/>
    </row>
    <row r="25635" spans="5:5">
      <c r="E25635"/>
    </row>
    <row r="25636" spans="5:5">
      <c r="E25636"/>
    </row>
    <row r="25637" spans="5:5">
      <c r="E25637"/>
    </row>
    <row r="25638" spans="5:5">
      <c r="E25638"/>
    </row>
    <row r="25639" spans="5:5">
      <c r="E25639"/>
    </row>
    <row r="25640" spans="5:5">
      <c r="E25640"/>
    </row>
    <row r="25641" spans="5:5">
      <c r="E25641"/>
    </row>
    <row r="25642" spans="5:5">
      <c r="E25642"/>
    </row>
    <row r="25643" spans="5:5">
      <c r="E25643"/>
    </row>
    <row r="25644" spans="5:5">
      <c r="E25644"/>
    </row>
    <row r="25645" spans="5:5">
      <c r="E25645"/>
    </row>
    <row r="25646" spans="5:5">
      <c r="E25646"/>
    </row>
    <row r="25647" spans="5:5">
      <c r="E25647"/>
    </row>
    <row r="25648" spans="5:5">
      <c r="E25648"/>
    </row>
    <row r="25649" spans="5:5">
      <c r="E25649"/>
    </row>
    <row r="25650" spans="5:5">
      <c r="E25650"/>
    </row>
    <row r="25651" spans="5:5">
      <c r="E25651"/>
    </row>
    <row r="25652" spans="5:5">
      <c r="E25652"/>
    </row>
    <row r="25653" spans="5:5">
      <c r="E25653"/>
    </row>
    <row r="25654" spans="5:5">
      <c r="E25654"/>
    </row>
    <row r="25655" spans="5:5">
      <c r="E25655"/>
    </row>
    <row r="25656" spans="5:5">
      <c r="E25656"/>
    </row>
    <row r="25657" spans="5:5">
      <c r="E25657"/>
    </row>
    <row r="25658" spans="5:5">
      <c r="E25658"/>
    </row>
    <row r="25659" spans="5:5">
      <c r="E25659"/>
    </row>
    <row r="25660" spans="5:5">
      <c r="E25660"/>
    </row>
    <row r="25661" spans="5:5">
      <c r="E25661"/>
    </row>
    <row r="25662" spans="5:5">
      <c r="E25662"/>
    </row>
    <row r="25663" spans="5:5">
      <c r="E25663"/>
    </row>
    <row r="25664" spans="5:5">
      <c r="E25664"/>
    </row>
    <row r="25665" spans="5:5">
      <c r="E25665"/>
    </row>
    <row r="25666" spans="5:5">
      <c r="E25666"/>
    </row>
    <row r="25667" spans="5:5">
      <c r="E25667"/>
    </row>
    <row r="25668" spans="5:5">
      <c r="E25668"/>
    </row>
    <row r="25669" spans="5:5">
      <c r="E25669"/>
    </row>
    <row r="25670" spans="5:5">
      <c r="E25670"/>
    </row>
    <row r="25671" spans="5:5">
      <c r="E25671"/>
    </row>
    <row r="25672" spans="5:5">
      <c r="E25672"/>
    </row>
    <row r="25673" spans="5:5">
      <c r="E25673"/>
    </row>
    <row r="25674" spans="5:5">
      <c r="E25674"/>
    </row>
    <row r="25675" spans="5:5">
      <c r="E25675"/>
    </row>
    <row r="25676" spans="5:5">
      <c r="E25676"/>
    </row>
    <row r="25677" spans="5:5">
      <c r="E25677"/>
    </row>
    <row r="25678" spans="5:5">
      <c r="E25678"/>
    </row>
    <row r="25679" spans="5:5">
      <c r="E25679"/>
    </row>
    <row r="25680" spans="5:5">
      <c r="E25680"/>
    </row>
    <row r="25681" spans="5:5">
      <c r="E25681"/>
    </row>
    <row r="25682" spans="5:5">
      <c r="E25682"/>
    </row>
    <row r="25683" spans="5:5">
      <c r="E25683"/>
    </row>
    <row r="25684" spans="5:5">
      <c r="E25684"/>
    </row>
    <row r="25685" spans="5:5">
      <c r="E25685"/>
    </row>
    <row r="25686" spans="5:5">
      <c r="E25686"/>
    </row>
    <row r="25687" spans="5:5">
      <c r="E25687"/>
    </row>
    <row r="25688" spans="5:5">
      <c r="E25688"/>
    </row>
    <row r="25689" spans="5:5">
      <c r="E25689"/>
    </row>
    <row r="25690" spans="5:5">
      <c r="E25690"/>
    </row>
    <row r="25691" spans="5:5">
      <c r="E25691"/>
    </row>
    <row r="25692" spans="5:5">
      <c r="E25692"/>
    </row>
    <row r="25693" spans="5:5">
      <c r="E25693"/>
    </row>
    <row r="25694" spans="5:5">
      <c r="E25694"/>
    </row>
    <row r="25695" spans="5:5">
      <c r="E25695"/>
    </row>
    <row r="25696" spans="5:5">
      <c r="E25696"/>
    </row>
    <row r="25697" spans="5:5">
      <c r="E25697"/>
    </row>
    <row r="25698" spans="5:5">
      <c r="E25698"/>
    </row>
    <row r="25699" spans="5:5">
      <c r="E25699"/>
    </row>
    <row r="25700" spans="5:5">
      <c r="E25700"/>
    </row>
    <row r="25701" spans="5:5">
      <c r="E25701"/>
    </row>
    <row r="25702" spans="5:5">
      <c r="E25702"/>
    </row>
    <row r="25703" spans="5:5">
      <c r="E25703"/>
    </row>
    <row r="25704" spans="5:5">
      <c r="E25704"/>
    </row>
    <row r="25705" spans="5:5">
      <c r="E25705"/>
    </row>
    <row r="25706" spans="5:5">
      <c r="E25706"/>
    </row>
    <row r="25707" spans="5:5">
      <c r="E25707"/>
    </row>
    <row r="25708" spans="5:5">
      <c r="E25708"/>
    </row>
    <row r="25709" spans="5:5">
      <c r="E25709"/>
    </row>
    <row r="25710" spans="5:5">
      <c r="E25710"/>
    </row>
    <row r="25711" spans="5:5">
      <c r="E25711"/>
    </row>
    <row r="25712" spans="5:5">
      <c r="E25712"/>
    </row>
    <row r="25713" spans="5:5">
      <c r="E25713"/>
    </row>
    <row r="25714" spans="5:5">
      <c r="E25714"/>
    </row>
    <row r="25715" spans="5:5">
      <c r="E25715"/>
    </row>
    <row r="25716" spans="5:5">
      <c r="E25716"/>
    </row>
    <row r="25717" spans="5:5">
      <c r="E25717"/>
    </row>
    <row r="25718" spans="5:5">
      <c r="E25718"/>
    </row>
    <row r="25719" spans="5:5">
      <c r="E25719"/>
    </row>
    <row r="25720" spans="5:5">
      <c r="E25720"/>
    </row>
    <row r="25721" spans="5:5">
      <c r="E25721"/>
    </row>
    <row r="25722" spans="5:5">
      <c r="E25722"/>
    </row>
    <row r="25723" spans="5:5">
      <c r="E25723"/>
    </row>
    <row r="25724" spans="5:5">
      <c r="E25724"/>
    </row>
    <row r="25725" spans="5:5">
      <c r="E25725"/>
    </row>
    <row r="25726" spans="5:5">
      <c r="E25726"/>
    </row>
    <row r="25727" spans="5:5">
      <c r="E25727"/>
    </row>
    <row r="25728" spans="5:5">
      <c r="E25728"/>
    </row>
    <row r="25729" spans="5:5">
      <c r="E25729"/>
    </row>
    <row r="25730" spans="5:5">
      <c r="E25730"/>
    </row>
    <row r="25731" spans="5:5">
      <c r="E25731"/>
    </row>
    <row r="25732" spans="5:5">
      <c r="E25732"/>
    </row>
    <row r="25733" spans="5:5">
      <c r="E25733"/>
    </row>
    <row r="25734" spans="5:5">
      <c r="E25734"/>
    </row>
    <row r="25735" spans="5:5">
      <c r="E25735"/>
    </row>
    <row r="25736" spans="5:5">
      <c r="E25736"/>
    </row>
    <row r="25737" spans="5:5">
      <c r="E25737"/>
    </row>
    <row r="25738" spans="5:5">
      <c r="E25738"/>
    </row>
    <row r="25739" spans="5:5">
      <c r="E25739"/>
    </row>
    <row r="25740" spans="5:5">
      <c r="E25740"/>
    </row>
    <row r="25741" spans="5:5">
      <c r="E25741"/>
    </row>
    <row r="25742" spans="5:5">
      <c r="E25742"/>
    </row>
    <row r="25743" spans="5:5">
      <c r="E25743"/>
    </row>
    <row r="25744" spans="5:5">
      <c r="E25744"/>
    </row>
    <row r="25745" spans="5:5">
      <c r="E25745"/>
    </row>
    <row r="25746" spans="5:5">
      <c r="E25746"/>
    </row>
    <row r="25747" spans="5:5">
      <c r="E25747"/>
    </row>
    <row r="25748" spans="5:5">
      <c r="E25748"/>
    </row>
    <row r="25749" spans="5:5">
      <c r="E25749"/>
    </row>
    <row r="25750" spans="5:5">
      <c r="E25750"/>
    </row>
    <row r="25751" spans="5:5">
      <c r="E25751"/>
    </row>
    <row r="25752" spans="5:5">
      <c r="E25752"/>
    </row>
    <row r="25753" spans="5:5">
      <c r="E25753"/>
    </row>
    <row r="25754" spans="5:5">
      <c r="E25754"/>
    </row>
    <row r="25755" spans="5:5">
      <c r="E25755"/>
    </row>
    <row r="25756" spans="5:5">
      <c r="E25756"/>
    </row>
    <row r="25757" spans="5:5">
      <c r="E25757"/>
    </row>
    <row r="25758" spans="5:5">
      <c r="E25758"/>
    </row>
    <row r="25759" spans="5:5">
      <c r="E25759"/>
    </row>
    <row r="25760" spans="5:5">
      <c r="E25760"/>
    </row>
    <row r="25761" spans="5:5">
      <c r="E25761"/>
    </row>
    <row r="25762" spans="5:5">
      <c r="E25762"/>
    </row>
    <row r="25763" spans="5:5">
      <c r="E25763"/>
    </row>
    <row r="25764" spans="5:5">
      <c r="E25764"/>
    </row>
    <row r="25765" spans="5:5">
      <c r="E25765"/>
    </row>
    <row r="25766" spans="5:5">
      <c r="E25766"/>
    </row>
    <row r="25767" spans="5:5">
      <c r="E25767"/>
    </row>
    <row r="25768" spans="5:5">
      <c r="E25768"/>
    </row>
    <row r="25769" spans="5:5">
      <c r="E25769"/>
    </row>
    <row r="25770" spans="5:5">
      <c r="E25770"/>
    </row>
    <row r="25771" spans="5:5">
      <c r="E25771"/>
    </row>
    <row r="25772" spans="5:5">
      <c r="E25772"/>
    </row>
    <row r="25773" spans="5:5">
      <c r="E25773"/>
    </row>
    <row r="25774" spans="5:5">
      <c r="E25774"/>
    </row>
    <row r="25775" spans="5:5">
      <c r="E25775"/>
    </row>
    <row r="25776" spans="5:5">
      <c r="E25776"/>
    </row>
    <row r="25777" spans="5:5">
      <c r="E25777"/>
    </row>
    <row r="25778" spans="5:5">
      <c r="E25778"/>
    </row>
    <row r="25779" spans="5:5">
      <c r="E25779"/>
    </row>
    <row r="25780" spans="5:5">
      <c r="E25780"/>
    </row>
    <row r="25781" spans="5:5">
      <c r="E25781"/>
    </row>
    <row r="25782" spans="5:5">
      <c r="E25782"/>
    </row>
    <row r="25783" spans="5:5">
      <c r="E25783"/>
    </row>
    <row r="25784" spans="5:5">
      <c r="E25784"/>
    </row>
    <row r="25785" spans="5:5">
      <c r="E25785"/>
    </row>
    <row r="25786" spans="5:5">
      <c r="E25786"/>
    </row>
    <row r="25787" spans="5:5">
      <c r="E25787"/>
    </row>
    <row r="25788" spans="5:5">
      <c r="E25788"/>
    </row>
    <row r="25789" spans="5:5">
      <c r="E25789"/>
    </row>
    <row r="25790" spans="5:5">
      <c r="E25790"/>
    </row>
    <row r="25791" spans="5:5">
      <c r="E25791"/>
    </row>
    <row r="25792" spans="5:5">
      <c r="E25792"/>
    </row>
    <row r="25793" spans="5:5">
      <c r="E25793"/>
    </row>
    <row r="25794" spans="5:5">
      <c r="E25794"/>
    </row>
    <row r="25795" spans="5:5">
      <c r="E25795"/>
    </row>
    <row r="25796" spans="5:5">
      <c r="E25796"/>
    </row>
    <row r="25797" spans="5:5">
      <c r="E25797"/>
    </row>
    <row r="25798" spans="5:5">
      <c r="E25798"/>
    </row>
    <row r="25799" spans="5:5">
      <c r="E25799"/>
    </row>
    <row r="25800" spans="5:5">
      <c r="E25800"/>
    </row>
    <row r="25801" spans="5:5">
      <c r="E25801"/>
    </row>
    <row r="25802" spans="5:5">
      <c r="E25802"/>
    </row>
    <row r="25803" spans="5:5">
      <c r="E25803"/>
    </row>
    <row r="25804" spans="5:5">
      <c r="E25804"/>
    </row>
    <row r="25805" spans="5:5">
      <c r="E25805"/>
    </row>
    <row r="25806" spans="5:5">
      <c r="E25806"/>
    </row>
    <row r="25807" spans="5:5">
      <c r="E25807"/>
    </row>
    <row r="25808" spans="5:5">
      <c r="E25808"/>
    </row>
    <row r="25809" spans="5:5">
      <c r="E25809"/>
    </row>
    <row r="25810" spans="5:5">
      <c r="E25810"/>
    </row>
    <row r="25811" spans="5:5">
      <c r="E25811"/>
    </row>
    <row r="25812" spans="5:5">
      <c r="E25812"/>
    </row>
    <row r="25813" spans="5:5">
      <c r="E25813"/>
    </row>
    <row r="25814" spans="5:5">
      <c r="E25814"/>
    </row>
    <row r="25815" spans="5:5">
      <c r="E25815"/>
    </row>
    <row r="25816" spans="5:5">
      <c r="E25816"/>
    </row>
    <row r="25817" spans="5:5">
      <c r="E25817"/>
    </row>
    <row r="25818" spans="5:5">
      <c r="E25818"/>
    </row>
    <row r="25819" spans="5:5">
      <c r="E25819"/>
    </row>
    <row r="25820" spans="5:5">
      <c r="E25820"/>
    </row>
    <row r="25821" spans="5:5">
      <c r="E25821"/>
    </row>
    <row r="25822" spans="5:5">
      <c r="E25822"/>
    </row>
    <row r="25823" spans="5:5">
      <c r="E25823"/>
    </row>
    <row r="25824" spans="5:5">
      <c r="E25824"/>
    </row>
    <row r="25825" spans="5:5">
      <c r="E25825"/>
    </row>
    <row r="25826" spans="5:5">
      <c r="E25826"/>
    </row>
    <row r="25827" spans="5:5">
      <c r="E25827"/>
    </row>
    <row r="25828" spans="5:5">
      <c r="E25828"/>
    </row>
    <row r="25829" spans="5:5">
      <c r="E25829"/>
    </row>
    <row r="25830" spans="5:5">
      <c r="E25830"/>
    </row>
    <row r="25831" spans="5:5">
      <c r="E25831"/>
    </row>
    <row r="25832" spans="5:5">
      <c r="E25832"/>
    </row>
    <row r="25833" spans="5:5">
      <c r="E25833"/>
    </row>
    <row r="25834" spans="5:5">
      <c r="E25834"/>
    </row>
    <row r="25835" spans="5:5">
      <c r="E25835"/>
    </row>
    <row r="25836" spans="5:5">
      <c r="E25836"/>
    </row>
    <row r="25837" spans="5:5">
      <c r="E25837"/>
    </row>
    <row r="25838" spans="5:5">
      <c r="E25838"/>
    </row>
    <row r="25839" spans="5:5">
      <c r="E25839"/>
    </row>
    <row r="25840" spans="5:5">
      <c r="E25840"/>
    </row>
    <row r="25841" spans="5:5">
      <c r="E25841"/>
    </row>
    <row r="25842" spans="5:5">
      <c r="E25842"/>
    </row>
    <row r="25843" spans="5:5">
      <c r="E25843"/>
    </row>
    <row r="25844" spans="5:5">
      <c r="E25844"/>
    </row>
    <row r="25845" spans="5:5">
      <c r="E25845"/>
    </row>
    <row r="25846" spans="5:5">
      <c r="E25846"/>
    </row>
    <row r="25847" spans="5:5">
      <c r="E25847"/>
    </row>
    <row r="25848" spans="5:5">
      <c r="E25848"/>
    </row>
    <row r="25849" spans="5:5">
      <c r="E25849"/>
    </row>
    <row r="25850" spans="5:5">
      <c r="E25850"/>
    </row>
    <row r="25851" spans="5:5">
      <c r="E25851"/>
    </row>
    <row r="25852" spans="5:5">
      <c r="E25852"/>
    </row>
    <row r="25853" spans="5:5">
      <c r="E25853"/>
    </row>
    <row r="25854" spans="5:5">
      <c r="E25854"/>
    </row>
    <row r="25855" spans="5:5">
      <c r="E25855"/>
    </row>
    <row r="25856" spans="5:5">
      <c r="E25856"/>
    </row>
    <row r="25857" spans="5:5">
      <c r="E25857"/>
    </row>
    <row r="25858" spans="5:5">
      <c r="E25858"/>
    </row>
    <row r="25859" spans="5:5">
      <c r="E25859"/>
    </row>
    <row r="25860" spans="5:5">
      <c r="E25860"/>
    </row>
    <row r="25861" spans="5:5">
      <c r="E25861"/>
    </row>
    <row r="25862" spans="5:5">
      <c r="E25862"/>
    </row>
    <row r="25863" spans="5:5">
      <c r="E25863"/>
    </row>
    <row r="25864" spans="5:5">
      <c r="E25864"/>
    </row>
    <row r="25865" spans="5:5">
      <c r="E25865"/>
    </row>
    <row r="25866" spans="5:5">
      <c r="E25866"/>
    </row>
    <row r="25867" spans="5:5">
      <c r="E25867"/>
    </row>
    <row r="25868" spans="5:5">
      <c r="E25868"/>
    </row>
    <row r="25869" spans="5:5">
      <c r="E25869"/>
    </row>
    <row r="25870" spans="5:5">
      <c r="E25870"/>
    </row>
    <row r="25871" spans="5:5">
      <c r="E25871"/>
    </row>
    <row r="25872" spans="5:5">
      <c r="E25872"/>
    </row>
    <row r="25873" spans="5:5">
      <c r="E25873"/>
    </row>
    <row r="25874" spans="5:5">
      <c r="E25874"/>
    </row>
    <row r="25875" spans="5:5">
      <c r="E25875"/>
    </row>
    <row r="25876" spans="5:5">
      <c r="E25876"/>
    </row>
    <row r="25877" spans="5:5">
      <c r="E25877"/>
    </row>
    <row r="25878" spans="5:5">
      <c r="E25878"/>
    </row>
    <row r="25879" spans="5:5">
      <c r="E25879"/>
    </row>
    <row r="25880" spans="5:5">
      <c r="E25880"/>
    </row>
    <row r="25881" spans="5:5">
      <c r="E25881"/>
    </row>
    <row r="25882" spans="5:5">
      <c r="E25882"/>
    </row>
    <row r="25883" spans="5:5">
      <c r="E25883"/>
    </row>
    <row r="25884" spans="5:5">
      <c r="E25884"/>
    </row>
    <row r="25885" spans="5:5">
      <c r="E25885"/>
    </row>
    <row r="25886" spans="5:5">
      <c r="E25886"/>
    </row>
    <row r="25887" spans="5:5">
      <c r="E25887"/>
    </row>
    <row r="25888" spans="5:5">
      <c r="E25888"/>
    </row>
    <row r="25889" spans="5:5">
      <c r="E25889"/>
    </row>
    <row r="25890" spans="5:5">
      <c r="E25890"/>
    </row>
    <row r="25891" spans="5:5">
      <c r="E25891"/>
    </row>
    <row r="25892" spans="5:5">
      <c r="E25892"/>
    </row>
    <row r="25893" spans="5:5">
      <c r="E25893"/>
    </row>
    <row r="25894" spans="5:5">
      <c r="E25894"/>
    </row>
    <row r="25895" spans="5:5">
      <c r="E25895"/>
    </row>
    <row r="25896" spans="5:5">
      <c r="E25896"/>
    </row>
    <row r="25897" spans="5:5">
      <c r="E25897"/>
    </row>
    <row r="25898" spans="5:5">
      <c r="E25898"/>
    </row>
    <row r="25899" spans="5:5">
      <c r="E25899"/>
    </row>
    <row r="25900" spans="5:5">
      <c r="E25900"/>
    </row>
    <row r="25901" spans="5:5">
      <c r="E25901"/>
    </row>
    <row r="25902" spans="5:5">
      <c r="E25902"/>
    </row>
    <row r="25903" spans="5:5">
      <c r="E25903"/>
    </row>
    <row r="25904" spans="5:5">
      <c r="E25904"/>
    </row>
    <row r="25905" spans="5:5">
      <c r="E25905"/>
    </row>
    <row r="25906" spans="5:5">
      <c r="E25906"/>
    </row>
    <row r="25907" spans="5:5">
      <c r="E25907"/>
    </row>
    <row r="25908" spans="5:5">
      <c r="E25908"/>
    </row>
    <row r="25909" spans="5:5">
      <c r="E25909"/>
    </row>
    <row r="25910" spans="5:5">
      <c r="E25910"/>
    </row>
    <row r="25911" spans="5:5">
      <c r="E25911"/>
    </row>
    <row r="25912" spans="5:5">
      <c r="E25912"/>
    </row>
    <row r="25913" spans="5:5">
      <c r="E25913"/>
    </row>
    <row r="25914" spans="5:5">
      <c r="E25914"/>
    </row>
    <row r="25915" spans="5:5">
      <c r="E25915"/>
    </row>
    <row r="25916" spans="5:5">
      <c r="E25916"/>
    </row>
    <row r="25917" spans="5:5">
      <c r="E25917"/>
    </row>
    <row r="25918" spans="5:5">
      <c r="E25918"/>
    </row>
    <row r="25919" spans="5:5">
      <c r="E25919"/>
    </row>
    <row r="25920" spans="5:5">
      <c r="E25920"/>
    </row>
    <row r="25921" spans="5:5">
      <c r="E25921"/>
    </row>
    <row r="25922" spans="5:5">
      <c r="E25922"/>
    </row>
    <row r="25923" spans="5:5">
      <c r="E25923"/>
    </row>
    <row r="25924" spans="5:5">
      <c r="E25924"/>
    </row>
    <row r="25925" spans="5:5">
      <c r="E25925"/>
    </row>
    <row r="25926" spans="5:5">
      <c r="E25926"/>
    </row>
    <row r="25927" spans="5:5">
      <c r="E25927"/>
    </row>
    <row r="25928" spans="5:5">
      <c r="E25928"/>
    </row>
    <row r="25929" spans="5:5">
      <c r="E25929"/>
    </row>
    <row r="25930" spans="5:5">
      <c r="E25930"/>
    </row>
    <row r="25931" spans="5:5">
      <c r="E25931"/>
    </row>
    <row r="25932" spans="5:5">
      <c r="E25932"/>
    </row>
    <row r="25933" spans="5:5">
      <c r="E25933"/>
    </row>
    <row r="25934" spans="5:5">
      <c r="E25934"/>
    </row>
    <row r="25935" spans="5:5">
      <c r="E25935"/>
    </row>
    <row r="25936" spans="5:5">
      <c r="E25936"/>
    </row>
    <row r="25937" spans="5:5">
      <c r="E25937"/>
    </row>
    <row r="25938" spans="5:5">
      <c r="E25938"/>
    </row>
    <row r="25939" spans="5:5">
      <c r="E25939"/>
    </row>
    <row r="25940" spans="5:5">
      <c r="E25940"/>
    </row>
    <row r="25941" spans="5:5">
      <c r="E25941"/>
    </row>
    <row r="25942" spans="5:5">
      <c r="E25942"/>
    </row>
    <row r="25943" spans="5:5">
      <c r="E25943"/>
    </row>
    <row r="25944" spans="5:5">
      <c r="E25944"/>
    </row>
    <row r="25945" spans="5:5">
      <c r="E25945"/>
    </row>
    <row r="25946" spans="5:5">
      <c r="E25946"/>
    </row>
    <row r="25947" spans="5:5">
      <c r="E25947"/>
    </row>
    <row r="25948" spans="5:5">
      <c r="E25948"/>
    </row>
    <row r="25949" spans="5:5">
      <c r="E25949"/>
    </row>
    <row r="25950" spans="5:5">
      <c r="E25950"/>
    </row>
    <row r="25951" spans="5:5">
      <c r="E25951"/>
    </row>
    <row r="25952" spans="5:5">
      <c r="E25952"/>
    </row>
    <row r="25953" spans="5:5">
      <c r="E25953"/>
    </row>
    <row r="25954" spans="5:5">
      <c r="E25954"/>
    </row>
    <row r="25955" spans="5:5">
      <c r="E25955"/>
    </row>
    <row r="25956" spans="5:5">
      <c r="E25956"/>
    </row>
    <row r="25957" spans="5:5">
      <c r="E25957"/>
    </row>
    <row r="25958" spans="5:5">
      <c r="E25958"/>
    </row>
    <row r="25959" spans="5:5">
      <c r="E25959"/>
    </row>
    <row r="25960" spans="5:5">
      <c r="E25960"/>
    </row>
    <row r="25961" spans="5:5">
      <c r="E25961"/>
    </row>
    <row r="25962" spans="5:5">
      <c r="E25962"/>
    </row>
    <row r="25963" spans="5:5">
      <c r="E25963"/>
    </row>
    <row r="25964" spans="5:5">
      <c r="E25964"/>
    </row>
    <row r="25965" spans="5:5">
      <c r="E25965"/>
    </row>
    <row r="25966" spans="5:5">
      <c r="E25966"/>
    </row>
    <row r="25967" spans="5:5">
      <c r="E25967"/>
    </row>
    <row r="25968" spans="5:5">
      <c r="E25968"/>
    </row>
    <row r="25969" spans="5:5">
      <c r="E25969"/>
    </row>
    <row r="25970" spans="5:5">
      <c r="E25970"/>
    </row>
    <row r="25971" spans="5:5">
      <c r="E25971"/>
    </row>
    <row r="25972" spans="5:5">
      <c r="E25972"/>
    </row>
    <row r="25973" spans="5:5">
      <c r="E25973"/>
    </row>
    <row r="25974" spans="5:5">
      <c r="E25974"/>
    </row>
    <row r="25975" spans="5:5">
      <c r="E25975"/>
    </row>
    <row r="25976" spans="5:5">
      <c r="E25976"/>
    </row>
    <row r="25977" spans="5:5">
      <c r="E25977"/>
    </row>
    <row r="25978" spans="5:5">
      <c r="E25978"/>
    </row>
    <row r="25979" spans="5:5">
      <c r="E25979"/>
    </row>
    <row r="25980" spans="5:5">
      <c r="E25980"/>
    </row>
    <row r="25981" spans="5:5">
      <c r="E25981"/>
    </row>
    <row r="25982" spans="5:5">
      <c r="E25982"/>
    </row>
    <row r="25983" spans="5:5">
      <c r="E25983"/>
    </row>
    <row r="25984" spans="5:5">
      <c r="E25984"/>
    </row>
    <row r="25985" spans="5:5">
      <c r="E25985"/>
    </row>
    <row r="25986" spans="5:5">
      <c r="E25986"/>
    </row>
    <row r="25987" spans="5:5">
      <c r="E25987"/>
    </row>
    <row r="25988" spans="5:5">
      <c r="E25988"/>
    </row>
    <row r="25989" spans="5:5">
      <c r="E25989"/>
    </row>
    <row r="25990" spans="5:5">
      <c r="E25990"/>
    </row>
    <row r="25991" spans="5:5">
      <c r="E25991"/>
    </row>
    <row r="25992" spans="5:5">
      <c r="E25992"/>
    </row>
    <row r="25993" spans="5:5">
      <c r="E25993"/>
    </row>
    <row r="25994" spans="5:5">
      <c r="E25994"/>
    </row>
    <row r="25995" spans="5:5">
      <c r="E25995"/>
    </row>
    <row r="25996" spans="5:5">
      <c r="E25996"/>
    </row>
    <row r="25997" spans="5:5">
      <c r="E25997"/>
    </row>
    <row r="25998" spans="5:5">
      <c r="E25998"/>
    </row>
    <row r="25999" spans="5:5">
      <c r="E25999"/>
    </row>
    <row r="26000" spans="5:5">
      <c r="E26000"/>
    </row>
    <row r="26001" spans="5:5">
      <c r="E26001"/>
    </row>
    <row r="26002" spans="5:5">
      <c r="E26002"/>
    </row>
    <row r="26003" spans="5:5">
      <c r="E26003"/>
    </row>
    <row r="26004" spans="5:5">
      <c r="E26004"/>
    </row>
    <row r="26005" spans="5:5">
      <c r="E26005"/>
    </row>
    <row r="26006" spans="5:5">
      <c r="E26006"/>
    </row>
    <row r="26007" spans="5:5">
      <c r="E26007"/>
    </row>
    <row r="26008" spans="5:5">
      <c r="E26008"/>
    </row>
    <row r="26009" spans="5:5">
      <c r="E26009"/>
    </row>
    <row r="26010" spans="5:5">
      <c r="E26010"/>
    </row>
    <row r="26011" spans="5:5">
      <c r="E26011"/>
    </row>
    <row r="26012" spans="5:5">
      <c r="E26012"/>
    </row>
    <row r="26013" spans="5:5">
      <c r="E26013"/>
    </row>
    <row r="26014" spans="5:5">
      <c r="E26014"/>
    </row>
    <row r="26015" spans="5:5">
      <c r="E26015"/>
    </row>
    <row r="26016" spans="5:5">
      <c r="E26016"/>
    </row>
    <row r="26017" spans="5:5">
      <c r="E26017"/>
    </row>
    <row r="26018" spans="5:5">
      <c r="E26018"/>
    </row>
    <row r="26019" spans="5:5">
      <c r="E26019"/>
    </row>
    <row r="26020" spans="5:5">
      <c r="E26020"/>
    </row>
    <row r="26021" spans="5:5">
      <c r="E26021"/>
    </row>
    <row r="26022" spans="5:5">
      <c r="E26022"/>
    </row>
    <row r="26023" spans="5:5">
      <c r="E26023"/>
    </row>
    <row r="26024" spans="5:5">
      <c r="E26024"/>
    </row>
    <row r="26025" spans="5:5">
      <c r="E26025"/>
    </row>
    <row r="26026" spans="5:5">
      <c r="E26026"/>
    </row>
    <row r="26027" spans="5:5">
      <c r="E26027"/>
    </row>
    <row r="26028" spans="5:5">
      <c r="E26028"/>
    </row>
    <row r="26029" spans="5:5">
      <c r="E26029"/>
    </row>
    <row r="26030" spans="5:5">
      <c r="E26030"/>
    </row>
    <row r="26031" spans="5:5">
      <c r="E26031"/>
    </row>
    <row r="26032" spans="5:5">
      <c r="E26032"/>
    </row>
    <row r="26033" spans="5:5">
      <c r="E26033"/>
    </row>
    <row r="26034" spans="5:5">
      <c r="E26034"/>
    </row>
    <row r="26035" spans="5:5">
      <c r="E26035"/>
    </row>
    <row r="26036" spans="5:5">
      <c r="E26036"/>
    </row>
    <row r="26037" spans="5:5">
      <c r="E26037"/>
    </row>
    <row r="26038" spans="5:5">
      <c r="E26038"/>
    </row>
    <row r="26039" spans="5:5">
      <c r="E26039"/>
    </row>
    <row r="26040" spans="5:5">
      <c r="E26040"/>
    </row>
    <row r="26041" spans="5:5">
      <c r="E26041"/>
    </row>
    <row r="26042" spans="5:5">
      <c r="E26042"/>
    </row>
    <row r="26043" spans="5:5">
      <c r="E26043"/>
    </row>
    <row r="26044" spans="5:5">
      <c r="E26044"/>
    </row>
    <row r="26045" spans="5:5">
      <c r="E26045"/>
    </row>
    <row r="26046" spans="5:5">
      <c r="E26046"/>
    </row>
    <row r="26047" spans="5:5">
      <c r="E26047"/>
    </row>
    <row r="26048" spans="5:5">
      <c r="E26048"/>
    </row>
    <row r="26049" spans="5:5">
      <c r="E26049"/>
    </row>
    <row r="26050" spans="5:5">
      <c r="E26050"/>
    </row>
    <row r="26051" spans="5:5">
      <c r="E26051"/>
    </row>
    <row r="26052" spans="5:5">
      <c r="E26052"/>
    </row>
    <row r="26053" spans="5:5">
      <c r="E26053"/>
    </row>
    <row r="26054" spans="5:5">
      <c r="E26054"/>
    </row>
    <row r="26055" spans="5:5">
      <c r="E26055"/>
    </row>
    <row r="26056" spans="5:5">
      <c r="E26056"/>
    </row>
    <row r="26057" spans="5:5">
      <c r="E26057"/>
    </row>
    <row r="26058" spans="5:5">
      <c r="E26058"/>
    </row>
    <row r="26059" spans="5:5">
      <c r="E26059"/>
    </row>
    <row r="26060" spans="5:5">
      <c r="E26060"/>
    </row>
    <row r="26061" spans="5:5">
      <c r="E26061"/>
    </row>
    <row r="26062" spans="5:5">
      <c r="E26062"/>
    </row>
    <row r="26063" spans="5:5">
      <c r="E26063"/>
    </row>
    <row r="26064" spans="5:5">
      <c r="E26064"/>
    </row>
    <row r="26065" spans="5:5">
      <c r="E26065"/>
    </row>
    <row r="26066" spans="5:5">
      <c r="E26066"/>
    </row>
    <row r="26067" spans="5:5">
      <c r="E26067"/>
    </row>
    <row r="26068" spans="5:5">
      <c r="E26068"/>
    </row>
    <row r="26069" spans="5:5">
      <c r="E26069"/>
    </row>
    <row r="26070" spans="5:5">
      <c r="E26070"/>
    </row>
    <row r="26071" spans="5:5">
      <c r="E26071"/>
    </row>
    <row r="26072" spans="5:5">
      <c r="E26072"/>
    </row>
    <row r="26073" spans="5:5">
      <c r="E26073"/>
    </row>
    <row r="26074" spans="5:5">
      <c r="E26074"/>
    </row>
    <row r="26075" spans="5:5">
      <c r="E26075"/>
    </row>
    <row r="26076" spans="5:5">
      <c r="E26076"/>
    </row>
    <row r="26077" spans="5:5">
      <c r="E26077"/>
    </row>
    <row r="26078" spans="5:5">
      <c r="E26078"/>
    </row>
    <row r="26079" spans="5:5">
      <c r="E26079"/>
    </row>
    <row r="26080" spans="5:5">
      <c r="E26080"/>
    </row>
    <row r="26081" spans="5:5">
      <c r="E26081"/>
    </row>
    <row r="26082" spans="5:5">
      <c r="E26082"/>
    </row>
    <row r="26083" spans="5:5">
      <c r="E26083"/>
    </row>
    <row r="26084" spans="5:5">
      <c r="E26084"/>
    </row>
    <row r="26085" spans="5:5">
      <c r="E26085"/>
    </row>
    <row r="26086" spans="5:5">
      <c r="E26086"/>
    </row>
    <row r="26087" spans="5:5">
      <c r="E26087"/>
    </row>
    <row r="26088" spans="5:5">
      <c r="E26088"/>
    </row>
    <row r="26089" spans="5:5">
      <c r="E26089"/>
    </row>
    <row r="26090" spans="5:5">
      <c r="E26090"/>
    </row>
    <row r="26091" spans="5:5">
      <c r="E26091"/>
    </row>
    <row r="26092" spans="5:5">
      <c r="E26092"/>
    </row>
    <row r="26093" spans="5:5">
      <c r="E26093"/>
    </row>
    <row r="26094" spans="5:5">
      <c r="E26094"/>
    </row>
    <row r="26095" spans="5:5">
      <c r="E26095"/>
    </row>
    <row r="26096" spans="5:5">
      <c r="E26096"/>
    </row>
    <row r="26097" spans="5:5">
      <c r="E26097"/>
    </row>
    <row r="26098" spans="5:5">
      <c r="E26098"/>
    </row>
    <row r="26099" spans="5:5">
      <c r="E26099"/>
    </row>
    <row r="26100" spans="5:5">
      <c r="E26100"/>
    </row>
    <row r="26101" spans="5:5">
      <c r="E26101"/>
    </row>
    <row r="26102" spans="5:5">
      <c r="E26102"/>
    </row>
    <row r="26103" spans="5:5">
      <c r="E26103"/>
    </row>
    <row r="26104" spans="5:5">
      <c r="E26104"/>
    </row>
    <row r="26105" spans="5:5">
      <c r="E26105"/>
    </row>
    <row r="26106" spans="5:5">
      <c r="E26106"/>
    </row>
    <row r="26107" spans="5:5">
      <c r="E26107"/>
    </row>
    <row r="26108" spans="5:5">
      <c r="E26108"/>
    </row>
    <row r="26109" spans="5:5">
      <c r="E26109"/>
    </row>
    <row r="26110" spans="5:5">
      <c r="E26110"/>
    </row>
    <row r="26111" spans="5:5">
      <c r="E26111"/>
    </row>
    <row r="26112" spans="5:5">
      <c r="E26112"/>
    </row>
    <row r="26113" spans="5:5">
      <c r="E26113"/>
    </row>
    <row r="26114" spans="5:5">
      <c r="E26114"/>
    </row>
    <row r="26115" spans="5:5">
      <c r="E26115"/>
    </row>
    <row r="26116" spans="5:5">
      <c r="E26116"/>
    </row>
    <row r="26117" spans="5:5">
      <c r="E26117"/>
    </row>
    <row r="26118" spans="5:5">
      <c r="E26118"/>
    </row>
    <row r="26119" spans="5:5">
      <c r="E26119"/>
    </row>
    <row r="26120" spans="5:5">
      <c r="E26120"/>
    </row>
    <row r="26121" spans="5:5">
      <c r="E26121"/>
    </row>
    <row r="26122" spans="5:5">
      <c r="E26122"/>
    </row>
    <row r="26123" spans="5:5">
      <c r="E26123"/>
    </row>
    <row r="26124" spans="5:5">
      <c r="E26124"/>
    </row>
    <row r="26125" spans="5:5">
      <c r="E26125"/>
    </row>
    <row r="26126" spans="5:5">
      <c r="E26126"/>
    </row>
    <row r="26127" spans="5:5">
      <c r="E26127"/>
    </row>
    <row r="26128" spans="5:5">
      <c r="E26128"/>
    </row>
    <row r="26129" spans="5:5">
      <c r="E26129"/>
    </row>
    <row r="26130" spans="5:5">
      <c r="E26130"/>
    </row>
    <row r="26131" spans="5:5">
      <c r="E26131"/>
    </row>
    <row r="26132" spans="5:5">
      <c r="E26132"/>
    </row>
    <row r="26133" spans="5:5">
      <c r="E26133"/>
    </row>
    <row r="26134" spans="5:5">
      <c r="E26134"/>
    </row>
    <row r="26135" spans="5:5">
      <c r="E26135"/>
    </row>
    <row r="26136" spans="5:5">
      <c r="E26136"/>
    </row>
    <row r="26137" spans="5:5">
      <c r="E26137"/>
    </row>
    <row r="26138" spans="5:5">
      <c r="E26138"/>
    </row>
    <row r="26139" spans="5:5">
      <c r="E26139"/>
    </row>
    <row r="26140" spans="5:5">
      <c r="E26140"/>
    </row>
    <row r="26141" spans="5:5">
      <c r="E26141"/>
    </row>
    <row r="26142" spans="5:5">
      <c r="E26142"/>
    </row>
    <row r="26143" spans="5:5">
      <c r="E26143"/>
    </row>
    <row r="26144" spans="5:5">
      <c r="E26144"/>
    </row>
    <row r="26145" spans="5:5">
      <c r="E26145"/>
    </row>
    <row r="26146" spans="5:5">
      <c r="E26146"/>
    </row>
    <row r="26147" spans="5:5">
      <c r="E26147"/>
    </row>
    <row r="26148" spans="5:5">
      <c r="E26148"/>
    </row>
    <row r="26149" spans="5:5">
      <c r="E26149"/>
    </row>
    <row r="26150" spans="5:5">
      <c r="E26150"/>
    </row>
    <row r="26151" spans="5:5">
      <c r="E26151"/>
    </row>
    <row r="26152" spans="5:5">
      <c r="E26152"/>
    </row>
    <row r="26153" spans="5:5">
      <c r="E26153"/>
    </row>
    <row r="26154" spans="5:5">
      <c r="E26154"/>
    </row>
    <row r="26155" spans="5:5">
      <c r="E26155"/>
    </row>
    <row r="26156" spans="5:5">
      <c r="E26156"/>
    </row>
    <row r="26157" spans="5:5">
      <c r="E26157"/>
    </row>
    <row r="26158" spans="5:5">
      <c r="E26158"/>
    </row>
    <row r="26159" spans="5:5">
      <c r="E26159"/>
    </row>
    <row r="26160" spans="5:5">
      <c r="E26160"/>
    </row>
    <row r="26161" spans="5:5">
      <c r="E26161"/>
    </row>
    <row r="26162" spans="5:5">
      <c r="E26162"/>
    </row>
    <row r="26163" spans="5:5">
      <c r="E26163"/>
    </row>
    <row r="26164" spans="5:5">
      <c r="E26164"/>
    </row>
    <row r="26165" spans="5:5">
      <c r="E26165"/>
    </row>
    <row r="26166" spans="5:5">
      <c r="E26166"/>
    </row>
    <row r="26167" spans="5:5">
      <c r="E26167"/>
    </row>
    <row r="26168" spans="5:5">
      <c r="E26168"/>
    </row>
    <row r="26169" spans="5:5">
      <c r="E26169"/>
    </row>
    <row r="26170" spans="5:5">
      <c r="E26170"/>
    </row>
    <row r="26171" spans="5:5">
      <c r="E26171"/>
    </row>
    <row r="26172" spans="5:5">
      <c r="E26172"/>
    </row>
    <row r="26173" spans="5:5">
      <c r="E26173"/>
    </row>
    <row r="26174" spans="5:5">
      <c r="E26174"/>
    </row>
    <row r="26175" spans="5:5">
      <c r="E26175"/>
    </row>
    <row r="26176" spans="5:5">
      <c r="E26176"/>
    </row>
    <row r="26177" spans="5:5">
      <c r="E26177"/>
    </row>
    <row r="26178" spans="5:5">
      <c r="E26178"/>
    </row>
    <row r="26179" spans="5:5">
      <c r="E26179"/>
    </row>
    <row r="26180" spans="5:5">
      <c r="E26180"/>
    </row>
    <row r="26181" spans="5:5">
      <c r="E26181"/>
    </row>
    <row r="26182" spans="5:5">
      <c r="E26182"/>
    </row>
    <row r="26183" spans="5:5">
      <c r="E26183"/>
    </row>
    <row r="26184" spans="5:5">
      <c r="E26184"/>
    </row>
    <row r="26185" spans="5:5">
      <c r="E26185"/>
    </row>
    <row r="26186" spans="5:5">
      <c r="E26186"/>
    </row>
    <row r="26187" spans="5:5">
      <c r="E26187"/>
    </row>
    <row r="26188" spans="5:5">
      <c r="E26188"/>
    </row>
    <row r="26189" spans="5:5">
      <c r="E26189"/>
    </row>
    <row r="26190" spans="5:5">
      <c r="E26190"/>
    </row>
    <row r="26191" spans="5:5">
      <c r="E26191"/>
    </row>
    <row r="26192" spans="5:5">
      <c r="E26192"/>
    </row>
  </sheetData>
  <mergeCells count="5">
    <mergeCell ref="C7:E7"/>
    <mergeCell ref="G18:L22"/>
    <mergeCell ref="G24:L28"/>
    <mergeCell ref="G12:L16"/>
    <mergeCell ref="G8:L10"/>
  </mergeCells>
  <pageMargins left="0" right="0" top="0.25" bottom="0.25" header="0.3" footer="0.3"/>
  <pageSetup paperSize="5" scale="73" fitToHeight="2"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52"/>
  <sheetViews>
    <sheetView showGridLines="0" zoomScaleNormal="100" workbookViewId="0"/>
  </sheetViews>
  <sheetFormatPr defaultColWidth="8.7109375" defaultRowHeight="15"/>
  <cols>
    <col min="1" max="1" width="18.28515625" customWidth="1"/>
    <col min="2" max="2" width="2.7109375" customWidth="1"/>
    <col min="3" max="3" width="18.42578125" style="4" customWidth="1"/>
    <col min="4" max="4" width="5" customWidth="1"/>
    <col min="5" max="5" width="16.42578125" customWidth="1"/>
    <col min="6" max="6" width="2.42578125" customWidth="1"/>
    <col min="7" max="7" width="23.140625" style="4" customWidth="1"/>
  </cols>
  <sheetData>
    <row r="1" spans="1:7" ht="15.75">
      <c r="A1" s="102" t="s">
        <v>64</v>
      </c>
      <c r="B1" s="14"/>
      <c r="C1" s="18"/>
      <c r="D1" s="14"/>
      <c r="E1" s="14"/>
      <c r="F1" s="14"/>
      <c r="G1" s="19"/>
    </row>
    <row r="2" spans="1:7" ht="15.75">
      <c r="A2" s="80" t="s">
        <v>79</v>
      </c>
      <c r="B2" s="11"/>
      <c r="C2" s="10"/>
      <c r="D2" s="11"/>
      <c r="E2" s="11"/>
      <c r="F2" s="11"/>
      <c r="G2" s="22"/>
    </row>
    <row r="3" spans="1:7" ht="15.75">
      <c r="A3" s="80" t="s">
        <v>65</v>
      </c>
      <c r="B3" s="11"/>
      <c r="C3" s="10"/>
      <c r="D3" s="11"/>
      <c r="E3" s="11"/>
      <c r="F3" s="11"/>
      <c r="G3" s="22"/>
    </row>
    <row r="4" spans="1:7" ht="15.75">
      <c r="A4" s="80" t="s">
        <v>80</v>
      </c>
      <c r="B4" s="11"/>
      <c r="C4" s="10"/>
      <c r="D4" s="11"/>
      <c r="E4" s="11"/>
      <c r="F4" s="11"/>
      <c r="G4" s="22"/>
    </row>
    <row r="5" spans="1:7" ht="16.5" thickBot="1">
      <c r="A5" s="80" t="s">
        <v>59</v>
      </c>
      <c r="B5" s="11"/>
      <c r="C5" s="10"/>
      <c r="D5" s="11"/>
      <c r="E5" s="11"/>
      <c r="F5" s="11"/>
      <c r="G5" s="22"/>
    </row>
    <row r="6" spans="1:7">
      <c r="A6" s="13" t="s">
        <v>4</v>
      </c>
      <c r="B6" s="14"/>
      <c r="C6" s="18"/>
      <c r="D6" s="14"/>
      <c r="E6" s="14"/>
      <c r="F6" s="14"/>
      <c r="G6" s="19"/>
    </row>
    <row r="7" spans="1:7">
      <c r="A7" s="15">
        <f>Instructions!E6</f>
        <v>0</v>
      </c>
      <c r="B7" s="11"/>
      <c r="C7" s="10"/>
      <c r="D7" s="11"/>
      <c r="E7" s="11"/>
      <c r="F7" s="11"/>
      <c r="G7" s="22"/>
    </row>
    <row r="8" spans="1:7">
      <c r="A8" s="15">
        <f>Instructions!E7</f>
        <v>0</v>
      </c>
      <c r="B8" s="11"/>
      <c r="C8" s="10"/>
      <c r="D8" s="11"/>
      <c r="E8" s="11"/>
      <c r="F8" s="11"/>
      <c r="G8" s="22"/>
    </row>
    <row r="9" spans="1:7">
      <c r="A9" s="15" t="str">
        <f>Instructions!C8</f>
        <v>Total Units</v>
      </c>
      <c r="B9" s="11"/>
      <c r="C9" s="97">
        <f>Instructions!E8</f>
        <v>0</v>
      </c>
      <c r="D9" s="11"/>
      <c r="E9" s="11"/>
      <c r="F9" s="11"/>
      <c r="G9" s="22"/>
    </row>
    <row r="10" spans="1:7">
      <c r="A10" s="15" t="s">
        <v>5</v>
      </c>
      <c r="B10" s="11"/>
      <c r="C10" s="5" t="str">
        <f>HCC!D9</f>
        <v>BRIDGEPORT</v>
      </c>
      <c r="D10" s="9"/>
      <c r="E10" s="9" t="str">
        <f>HCC!D10</f>
        <v>CONNECTICUT</v>
      </c>
      <c r="F10" s="11"/>
      <c r="G10" s="22"/>
    </row>
    <row r="11" spans="1:7">
      <c r="A11" s="16"/>
      <c r="B11" s="11"/>
      <c r="C11" s="24" t="s">
        <v>11</v>
      </c>
      <c r="D11" s="25"/>
      <c r="E11" s="25" t="s">
        <v>12</v>
      </c>
      <c r="F11" s="25"/>
      <c r="G11" s="26" t="s">
        <v>13</v>
      </c>
    </row>
    <row r="12" spans="1:7">
      <c r="A12" s="15" t="s">
        <v>18</v>
      </c>
      <c r="B12" s="11"/>
      <c r="C12" s="20"/>
      <c r="D12" s="21"/>
      <c r="E12" s="21"/>
      <c r="F12" s="21"/>
      <c r="G12" s="27"/>
    </row>
    <row r="13" spans="1:7">
      <c r="A13" s="16" t="s">
        <v>16</v>
      </c>
      <c r="B13" s="11"/>
      <c r="C13" s="10">
        <f>GETPIVOTDATA("Sum of 0 Bedrooms, HCC",HCC!$C$12,"Type","Detached/Semi-Detached")</f>
        <v>113615.0045</v>
      </c>
      <c r="D13" s="11"/>
      <c r="E13" s="59">
        <v>0</v>
      </c>
      <c r="F13" s="11"/>
      <c r="G13" s="22">
        <f>SUM(C13*E13)</f>
        <v>0</v>
      </c>
    </row>
    <row r="14" spans="1:7">
      <c r="A14" s="16" t="s">
        <v>6</v>
      </c>
      <c r="B14" s="11"/>
      <c r="C14" s="10">
        <f>GETPIVOTDATA("Sum of 1 Bedrooms, HCC",HCC!$C$12,"Type","Detached/Semi-Detached")</f>
        <v>147075.75640000001</v>
      </c>
      <c r="D14" s="11"/>
      <c r="E14" s="59">
        <v>0</v>
      </c>
      <c r="F14" s="11"/>
      <c r="G14" s="22">
        <f t="shared" ref="G14:G19" si="0">SUM(C14*E14)</f>
        <v>0</v>
      </c>
    </row>
    <row r="15" spans="1:7">
      <c r="A15" s="16" t="s">
        <v>7</v>
      </c>
      <c r="B15" s="11"/>
      <c r="C15" s="10">
        <f>GETPIVOTDATA("Sum of 2 Bedrooms, HCC",HCC!$C$12,"Type","Detached/Semi-Detached")</f>
        <v>176026.52059999999</v>
      </c>
      <c r="D15" s="11"/>
      <c r="E15" s="59">
        <v>0</v>
      </c>
      <c r="F15" s="11"/>
      <c r="G15" s="22">
        <f t="shared" si="0"/>
        <v>0</v>
      </c>
    </row>
    <row r="16" spans="1:7">
      <c r="A16" s="16" t="s">
        <v>8</v>
      </c>
      <c r="B16" s="11"/>
      <c r="C16" s="10">
        <f>GETPIVOTDATA("Sum of 3 Bedrooms, HCC",HCC!$C$12,"Type","Detached/Semi-Detached")</f>
        <v>209954.9486</v>
      </c>
      <c r="D16" s="11"/>
      <c r="E16" s="59">
        <v>0</v>
      </c>
      <c r="F16" s="11"/>
      <c r="G16" s="22">
        <f t="shared" si="0"/>
        <v>0</v>
      </c>
    </row>
    <row r="17" spans="1:7">
      <c r="A17" s="16" t="s">
        <v>9</v>
      </c>
      <c r="B17" s="11"/>
      <c r="C17" s="10">
        <f>GETPIVOTDATA("Sum of 4 Bedrooms, HCC",HCC!$C$12,"Type","Detached/Semi-Detached")</f>
        <v>247469.97270000001</v>
      </c>
      <c r="D17" s="11"/>
      <c r="E17" s="59">
        <v>0</v>
      </c>
      <c r="F17" s="11"/>
      <c r="G17" s="22">
        <f t="shared" si="0"/>
        <v>0</v>
      </c>
    </row>
    <row r="18" spans="1:7">
      <c r="A18" s="16" t="s">
        <v>10</v>
      </c>
      <c r="B18" s="11"/>
      <c r="C18" s="10">
        <f>GETPIVOTDATA("Sum of 5 Bedrooms, HCC",HCC!$C$12,"Type","Detached/Semi-Detached")</f>
        <v>271325.68910000002</v>
      </c>
      <c r="D18" s="11"/>
      <c r="E18" s="59">
        <v>0</v>
      </c>
      <c r="F18" s="11"/>
      <c r="G18" s="22">
        <f t="shared" si="0"/>
        <v>0</v>
      </c>
    </row>
    <row r="19" spans="1:7">
      <c r="A19" s="16" t="s">
        <v>17</v>
      </c>
      <c r="B19" s="11"/>
      <c r="C19" s="10">
        <f>GETPIVOTDATA("Sum of 6 Bedrooms, HCC",HCC!$C$12,"Type","Detached/Semi-Detached")</f>
        <v>293763.0306</v>
      </c>
      <c r="D19" s="11"/>
      <c r="E19" s="59">
        <v>0</v>
      </c>
      <c r="F19" s="11"/>
      <c r="G19" s="22">
        <f t="shared" si="0"/>
        <v>0</v>
      </c>
    </row>
    <row r="20" spans="1:7">
      <c r="A20" s="15" t="s">
        <v>21</v>
      </c>
      <c r="B20" s="11"/>
      <c r="C20" s="10"/>
      <c r="D20" s="11"/>
      <c r="E20" s="11">
        <f>SUM(E13:E19)</f>
        <v>0</v>
      </c>
      <c r="F20" s="11"/>
      <c r="G20" s="22">
        <f>SUM(G12:G19)</f>
        <v>0</v>
      </c>
    </row>
    <row r="21" spans="1:7">
      <c r="A21" s="16"/>
      <c r="B21" s="11"/>
      <c r="C21" s="10"/>
      <c r="D21" s="11"/>
      <c r="E21" s="11"/>
      <c r="F21" s="11"/>
      <c r="G21" s="22"/>
    </row>
    <row r="22" spans="1:7">
      <c r="A22" s="15" t="s">
        <v>20</v>
      </c>
      <c r="B22" s="11"/>
      <c r="C22" s="10"/>
      <c r="D22" s="11"/>
      <c r="E22" s="11"/>
      <c r="F22" s="11"/>
      <c r="G22" s="22"/>
    </row>
    <row r="23" spans="1:7">
      <c r="A23" s="16" t="s">
        <v>16</v>
      </c>
      <c r="B23" s="11"/>
      <c r="C23" s="10">
        <f>GETPIVOTDATA("Sum of 0 Bedrooms, HCC",HCC!$C$12,"Type","Elevator")</f>
        <v>96830.446899999995</v>
      </c>
      <c r="D23" s="11"/>
      <c r="E23" s="59">
        <v>0</v>
      </c>
      <c r="F23" s="11"/>
      <c r="G23" s="22">
        <f t="shared" ref="G23:G29" si="1">SUM(C23*E23)</f>
        <v>0</v>
      </c>
    </row>
    <row r="24" spans="1:7">
      <c r="A24" s="16" t="s">
        <v>6</v>
      </c>
      <c r="B24" s="11"/>
      <c r="C24" s="10">
        <f>GETPIVOTDATA("Sum of 1 Bedrooms, HCC",HCC!$C$12,"Type","Elevator")</f>
        <v>135562.6257</v>
      </c>
      <c r="D24" s="11"/>
      <c r="E24" s="59">
        <v>0</v>
      </c>
      <c r="F24" s="11"/>
      <c r="G24" s="22">
        <f t="shared" si="1"/>
        <v>0</v>
      </c>
    </row>
    <row r="25" spans="1:7">
      <c r="A25" s="16" t="s">
        <v>7</v>
      </c>
      <c r="B25" s="11"/>
      <c r="C25" s="10">
        <f>GETPIVOTDATA("Sum of 2 Bedrooms, HCC",HCC!$C$12,"Type","Elevator")</f>
        <v>174294.8045</v>
      </c>
      <c r="D25" s="11"/>
      <c r="E25" s="59">
        <v>0</v>
      </c>
      <c r="F25" s="11"/>
      <c r="G25" s="22">
        <f t="shared" si="1"/>
        <v>0</v>
      </c>
    </row>
    <row r="26" spans="1:7">
      <c r="A26" s="16" t="s">
        <v>8</v>
      </c>
      <c r="B26" s="11"/>
      <c r="C26" s="10">
        <f>GETPIVOTDATA("Sum of 3 Bedrooms, HCC",HCC!$C$12,"Type","Elevator")</f>
        <v>232393.07260000001</v>
      </c>
      <c r="D26" s="11"/>
      <c r="E26" s="59">
        <v>0</v>
      </c>
      <c r="F26" s="11"/>
      <c r="G26" s="22">
        <f t="shared" si="1"/>
        <v>0</v>
      </c>
    </row>
    <row r="27" spans="1:7">
      <c r="A27" s="16" t="s">
        <v>9</v>
      </c>
      <c r="B27" s="11"/>
      <c r="C27" s="10">
        <f>GETPIVOTDATA("Sum of 4 Bedrooms, HCC",HCC!$C$12,"Type","Elevator")</f>
        <v>290491.34080000001</v>
      </c>
      <c r="D27" s="11"/>
      <c r="E27" s="59">
        <v>0</v>
      </c>
      <c r="F27" s="11"/>
      <c r="G27" s="22">
        <f t="shared" si="1"/>
        <v>0</v>
      </c>
    </row>
    <row r="28" spans="1:7">
      <c r="A28" s="16" t="s">
        <v>10</v>
      </c>
      <c r="B28" s="11"/>
      <c r="C28" s="10">
        <f>GETPIVOTDATA("Sum of 5 Bedrooms, HCC",HCC!$C$12,"Type","Elevator")</f>
        <v>329223.5196</v>
      </c>
      <c r="D28" s="11"/>
      <c r="E28" s="59">
        <v>0</v>
      </c>
      <c r="F28" s="11"/>
      <c r="G28" s="22">
        <f t="shared" si="1"/>
        <v>0</v>
      </c>
    </row>
    <row r="29" spans="1:7">
      <c r="A29" s="16" t="s">
        <v>17</v>
      </c>
      <c r="B29" s="11"/>
      <c r="C29" s="10">
        <f>GETPIVOTDATA("Sum of 6 Bedrooms, HCC",HCC!$C$12,"Type","Elevator")</f>
        <v>367955.69839999999</v>
      </c>
      <c r="D29" s="11"/>
      <c r="E29" s="59">
        <v>0</v>
      </c>
      <c r="F29" s="11"/>
      <c r="G29" s="22">
        <f t="shared" si="1"/>
        <v>0</v>
      </c>
    </row>
    <row r="30" spans="1:7">
      <c r="A30" s="15" t="s">
        <v>21</v>
      </c>
      <c r="B30" s="11"/>
      <c r="C30" s="10"/>
      <c r="D30" s="11"/>
      <c r="E30" s="11">
        <f>SUM(E23:E29)</f>
        <v>0</v>
      </c>
      <c r="F30" s="11"/>
      <c r="G30" s="22">
        <f>SUM(G22:G29)</f>
        <v>0</v>
      </c>
    </row>
    <row r="31" spans="1:7">
      <c r="A31" s="16"/>
      <c r="B31" s="11"/>
      <c r="C31" s="10"/>
      <c r="D31" s="11"/>
      <c r="E31" s="11"/>
      <c r="F31" s="11"/>
      <c r="G31" s="22"/>
    </row>
    <row r="32" spans="1:7">
      <c r="A32" s="15" t="s">
        <v>19</v>
      </c>
      <c r="B32" s="11"/>
      <c r="C32" s="10"/>
      <c r="D32" s="11"/>
      <c r="E32" s="11"/>
      <c r="F32" s="11"/>
      <c r="G32" s="22"/>
    </row>
    <row r="33" spans="1:7">
      <c r="A33" s="16" t="s">
        <v>16</v>
      </c>
      <c r="B33" s="11"/>
      <c r="C33" s="10">
        <f>GETPIVOTDATA("Sum of 0 Bedrooms, HCC",HCC!$C$12,"Type","Row House")</f>
        <v>97333.283500000005</v>
      </c>
      <c r="D33" s="11"/>
      <c r="E33" s="59">
        <v>0</v>
      </c>
      <c r="F33" s="11"/>
      <c r="G33" s="22">
        <f t="shared" ref="G33:G39" si="2">SUM(C33*E33)</f>
        <v>0</v>
      </c>
    </row>
    <row r="34" spans="1:7">
      <c r="A34" s="16" t="s">
        <v>6</v>
      </c>
      <c r="B34" s="11"/>
      <c r="C34" s="10">
        <f>GETPIVOTDATA("Sum of 1 Bedrooms, HCC",HCC!$C$12,"Type","Row House")</f>
        <v>127224.28720000001</v>
      </c>
      <c r="D34" s="11"/>
      <c r="E34" s="59">
        <v>0</v>
      </c>
      <c r="F34" s="11"/>
      <c r="G34" s="22">
        <f t="shared" si="2"/>
        <v>0</v>
      </c>
    </row>
    <row r="35" spans="1:7">
      <c r="A35" s="16" t="s">
        <v>7</v>
      </c>
      <c r="B35" s="11"/>
      <c r="C35" s="10">
        <f>GETPIVOTDATA("Sum of 2 Bedrooms, HCC",HCC!$C$12,"Type","Row House")</f>
        <v>154286.98329999999</v>
      </c>
      <c r="D35" s="11"/>
      <c r="E35" s="59">
        <v>0</v>
      </c>
      <c r="F35" s="11"/>
      <c r="G35" s="22">
        <f t="shared" si="2"/>
        <v>0</v>
      </c>
    </row>
    <row r="36" spans="1:7">
      <c r="A36" s="16" t="s">
        <v>8</v>
      </c>
      <c r="B36" s="11"/>
      <c r="C36" s="10">
        <f>GETPIVOTDATA("Sum of 3 Bedrooms, HCC",HCC!$C$12,"Type","Row House")</f>
        <v>188539.98730000001</v>
      </c>
      <c r="D36" s="11"/>
      <c r="E36" s="59">
        <v>0</v>
      </c>
      <c r="F36" s="11"/>
      <c r="G36" s="22">
        <f t="shared" si="2"/>
        <v>0</v>
      </c>
    </row>
    <row r="37" spans="1:7">
      <c r="A37" s="16" t="s">
        <v>9</v>
      </c>
      <c r="B37" s="11"/>
      <c r="C37" s="10">
        <f>GETPIVOTDATA("Sum of 4 Bedrooms, HCC",HCC!$C$12,"Type","Row House")</f>
        <v>223545.7213</v>
      </c>
      <c r="D37" s="11"/>
      <c r="E37" s="59">
        <v>0</v>
      </c>
      <c r="F37" s="11"/>
      <c r="G37" s="22">
        <f t="shared" si="2"/>
        <v>0</v>
      </c>
    </row>
    <row r="38" spans="1:7">
      <c r="A38" s="16" t="s">
        <v>10</v>
      </c>
      <c r="B38" s="11"/>
      <c r="C38" s="10">
        <f>GETPIVOTDATA("Sum of 5 Bedrooms, HCC",HCC!$C$12,"Type","Row House")</f>
        <v>246230.7297</v>
      </c>
      <c r="D38" s="11"/>
      <c r="E38" s="59">
        <v>0</v>
      </c>
      <c r="F38" s="11"/>
      <c r="G38" s="22">
        <f t="shared" si="2"/>
        <v>0</v>
      </c>
    </row>
    <row r="39" spans="1:7">
      <c r="A39" s="16" t="s">
        <v>17</v>
      </c>
      <c r="B39" s="11"/>
      <c r="C39" s="10">
        <f>GETPIVOTDATA("Sum of 6 Bedrooms, HCC",HCC!$C$12,"Type","Row House")</f>
        <v>267307.73300000001</v>
      </c>
      <c r="D39" s="11"/>
      <c r="E39" s="59">
        <v>0</v>
      </c>
      <c r="F39" s="11"/>
      <c r="G39" s="22">
        <f t="shared" si="2"/>
        <v>0</v>
      </c>
    </row>
    <row r="40" spans="1:7">
      <c r="A40" s="15" t="s">
        <v>21</v>
      </c>
      <c r="B40" s="11"/>
      <c r="C40" s="10"/>
      <c r="D40" s="11"/>
      <c r="E40" s="11">
        <f>SUM(E33:E39)</f>
        <v>0</v>
      </c>
      <c r="F40" s="11"/>
      <c r="G40" s="22">
        <f>SUM(G32:G39)</f>
        <v>0</v>
      </c>
    </row>
    <row r="41" spans="1:7">
      <c r="A41" s="16"/>
      <c r="B41" s="11"/>
      <c r="C41" s="10"/>
      <c r="D41" s="11"/>
      <c r="E41" s="11"/>
      <c r="F41" s="11"/>
      <c r="G41" s="22"/>
    </row>
    <row r="42" spans="1:7">
      <c r="A42" s="15" t="s">
        <v>57</v>
      </c>
      <c r="B42" s="11"/>
      <c r="C42" s="10"/>
      <c r="D42" s="11"/>
      <c r="E42" s="11"/>
      <c r="F42" s="11"/>
      <c r="G42" s="22"/>
    </row>
    <row r="43" spans="1:7">
      <c r="A43" s="16" t="s">
        <v>16</v>
      </c>
      <c r="B43" s="11"/>
      <c r="C43" s="10">
        <f>GETPIVOTDATA("Sum of 0 Bedrooms, HCC",HCC!$C$12,"Type","Walkup")</f>
        <v>86776.830700000006</v>
      </c>
      <c r="D43" s="11"/>
      <c r="E43" s="59">
        <v>0</v>
      </c>
      <c r="F43" s="11"/>
      <c r="G43" s="22">
        <f t="shared" ref="G43:G49" si="3">SUM(C43*E43)</f>
        <v>0</v>
      </c>
    </row>
    <row r="44" spans="1:7">
      <c r="A44" s="16" t="s">
        <v>6</v>
      </c>
      <c r="B44" s="11"/>
      <c r="C44" s="10">
        <f>GETPIVOTDATA("Sum of 1 Bedrooms, HCC",HCC!$C$12,"Type","Walkup")</f>
        <v>118133.02280000001</v>
      </c>
      <c r="D44" s="11"/>
      <c r="E44" s="59">
        <v>0</v>
      </c>
      <c r="F44" s="11"/>
      <c r="G44" s="22">
        <f t="shared" si="3"/>
        <v>0</v>
      </c>
    </row>
    <row r="45" spans="1:7">
      <c r="A45" s="16" t="s">
        <v>7</v>
      </c>
      <c r="B45" s="11"/>
      <c r="C45" s="10">
        <f>GETPIVOTDATA("Sum of 2 Bedrooms, HCC",HCC!$C$12,"Type","Walkup")</f>
        <v>149376.90700000001</v>
      </c>
      <c r="D45" s="11"/>
      <c r="E45" s="59">
        <v>0</v>
      </c>
      <c r="F45" s="11"/>
      <c r="G45" s="22">
        <f t="shared" si="3"/>
        <v>0</v>
      </c>
    </row>
    <row r="46" spans="1:7">
      <c r="A46" s="16" t="s">
        <v>8</v>
      </c>
      <c r="B46" s="11"/>
      <c r="C46" s="10">
        <f>GETPIVOTDATA("Sum of 3 Bedrooms, HCC",HCC!$C$12,"Type","Walkup")</f>
        <v>196629.0491</v>
      </c>
      <c r="D46" s="11"/>
      <c r="E46" s="59">
        <v>0</v>
      </c>
      <c r="F46" s="11"/>
      <c r="G46" s="22">
        <f t="shared" si="3"/>
        <v>0</v>
      </c>
    </row>
    <row r="47" spans="1:7">
      <c r="A47" s="16" t="s">
        <v>9</v>
      </c>
      <c r="B47" s="11"/>
      <c r="C47" s="10">
        <f>GETPIVOTDATA("Sum of 4 Bedrooms, HCC",HCC!$C$12,"Type","Walkup")</f>
        <v>243404.91130000001</v>
      </c>
      <c r="D47" s="11"/>
      <c r="E47" s="59">
        <v>0</v>
      </c>
      <c r="F47" s="11"/>
      <c r="G47" s="22">
        <f t="shared" si="3"/>
        <v>0</v>
      </c>
    </row>
    <row r="48" spans="1:7">
      <c r="A48" s="16" t="s">
        <v>10</v>
      </c>
      <c r="B48" s="11"/>
      <c r="C48" s="10">
        <f>GETPIVOTDATA("Sum of 5 Bedrooms, HCC",HCC!$C$12,"Type","Walkup")</f>
        <v>274059.61930000002</v>
      </c>
      <c r="D48" s="11"/>
      <c r="E48" s="59">
        <v>0</v>
      </c>
      <c r="F48" s="11"/>
      <c r="G48" s="22">
        <f t="shared" si="3"/>
        <v>0</v>
      </c>
    </row>
    <row r="49" spans="1:7">
      <c r="A49" s="16" t="s">
        <v>17</v>
      </c>
      <c r="B49" s="11"/>
      <c r="C49" s="10">
        <f>GETPIVOTDATA("Sum of 6 Bedrooms, HCC",HCC!$C$12,"Type","Walkup")</f>
        <v>304290.96730000002</v>
      </c>
      <c r="D49" s="11"/>
      <c r="E49" s="59">
        <v>0</v>
      </c>
      <c r="F49" s="11"/>
      <c r="G49" s="22">
        <f t="shared" si="3"/>
        <v>0</v>
      </c>
    </row>
    <row r="50" spans="1:7">
      <c r="A50" s="15" t="s">
        <v>21</v>
      </c>
      <c r="B50" s="11"/>
      <c r="C50" s="10"/>
      <c r="D50" s="11"/>
      <c r="E50" s="11">
        <f>SUM(E43:E49)</f>
        <v>0</v>
      </c>
      <c r="F50" s="11"/>
      <c r="G50" s="22">
        <f>SUM(G43:G49)</f>
        <v>0</v>
      </c>
    </row>
    <row r="51" spans="1:7">
      <c r="A51" s="16"/>
      <c r="B51" s="11"/>
      <c r="C51" s="10"/>
      <c r="D51" s="11"/>
      <c r="E51" s="11"/>
      <c r="F51" s="11"/>
      <c r="G51" s="22"/>
    </row>
    <row r="52" spans="1:7" ht="15.75" thickBot="1">
      <c r="A52" s="98" t="s">
        <v>75</v>
      </c>
      <c r="B52" s="99"/>
      <c r="C52" s="100"/>
      <c r="D52" s="99"/>
      <c r="E52" s="99">
        <f>SUM(E20+E30+E40+E50)</f>
        <v>0</v>
      </c>
      <c r="F52" s="99"/>
      <c r="G52" s="101">
        <f>SUM(G20+G30+G40+G50)</f>
        <v>0</v>
      </c>
    </row>
  </sheetData>
  <printOptions gridLines="1"/>
  <pageMargins left="0.7" right="0.2" top="0.25" bottom="0" header="0.3" footer="0.05"/>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C4282"/>
  <sheetViews>
    <sheetView showGridLines="0" zoomScale="115" zoomScaleNormal="100" workbookViewId="0">
      <selection activeCell="B1" sqref="B1"/>
    </sheetView>
  </sheetViews>
  <sheetFormatPr defaultColWidth="8.7109375" defaultRowHeight="15"/>
  <cols>
    <col min="1" max="1" width="3.7109375" customWidth="1"/>
    <col min="2" max="2" width="36.7109375" customWidth="1"/>
    <col min="3" max="3" width="3.140625" customWidth="1"/>
    <col min="4" max="4" width="29.140625" customWidth="1"/>
    <col min="5" max="5" width="1.7109375" customWidth="1"/>
    <col min="6" max="8" width="9.140625" hidden="1" customWidth="1"/>
    <col min="9" max="9" width="4.7109375" customWidth="1"/>
    <col min="10" max="10" width="6.28515625" customWidth="1"/>
    <col min="11" max="11" width="11.28515625" bestFit="1" customWidth="1"/>
    <col min="12" max="12" width="2.7109375" customWidth="1"/>
    <col min="13" max="13" width="14.28515625" customWidth="1"/>
    <col min="14" max="14" width="0.42578125" customWidth="1"/>
    <col min="15" max="15" width="0.42578125" style="114" customWidth="1"/>
    <col min="16" max="16" width="13.7109375" customWidth="1"/>
    <col min="17" max="17" width="5.140625" customWidth="1"/>
    <col min="18" max="18" width="8.140625" customWidth="1"/>
    <col min="19" max="19" width="2.7109375" style="60" customWidth="1"/>
  </cols>
  <sheetData>
    <row r="1" spans="2:19" ht="15.75">
      <c r="B1" s="6" t="s">
        <v>26</v>
      </c>
      <c r="S1" s="11"/>
    </row>
    <row r="2" spans="2:19" ht="15.75">
      <c r="B2" s="200" t="s">
        <v>71</v>
      </c>
      <c r="C2" s="200"/>
      <c r="D2" s="200"/>
      <c r="E2" s="200"/>
      <c r="F2" s="200"/>
      <c r="G2" s="200"/>
      <c r="H2" s="200"/>
      <c r="I2" s="200"/>
      <c r="J2" s="200"/>
      <c r="K2" s="200"/>
      <c r="L2" s="200"/>
      <c r="M2" s="200"/>
      <c r="N2" s="200"/>
      <c r="O2" s="200"/>
      <c r="P2" s="200"/>
      <c r="Q2" s="200"/>
      <c r="R2" s="200"/>
      <c r="S2" s="200"/>
    </row>
    <row r="3" spans="2:19" ht="48.75" customHeight="1">
      <c r="B3" s="200" t="s">
        <v>81</v>
      </c>
      <c r="C3" s="200"/>
      <c r="D3" s="200"/>
      <c r="E3" s="200"/>
      <c r="F3" s="200"/>
      <c r="G3" s="200"/>
      <c r="H3" s="200"/>
      <c r="I3" s="200"/>
      <c r="J3" s="200"/>
      <c r="K3" s="200"/>
      <c r="L3" s="200"/>
      <c r="M3" s="200"/>
      <c r="N3" s="200"/>
      <c r="O3" s="200"/>
      <c r="P3" s="200"/>
      <c r="Q3" s="200"/>
      <c r="R3" s="200"/>
      <c r="S3" s="200"/>
    </row>
    <row r="4" spans="2:19" ht="15.75">
      <c r="B4" s="200" t="s">
        <v>72</v>
      </c>
      <c r="C4" s="200"/>
      <c r="D4" s="200"/>
      <c r="E4" s="200"/>
      <c r="F4" s="200"/>
      <c r="G4" s="200"/>
      <c r="H4" s="200"/>
      <c r="I4" s="200"/>
      <c r="J4" s="200"/>
      <c r="K4" s="200"/>
      <c r="L4" s="200"/>
      <c r="M4" s="200"/>
      <c r="N4" s="200"/>
      <c r="O4" s="200"/>
      <c r="P4" s="200"/>
      <c r="Q4" s="200"/>
      <c r="R4" s="200"/>
      <c r="S4" s="200"/>
    </row>
    <row r="5" spans="2:19" ht="15.75">
      <c r="B5" s="200" t="s">
        <v>73</v>
      </c>
      <c r="C5" s="200"/>
      <c r="D5" s="200"/>
      <c r="E5" s="200"/>
      <c r="F5" s="200"/>
      <c r="G5" s="200"/>
      <c r="H5" s="200"/>
      <c r="I5" s="200"/>
      <c r="J5" s="200"/>
      <c r="K5" s="200"/>
      <c r="L5" s="200"/>
      <c r="M5" s="200"/>
      <c r="N5" s="200"/>
      <c r="O5" s="200"/>
      <c r="P5" s="200"/>
      <c r="Q5" s="200"/>
      <c r="R5" s="200"/>
      <c r="S5" s="200"/>
    </row>
    <row r="6" spans="2:19" ht="15.75">
      <c r="B6" s="200" t="s">
        <v>82</v>
      </c>
      <c r="C6" s="200"/>
      <c r="D6" s="200"/>
      <c r="E6" s="200"/>
      <c r="F6" s="200"/>
      <c r="G6" s="200"/>
      <c r="H6" s="200"/>
      <c r="I6" s="200"/>
      <c r="J6" s="200"/>
      <c r="K6" s="200"/>
      <c r="L6" s="200"/>
      <c r="M6" s="200"/>
      <c r="N6" s="200"/>
      <c r="O6" s="200"/>
      <c r="P6" s="200"/>
      <c r="Q6" s="200"/>
      <c r="R6" s="200"/>
      <c r="S6" s="200"/>
    </row>
    <row r="7" spans="2:19" ht="36" customHeight="1">
      <c r="B7" s="200" t="s">
        <v>70</v>
      </c>
      <c r="C7" s="200"/>
      <c r="D7" s="200"/>
      <c r="E7" s="200"/>
      <c r="F7" s="200"/>
      <c r="G7" s="200"/>
      <c r="H7" s="200"/>
      <c r="I7" s="200"/>
      <c r="J7" s="200"/>
      <c r="K7" s="200"/>
      <c r="L7" s="200"/>
      <c r="M7" s="200"/>
      <c r="N7" s="200"/>
      <c r="O7" s="200"/>
      <c r="P7" s="200"/>
      <c r="Q7" s="200"/>
      <c r="R7" s="200"/>
      <c r="S7" s="200"/>
    </row>
    <row r="8" spans="2:19" ht="15.75">
      <c r="B8" s="200" t="s">
        <v>83</v>
      </c>
      <c r="C8" s="200"/>
      <c r="D8" s="200"/>
      <c r="E8" s="200"/>
      <c r="F8" s="200"/>
      <c r="G8" s="200"/>
      <c r="H8" s="200"/>
      <c r="I8" s="200"/>
      <c r="J8" s="200"/>
      <c r="K8" s="200"/>
      <c r="L8" s="200"/>
      <c r="M8" s="200"/>
      <c r="N8" s="200"/>
      <c r="O8" s="200"/>
      <c r="P8" s="200"/>
      <c r="Q8" s="200"/>
      <c r="R8" s="200"/>
      <c r="S8" s="200"/>
    </row>
    <row r="9" spans="2:19" ht="31.5" customHeight="1">
      <c r="B9" s="200" t="s">
        <v>142</v>
      </c>
      <c r="C9" s="200"/>
      <c r="D9" s="200"/>
      <c r="E9" s="200"/>
      <c r="F9" s="200"/>
      <c r="G9" s="200"/>
      <c r="H9" s="200"/>
      <c r="I9" s="200"/>
      <c r="J9" s="200"/>
      <c r="K9" s="200"/>
      <c r="L9" s="200"/>
      <c r="M9" s="200"/>
      <c r="N9" s="200"/>
      <c r="O9" s="200"/>
      <c r="P9" s="200"/>
      <c r="Q9" s="200"/>
      <c r="R9" s="200"/>
      <c r="S9" s="200"/>
    </row>
    <row r="10" spans="2:19" ht="9" customHeight="1" thickBot="1">
      <c r="B10" s="138"/>
      <c r="C10" s="138"/>
      <c r="D10" s="138"/>
      <c r="E10" s="138"/>
      <c r="F10" s="138"/>
      <c r="G10" s="138"/>
      <c r="H10" s="138"/>
      <c r="I10" s="138"/>
      <c r="J10" s="138"/>
      <c r="K10" s="138"/>
      <c r="L10" s="138"/>
      <c r="M10" s="138"/>
      <c r="N10" s="138"/>
      <c r="O10" s="143"/>
      <c r="P10" s="138"/>
      <c r="Q10" s="138"/>
      <c r="R10" s="138"/>
      <c r="S10" s="138"/>
    </row>
    <row r="11" spans="2:19" ht="15.75" thickTop="1">
      <c r="B11" s="64" t="s">
        <v>14</v>
      </c>
      <c r="C11" s="65"/>
      <c r="D11" s="202">
        <f>Instructions!E6</f>
        <v>0</v>
      </c>
      <c r="E11" s="202"/>
      <c r="F11" s="202"/>
      <c r="G11" s="202"/>
      <c r="H11" s="202"/>
      <c r="I11" s="202"/>
      <c r="J11" s="202"/>
      <c r="K11" s="202"/>
      <c r="L11" s="66"/>
      <c r="M11" s="66"/>
      <c r="N11" s="66"/>
      <c r="O11" s="144"/>
      <c r="P11" s="66"/>
      <c r="Q11" s="66"/>
      <c r="R11" s="66"/>
      <c r="S11" s="63"/>
    </row>
    <row r="12" spans="2:19">
      <c r="B12" s="67" t="s">
        <v>15</v>
      </c>
      <c r="C12" s="12"/>
      <c r="D12" s="203">
        <f>Instructions!E7</f>
        <v>0</v>
      </c>
      <c r="E12" s="203"/>
      <c r="F12" s="203"/>
      <c r="G12" s="203"/>
      <c r="H12" s="203"/>
      <c r="I12" s="203"/>
      <c r="J12" s="203"/>
      <c r="K12" s="203"/>
      <c r="L12" s="11"/>
      <c r="M12" s="11"/>
      <c r="N12" s="11"/>
      <c r="O12" s="90"/>
      <c r="P12" s="11"/>
      <c r="Q12" s="11"/>
      <c r="R12" s="11"/>
      <c r="S12" s="68"/>
    </row>
    <row r="13" spans="2:19">
      <c r="B13" s="67" t="s">
        <v>562</v>
      </c>
      <c r="C13" s="11"/>
      <c r="D13" s="201">
        <f>'Bedroom Mix and Project Type'!E52</f>
        <v>0</v>
      </c>
      <c r="E13" s="201"/>
      <c r="F13" s="201"/>
      <c r="G13" s="201"/>
      <c r="H13" s="201"/>
      <c r="I13" s="201"/>
      <c r="J13" s="90"/>
      <c r="K13" s="90"/>
      <c r="L13" s="11"/>
      <c r="M13" s="11"/>
      <c r="N13" s="11"/>
      <c r="O13" s="90"/>
      <c r="P13" s="11"/>
      <c r="Q13" s="11"/>
      <c r="R13" s="11"/>
      <c r="S13" s="68"/>
    </row>
    <row r="14" spans="2:19">
      <c r="B14" s="69"/>
      <c r="C14" s="11"/>
      <c r="D14" s="11"/>
      <c r="E14" s="11"/>
      <c r="F14" s="11"/>
      <c r="G14" s="11"/>
      <c r="H14" s="11"/>
      <c r="I14" s="11"/>
      <c r="J14" s="11"/>
      <c r="K14" s="11"/>
      <c r="L14" s="11"/>
      <c r="M14" s="11"/>
      <c r="N14" s="11"/>
      <c r="O14" s="90"/>
      <c r="P14" s="11"/>
      <c r="Q14" s="11"/>
      <c r="R14" s="11"/>
      <c r="S14" s="68"/>
    </row>
    <row r="15" spans="2:19">
      <c r="B15" s="67" t="s">
        <v>22</v>
      </c>
      <c r="C15" s="11"/>
      <c r="D15" s="11"/>
      <c r="E15" s="11"/>
      <c r="F15" s="11"/>
      <c r="G15" s="11"/>
      <c r="H15" s="11"/>
      <c r="I15" s="11"/>
      <c r="J15" s="11"/>
      <c r="K15" s="11"/>
      <c r="L15" s="11"/>
      <c r="M15" s="11"/>
      <c r="N15" s="11"/>
      <c r="O15" s="90"/>
      <c r="P15" s="11"/>
      <c r="Q15" s="11"/>
      <c r="R15" s="11"/>
      <c r="S15" s="68"/>
    </row>
    <row r="16" spans="2:19">
      <c r="B16" s="69"/>
      <c r="C16" s="11"/>
      <c r="D16" s="11"/>
      <c r="E16" s="11"/>
      <c r="F16" s="11"/>
      <c r="G16" s="11"/>
      <c r="H16" s="11"/>
      <c r="I16" s="11"/>
      <c r="J16" s="11"/>
      <c r="K16" s="11"/>
      <c r="L16" s="11"/>
      <c r="M16" s="11"/>
      <c r="N16" s="11"/>
      <c r="O16" s="90"/>
      <c r="P16" s="11"/>
      <c r="Q16" s="11"/>
      <c r="R16" s="11"/>
      <c r="S16" s="68"/>
    </row>
    <row r="17" spans="2:29">
      <c r="B17" s="69" t="s">
        <v>84</v>
      </c>
      <c r="C17" s="11"/>
      <c r="D17" s="111">
        <v>4200000</v>
      </c>
      <c r="E17" s="11"/>
      <c r="F17" s="11"/>
      <c r="G17" s="11"/>
      <c r="H17" s="11"/>
      <c r="I17" s="11"/>
      <c r="J17" s="11"/>
      <c r="K17" s="11"/>
      <c r="L17" s="11"/>
      <c r="M17" s="11"/>
      <c r="N17" s="11"/>
      <c r="O17" s="90"/>
      <c r="P17" s="11"/>
      <c r="Q17" s="11"/>
      <c r="R17" s="11"/>
      <c r="S17" s="68"/>
    </row>
    <row r="18" spans="2:29">
      <c r="B18" s="69" t="s">
        <v>0</v>
      </c>
      <c r="C18" s="11"/>
      <c r="D18" s="111">
        <f>SUM(D17*0.1)</f>
        <v>420000</v>
      </c>
      <c r="E18" s="11"/>
      <c r="F18" s="11"/>
      <c r="G18" s="11"/>
      <c r="H18" s="11"/>
      <c r="I18" s="11"/>
      <c r="J18" s="199" t="s">
        <v>560</v>
      </c>
      <c r="K18" s="199"/>
      <c r="L18" s="199"/>
      <c r="M18" s="199"/>
      <c r="N18" s="141"/>
      <c r="O18" s="90"/>
      <c r="P18" s="118" t="s">
        <v>559</v>
      </c>
      <c r="Q18" s="119"/>
      <c r="R18" s="120"/>
      <c r="S18" s="68"/>
    </row>
    <row r="19" spans="2:29">
      <c r="B19" s="69" t="s">
        <v>1</v>
      </c>
      <c r="C19" s="11"/>
      <c r="D19" s="111"/>
      <c r="E19" s="11"/>
      <c r="F19" s="11"/>
      <c r="G19" s="11"/>
      <c r="H19" s="11"/>
      <c r="I19" s="11"/>
      <c r="J19" s="199"/>
      <c r="K19" s="199"/>
      <c r="L19" s="199"/>
      <c r="M19" s="199"/>
      <c r="N19" s="141"/>
      <c r="O19" s="90"/>
      <c r="P19" s="142">
        <f>SUM(D19+D20)</f>
        <v>0</v>
      </c>
      <c r="Q19" s="9"/>
      <c r="R19" s="127"/>
      <c r="S19" s="68"/>
    </row>
    <row r="20" spans="2:29">
      <c r="B20" s="69" t="s">
        <v>2</v>
      </c>
      <c r="C20" s="11"/>
      <c r="D20" s="111"/>
      <c r="E20" s="11"/>
      <c r="F20" s="11"/>
      <c r="G20" s="11"/>
      <c r="H20" s="11"/>
      <c r="I20" s="11"/>
      <c r="J20" s="103">
        <v>0.14000000000000001</v>
      </c>
      <c r="K20" s="104"/>
      <c r="L20" s="105" t="s">
        <v>23</v>
      </c>
      <c r="M20" s="106">
        <v>5000000</v>
      </c>
      <c r="N20" s="141"/>
      <c r="O20" s="90"/>
      <c r="P20" s="70">
        <f>SUM(D17*0.14)</f>
        <v>588000</v>
      </c>
      <c r="Q20" s="71">
        <v>0.14000000000000001</v>
      </c>
      <c r="R20" s="71"/>
      <c r="S20" s="68"/>
      <c r="T20" s="11"/>
    </row>
    <row r="21" spans="2:29">
      <c r="B21" s="69" t="s">
        <v>3</v>
      </c>
      <c r="C21" s="11"/>
      <c r="D21" s="111"/>
      <c r="E21" s="11"/>
      <c r="F21" s="11"/>
      <c r="G21" s="11"/>
      <c r="H21" s="11"/>
      <c r="I21" s="11"/>
      <c r="J21" s="103">
        <v>0.15</v>
      </c>
      <c r="K21" s="107">
        <v>2500001</v>
      </c>
      <c r="L21" s="108" t="s">
        <v>24</v>
      </c>
      <c r="M21" s="106">
        <f>+M20</f>
        <v>5000000</v>
      </c>
      <c r="N21" s="141"/>
      <c r="O21" s="90"/>
      <c r="P21" s="70">
        <f>SUM(D17*0.15)</f>
        <v>630000</v>
      </c>
      <c r="Q21" s="71">
        <v>0.15</v>
      </c>
      <c r="R21" s="71"/>
      <c r="S21" s="68"/>
    </row>
    <row r="22" spans="2:29">
      <c r="B22" s="69" t="s">
        <v>27</v>
      </c>
      <c r="C22" s="11"/>
      <c r="D22" s="112">
        <f>SUM(D17:D21)</f>
        <v>4620000</v>
      </c>
      <c r="E22" s="11"/>
      <c r="F22" s="11"/>
      <c r="G22" s="11"/>
      <c r="H22" s="11"/>
      <c r="I22" s="11"/>
      <c r="J22" s="103">
        <v>0.16</v>
      </c>
      <c r="K22" s="107">
        <v>1000001</v>
      </c>
      <c r="L22" s="108" t="s">
        <v>24</v>
      </c>
      <c r="M22" s="106">
        <f>+K21-1</f>
        <v>2500000</v>
      </c>
      <c r="N22" s="141"/>
      <c r="O22" s="90"/>
      <c r="P22" s="70">
        <f>SUM(D17*0.16)</f>
        <v>672000</v>
      </c>
      <c r="Q22" s="71">
        <v>0.16</v>
      </c>
      <c r="R22" s="71"/>
      <c r="S22" s="68"/>
    </row>
    <row r="23" spans="2:29">
      <c r="B23" s="69"/>
      <c r="C23" s="11"/>
      <c r="D23" s="112"/>
      <c r="E23" s="11"/>
      <c r="F23" s="11"/>
      <c r="G23" s="11"/>
      <c r="H23" s="11"/>
      <c r="I23" s="11"/>
      <c r="J23" s="103">
        <v>0.17</v>
      </c>
      <c r="K23" s="107">
        <v>500001</v>
      </c>
      <c r="L23" s="108" t="s">
        <v>24</v>
      </c>
      <c r="M23" s="106">
        <f>+K22-1</f>
        <v>1000000</v>
      </c>
      <c r="N23" s="141"/>
      <c r="O23" s="90"/>
      <c r="P23" s="70">
        <f>SUM(D17*0.17)</f>
        <v>714000</v>
      </c>
      <c r="Q23" s="71">
        <v>0.17</v>
      </c>
      <c r="R23" s="71"/>
      <c r="S23" s="68"/>
    </row>
    <row r="24" spans="2:29">
      <c r="B24" s="139" t="s">
        <v>561</v>
      </c>
      <c r="C24" s="11"/>
      <c r="D24" s="132">
        <f>'Bedroom Mix and Project Type'!G52</f>
        <v>0</v>
      </c>
      <c r="E24" s="11"/>
      <c r="F24" s="11"/>
      <c r="G24" s="11"/>
      <c r="H24" s="11"/>
      <c r="I24" s="11"/>
      <c r="J24" s="103">
        <v>0.18</v>
      </c>
      <c r="K24" s="107">
        <f>+K23-1</f>
        <v>500000</v>
      </c>
      <c r="L24" s="109" t="s">
        <v>25</v>
      </c>
      <c r="M24" s="104"/>
      <c r="N24" s="141"/>
      <c r="O24" s="90"/>
      <c r="P24" s="70">
        <f>SUM(D17*0.18)</f>
        <v>756000</v>
      </c>
      <c r="Q24" s="71">
        <v>0.18</v>
      </c>
      <c r="R24" s="71"/>
      <c r="S24" s="68"/>
    </row>
    <row r="25" spans="2:29">
      <c r="B25" s="117" t="s">
        <v>87</v>
      </c>
      <c r="C25" s="11"/>
      <c r="D25" s="112">
        <f>SUM(D24*0.3)</f>
        <v>0</v>
      </c>
      <c r="E25" s="11"/>
      <c r="F25" s="11"/>
      <c r="G25" s="11"/>
      <c r="H25" s="11"/>
      <c r="I25" s="11"/>
      <c r="J25" s="103"/>
      <c r="K25" s="107"/>
      <c r="L25" s="109"/>
      <c r="M25" s="104"/>
      <c r="N25" s="11"/>
      <c r="O25" s="90"/>
      <c r="P25" s="70"/>
      <c r="Q25" s="71"/>
      <c r="R25" s="71"/>
      <c r="S25" s="68"/>
    </row>
    <row r="26" spans="2:29">
      <c r="B26" s="117" t="s">
        <v>74</v>
      </c>
      <c r="C26" s="11"/>
      <c r="D26" s="112">
        <f>SUM(D24*0.6)</f>
        <v>0</v>
      </c>
      <c r="E26" s="11"/>
      <c r="F26" s="11"/>
      <c r="G26" s="11"/>
      <c r="H26" s="11"/>
      <c r="I26" s="11"/>
      <c r="J26" s="11"/>
      <c r="K26" s="11"/>
      <c r="L26" s="11"/>
      <c r="M26" s="11"/>
      <c r="N26" s="11"/>
      <c r="O26" s="90"/>
      <c r="P26" s="11"/>
      <c r="Q26" s="11"/>
      <c r="R26" s="11"/>
      <c r="S26" s="68"/>
    </row>
    <row r="27" spans="2:29">
      <c r="B27" s="117" t="s">
        <v>88</v>
      </c>
      <c r="C27" s="11"/>
      <c r="D27" s="112">
        <f>SUM(D24*0.9)</f>
        <v>0</v>
      </c>
      <c r="E27" s="11"/>
      <c r="F27" s="11"/>
      <c r="G27" s="11"/>
      <c r="H27" s="11"/>
      <c r="I27" s="11"/>
      <c r="J27" s="11"/>
      <c r="K27" s="11"/>
      <c r="L27" s="11"/>
      <c r="M27" s="11"/>
      <c r="N27" s="11"/>
      <c r="O27" s="90"/>
      <c r="P27" s="11"/>
      <c r="Q27" s="11"/>
      <c r="R27" s="11"/>
      <c r="S27" s="68"/>
    </row>
    <row r="28" spans="2:29">
      <c r="B28" s="69"/>
      <c r="C28" s="11"/>
      <c r="D28" s="112"/>
      <c r="E28" s="11"/>
      <c r="F28" s="11"/>
      <c r="G28" s="11"/>
      <c r="H28" s="11"/>
      <c r="I28" s="11"/>
      <c r="J28" s="11"/>
      <c r="K28" s="11"/>
      <c r="L28" s="11"/>
      <c r="M28" s="11"/>
      <c r="N28" s="11"/>
      <c r="O28" s="90"/>
      <c r="P28" s="11"/>
      <c r="Q28" s="11"/>
      <c r="R28" s="11"/>
      <c r="S28" s="68"/>
    </row>
    <row r="29" spans="2:29">
      <c r="B29" s="167" t="s">
        <v>564</v>
      </c>
      <c r="C29" s="11"/>
      <c r="D29" s="21" t="str">
        <f>_xlfn.IFNA(AND(MATCH(HCC!D9,'High Cost Cities'!C16:C58,0),MATCH(HCC!D10,'High Cost Cities'!D16:D58,0)),"FALSE")</f>
        <v>FALSE</v>
      </c>
      <c r="E29" s="11"/>
      <c r="F29" s="11"/>
      <c r="G29" s="11"/>
      <c r="H29" s="11"/>
      <c r="I29" s="11"/>
      <c r="J29" s="11"/>
      <c r="K29" s="11"/>
      <c r="L29" s="11"/>
      <c r="M29" s="11"/>
      <c r="N29" s="11"/>
      <c r="O29" s="90"/>
      <c r="P29" s="11"/>
      <c r="Q29" s="11"/>
      <c r="R29" s="11"/>
      <c r="S29" s="68"/>
    </row>
    <row r="30" spans="2:29">
      <c r="B30" s="69"/>
      <c r="C30" s="11"/>
      <c r="D30" s="11"/>
      <c r="E30" s="11"/>
      <c r="F30" s="11"/>
      <c r="G30" s="11"/>
      <c r="H30" s="11"/>
      <c r="I30" s="11"/>
      <c r="J30" s="11"/>
      <c r="K30" s="11"/>
      <c r="L30" s="11"/>
      <c r="M30" s="11"/>
      <c r="N30" s="11"/>
      <c r="O30" s="90"/>
      <c r="P30" s="11"/>
      <c r="Q30" s="11"/>
      <c r="R30" s="11"/>
      <c r="S30" s="68"/>
    </row>
    <row r="31" spans="2:29" ht="45">
      <c r="B31" s="140" t="s">
        <v>566</v>
      </c>
      <c r="C31" s="11"/>
      <c r="D31" s="133" t="str">
        <f>IF(AND(D22&gt;D27,D29=TRUE),"20%/80% RAD/Section 18 (Rehab exceeds 90% HCC &amp; high cost area)",IF(D22&gt;D27,"40%/60% RAD/Section 18 (Rehab exceeds 90% HCC - no high cost area)",IF(D22&gt;D26,"60%/40% RAD/Section 18 (Rehab exceeds 60% HCC)",IF(D22&gt;D25,"80%/20% RAD/Section 18 (Rehab exceeds 30% HCC)","Rehab costs are ineligible for a blend"))))</f>
        <v>40%/60% RAD/Section 18 (Rehab exceeds 90% HCC - no high cost area)</v>
      </c>
      <c r="E31" s="11"/>
      <c r="F31" s="11"/>
      <c r="G31" s="11"/>
      <c r="H31" s="11"/>
      <c r="I31" s="11"/>
      <c r="J31" s="11"/>
      <c r="K31" s="11"/>
      <c r="L31" s="11"/>
      <c r="M31" s="11"/>
      <c r="N31" s="11"/>
      <c r="O31" s="90"/>
      <c r="P31" s="11"/>
      <c r="Q31" s="11"/>
      <c r="R31" s="11"/>
      <c r="S31" s="68"/>
      <c r="AC31" s="11"/>
    </row>
    <row r="32" spans="2:29">
      <c r="B32" s="140"/>
      <c r="C32" s="11"/>
      <c r="D32" s="133"/>
      <c r="E32" s="11"/>
      <c r="F32" s="11"/>
      <c r="G32" s="11"/>
      <c r="H32" s="11"/>
      <c r="I32" s="11"/>
      <c r="J32" s="11"/>
      <c r="K32" s="11"/>
      <c r="L32" s="11"/>
      <c r="M32" s="11"/>
      <c r="N32" s="11"/>
      <c r="O32" s="90"/>
      <c r="P32" s="11"/>
      <c r="Q32" s="11"/>
      <c r="R32" s="11"/>
      <c r="S32" s="68"/>
      <c r="AC32" s="11"/>
    </row>
    <row r="33" spans="2:29" ht="30">
      <c r="B33" s="198" t="s">
        <v>565</v>
      </c>
      <c r="C33" s="11"/>
      <c r="D33" s="133" t="str">
        <f>IF(D22&gt;D26,"YES (Total rehab exceeds 60% HCC)","NO (Total rehab is less than 60% HCC)")</f>
        <v>YES (Total rehab exceeds 60% HCC)</v>
      </c>
      <c r="E33" s="11"/>
      <c r="F33" s="11"/>
      <c r="G33" s="11"/>
      <c r="H33" s="11"/>
      <c r="I33" s="11"/>
      <c r="J33" s="11"/>
      <c r="K33" s="11"/>
      <c r="L33" s="11"/>
      <c r="M33" s="11"/>
      <c r="N33" s="11"/>
      <c r="O33" s="90"/>
      <c r="P33" s="11"/>
      <c r="Q33" s="11"/>
      <c r="R33" s="11"/>
      <c r="S33" s="68"/>
      <c r="AC33" s="11"/>
    </row>
    <row r="34" spans="2:29">
      <c r="B34" s="198"/>
      <c r="C34" s="11"/>
      <c r="D34" s="10"/>
      <c r="E34" s="11"/>
      <c r="F34" s="11"/>
      <c r="G34" s="11"/>
      <c r="H34" s="11"/>
      <c r="I34" s="11"/>
      <c r="J34" s="11"/>
      <c r="K34" s="11"/>
      <c r="L34" s="11"/>
      <c r="M34" s="11"/>
      <c r="N34" s="11"/>
      <c r="O34" s="90"/>
      <c r="P34" s="11"/>
      <c r="Q34" s="11"/>
      <c r="R34" s="11"/>
      <c r="S34" s="68"/>
    </row>
    <row r="35" spans="2:29" ht="15.75" thickBot="1">
      <c r="B35" s="72"/>
      <c r="C35" s="61"/>
      <c r="D35" s="61"/>
      <c r="E35" s="61"/>
      <c r="F35" s="61"/>
      <c r="G35" s="61"/>
      <c r="H35" s="61"/>
      <c r="I35" s="61"/>
      <c r="J35" s="61"/>
      <c r="K35" s="61"/>
      <c r="L35" s="61"/>
      <c r="M35" s="61"/>
      <c r="N35" s="61"/>
      <c r="O35" s="145"/>
      <c r="P35" s="61"/>
      <c r="Q35" s="61"/>
      <c r="R35" s="61"/>
      <c r="S35" s="62"/>
    </row>
    <row r="36" spans="2:29" ht="15.75" thickTop="1">
      <c r="S36" s="66"/>
    </row>
    <row r="37" spans="2:29">
      <c r="S37" s="11"/>
    </row>
    <row r="38" spans="2:29">
      <c r="S38" s="11"/>
    </row>
    <row r="39" spans="2:29">
      <c r="S39" s="11"/>
    </row>
    <row r="40" spans="2:29">
      <c r="S40" s="11"/>
    </row>
    <row r="41" spans="2:29">
      <c r="P41" s="11"/>
      <c r="S41" s="11"/>
    </row>
    <row r="42" spans="2:29">
      <c r="S42" s="11"/>
    </row>
    <row r="43" spans="2:29">
      <c r="S43" s="11"/>
    </row>
    <row r="44" spans="2:29">
      <c r="S44" s="11"/>
    </row>
    <row r="45" spans="2:29">
      <c r="S45" s="11"/>
    </row>
    <row r="46" spans="2:29">
      <c r="S46" s="11"/>
    </row>
    <row r="47" spans="2:29">
      <c r="S47" s="11"/>
    </row>
    <row r="48" spans="2:29">
      <c r="S48" s="11"/>
    </row>
    <row r="49" spans="19:19">
      <c r="S49" s="11"/>
    </row>
    <row r="50" spans="19:19">
      <c r="S50" s="11"/>
    </row>
    <row r="51" spans="19:19">
      <c r="S51" s="11"/>
    </row>
    <row r="52" spans="19:19">
      <c r="S52" s="11"/>
    </row>
    <row r="53" spans="19:19">
      <c r="S53" s="11"/>
    </row>
    <row r="54" spans="19:19">
      <c r="S54" s="11"/>
    </row>
    <row r="55" spans="19:19">
      <c r="S55" s="11"/>
    </row>
    <row r="56" spans="19:19">
      <c r="S56" s="11"/>
    </row>
    <row r="57" spans="19:19">
      <c r="S57" s="11"/>
    </row>
    <row r="58" spans="19:19">
      <c r="S58" s="11"/>
    </row>
    <row r="59" spans="19:19">
      <c r="S59" s="11"/>
    </row>
    <row r="60" spans="19:19">
      <c r="S60" s="11"/>
    </row>
    <row r="61" spans="19:19">
      <c r="S61" s="11"/>
    </row>
    <row r="62" spans="19:19">
      <c r="S62" s="11"/>
    </row>
    <row r="63" spans="19:19">
      <c r="S63" s="11"/>
    </row>
    <row r="64" spans="19:19">
      <c r="S64" s="11"/>
    </row>
    <row r="65" spans="19:19">
      <c r="S65" s="11"/>
    </row>
    <row r="66" spans="19:19">
      <c r="S66" s="11"/>
    </row>
    <row r="67" spans="19:19">
      <c r="S67" s="11"/>
    </row>
    <row r="68" spans="19:19">
      <c r="S68" s="11"/>
    </row>
    <row r="69" spans="19:19">
      <c r="S69" s="11"/>
    </row>
    <row r="70" spans="19:19">
      <c r="S70" s="11"/>
    </row>
    <row r="71" spans="19:19">
      <c r="S71" s="11"/>
    </row>
    <row r="72" spans="19:19">
      <c r="S72" s="11"/>
    </row>
    <row r="73" spans="19:19">
      <c r="S73" s="11"/>
    </row>
    <row r="74" spans="19:19">
      <c r="S74" s="11"/>
    </row>
    <row r="75" spans="19:19">
      <c r="S75" s="11"/>
    </row>
    <row r="76" spans="19:19">
      <c r="S76" s="11"/>
    </row>
    <row r="77" spans="19:19">
      <c r="S77" s="11"/>
    </row>
    <row r="78" spans="19:19">
      <c r="S78" s="11"/>
    </row>
    <row r="79" spans="19:19">
      <c r="S79" s="11"/>
    </row>
    <row r="80" spans="19:19">
      <c r="S80" s="11"/>
    </row>
    <row r="81" spans="19:19">
      <c r="S81" s="11"/>
    </row>
    <row r="82" spans="19:19">
      <c r="S82" s="11"/>
    </row>
    <row r="83" spans="19:19">
      <c r="S83" s="11"/>
    </row>
    <row r="84" spans="19:19">
      <c r="S84" s="11"/>
    </row>
    <row r="85" spans="19:19">
      <c r="S85" s="11"/>
    </row>
    <row r="86" spans="19:19">
      <c r="S86" s="11"/>
    </row>
    <row r="87" spans="19:19">
      <c r="S87" s="11"/>
    </row>
    <row r="88" spans="19:19">
      <c r="S88" s="11"/>
    </row>
    <row r="89" spans="19:19">
      <c r="S89" s="11"/>
    </row>
    <row r="90" spans="19:19">
      <c r="S90" s="11"/>
    </row>
    <row r="91" spans="19:19">
      <c r="S91" s="11"/>
    </row>
    <row r="92" spans="19:19">
      <c r="S92" s="11"/>
    </row>
    <row r="93" spans="19:19">
      <c r="S93" s="11"/>
    </row>
    <row r="94" spans="19:19">
      <c r="S94" s="11"/>
    </row>
    <row r="95" spans="19:19">
      <c r="S95" s="11"/>
    </row>
    <row r="96" spans="19:19">
      <c r="S96" s="11"/>
    </row>
    <row r="97" spans="19:19">
      <c r="S97" s="11"/>
    </row>
    <row r="98" spans="19:19">
      <c r="S98" s="11"/>
    </row>
    <row r="99" spans="19:19">
      <c r="S99" s="11"/>
    </row>
    <row r="100" spans="19:19">
      <c r="S100" s="11"/>
    </row>
    <row r="101" spans="19:19">
      <c r="S101" s="11"/>
    </row>
    <row r="102" spans="19:19">
      <c r="S102" s="11"/>
    </row>
    <row r="103" spans="19:19">
      <c r="S103" s="11"/>
    </row>
    <row r="104" spans="19:19">
      <c r="S104" s="11"/>
    </row>
    <row r="105" spans="19:19">
      <c r="S105" s="11"/>
    </row>
    <row r="106" spans="19:19">
      <c r="S106" s="11"/>
    </row>
    <row r="107" spans="19:19">
      <c r="S107" s="11"/>
    </row>
    <row r="108" spans="19:19">
      <c r="S108" s="11"/>
    </row>
    <row r="109" spans="19:19">
      <c r="S109" s="11"/>
    </row>
    <row r="110" spans="19:19">
      <c r="S110" s="11"/>
    </row>
    <row r="111" spans="19:19">
      <c r="S111" s="11"/>
    </row>
    <row r="112" spans="19:19">
      <c r="S112" s="11"/>
    </row>
    <row r="113" spans="19:19">
      <c r="S113" s="11"/>
    </row>
    <row r="114" spans="19:19">
      <c r="S114" s="11"/>
    </row>
    <row r="115" spans="19:19">
      <c r="S115" s="11"/>
    </row>
    <row r="116" spans="19:19">
      <c r="S116" s="11"/>
    </row>
    <row r="117" spans="19:19">
      <c r="S117" s="11"/>
    </row>
    <row r="118" spans="19:19">
      <c r="S118" s="11"/>
    </row>
    <row r="119" spans="19:19">
      <c r="S119" s="11"/>
    </row>
    <row r="120" spans="19:19">
      <c r="S120" s="11"/>
    </row>
    <row r="121" spans="19:19">
      <c r="S121" s="11"/>
    </row>
    <row r="122" spans="19:19">
      <c r="S122" s="11"/>
    </row>
    <row r="123" spans="19:19">
      <c r="S123" s="11"/>
    </row>
    <row r="124" spans="19:19">
      <c r="S124" s="11"/>
    </row>
    <row r="125" spans="19:19">
      <c r="S125" s="11"/>
    </row>
    <row r="126" spans="19:19">
      <c r="S126" s="11"/>
    </row>
    <row r="127" spans="19:19">
      <c r="S127" s="11"/>
    </row>
    <row r="128" spans="19:19">
      <c r="S128" s="11"/>
    </row>
    <row r="129" spans="19:19">
      <c r="S129" s="11"/>
    </row>
    <row r="130" spans="19:19">
      <c r="S130" s="11"/>
    </row>
    <row r="131" spans="19:19">
      <c r="S131" s="11"/>
    </row>
    <row r="132" spans="19:19">
      <c r="S132" s="11"/>
    </row>
    <row r="133" spans="19:19">
      <c r="S133" s="11"/>
    </row>
    <row r="134" spans="19:19">
      <c r="S134" s="11"/>
    </row>
    <row r="135" spans="19:19">
      <c r="S135" s="11"/>
    </row>
    <row r="136" spans="19:19">
      <c r="S136" s="11"/>
    </row>
    <row r="137" spans="19:19">
      <c r="S137" s="11"/>
    </row>
    <row r="138" spans="19:19">
      <c r="S138" s="11"/>
    </row>
    <row r="139" spans="19:19">
      <c r="S139" s="11"/>
    </row>
    <row r="140" spans="19:19">
      <c r="S140" s="11"/>
    </row>
    <row r="141" spans="19:19">
      <c r="S141" s="11"/>
    </row>
    <row r="142" spans="19:19">
      <c r="S142" s="11"/>
    </row>
    <row r="143" spans="19:19">
      <c r="S143" s="11"/>
    </row>
    <row r="144" spans="19:19">
      <c r="S144" s="11"/>
    </row>
    <row r="145" spans="19:19">
      <c r="S145" s="11"/>
    </row>
    <row r="146" spans="19:19">
      <c r="S146" s="11"/>
    </row>
    <row r="147" spans="19:19">
      <c r="S147" s="11"/>
    </row>
    <row r="148" spans="19:19">
      <c r="S148" s="11"/>
    </row>
    <row r="149" spans="19:19">
      <c r="S149" s="11"/>
    </row>
    <row r="150" spans="19:19">
      <c r="S150" s="11"/>
    </row>
    <row r="151" spans="19:19">
      <c r="S151" s="11"/>
    </row>
    <row r="152" spans="19:19">
      <c r="S152" s="11"/>
    </row>
    <row r="153" spans="19:19">
      <c r="S153" s="11"/>
    </row>
    <row r="154" spans="19:19">
      <c r="S154" s="11"/>
    </row>
    <row r="155" spans="19:19">
      <c r="S155" s="11"/>
    </row>
    <row r="156" spans="19:19">
      <c r="S156" s="11"/>
    </row>
    <row r="157" spans="19:19">
      <c r="S157" s="11"/>
    </row>
    <row r="158" spans="19:19">
      <c r="S158" s="11"/>
    </row>
    <row r="159" spans="19:19">
      <c r="S159" s="11"/>
    </row>
    <row r="160" spans="19:19">
      <c r="S160" s="11"/>
    </row>
    <row r="161" spans="19:19">
      <c r="S161" s="11"/>
    </row>
    <row r="162" spans="19:19">
      <c r="S162" s="11"/>
    </row>
    <row r="163" spans="19:19">
      <c r="S163" s="11"/>
    </row>
    <row r="164" spans="19:19">
      <c r="S164" s="11"/>
    </row>
    <row r="165" spans="19:19">
      <c r="S165" s="11"/>
    </row>
    <row r="166" spans="19:19">
      <c r="S166" s="11"/>
    </row>
    <row r="167" spans="19:19">
      <c r="S167" s="11"/>
    </row>
    <row r="168" spans="19:19">
      <c r="S168" s="11"/>
    </row>
    <row r="169" spans="19:19">
      <c r="S169" s="11"/>
    </row>
    <row r="170" spans="19:19">
      <c r="S170" s="11"/>
    </row>
    <row r="171" spans="19:19">
      <c r="S171" s="11"/>
    </row>
    <row r="172" spans="19:19">
      <c r="S172" s="11"/>
    </row>
    <row r="173" spans="19:19">
      <c r="S173" s="11"/>
    </row>
    <row r="174" spans="19:19">
      <c r="S174" s="11"/>
    </row>
    <row r="175" spans="19:19">
      <c r="S175" s="11"/>
    </row>
    <row r="176" spans="19:19">
      <c r="S176" s="11"/>
    </row>
    <row r="177" spans="19:19">
      <c r="S177" s="11"/>
    </row>
    <row r="178" spans="19:19">
      <c r="S178" s="11"/>
    </row>
    <row r="179" spans="19:19">
      <c r="S179" s="11"/>
    </row>
    <row r="180" spans="19:19">
      <c r="S180" s="11"/>
    </row>
    <row r="181" spans="19:19">
      <c r="S181" s="11"/>
    </row>
    <row r="182" spans="19:19">
      <c r="S182" s="11"/>
    </row>
    <row r="183" spans="19:19">
      <c r="S183" s="11"/>
    </row>
    <row r="184" spans="19:19">
      <c r="S184" s="11"/>
    </row>
    <row r="185" spans="19:19">
      <c r="S185" s="11"/>
    </row>
    <row r="186" spans="19:19">
      <c r="S186" s="11"/>
    </row>
    <row r="187" spans="19:19">
      <c r="S187" s="11"/>
    </row>
    <row r="188" spans="19:19">
      <c r="S188" s="11"/>
    </row>
    <row r="189" spans="19:19">
      <c r="S189" s="11"/>
    </row>
    <row r="190" spans="19:19">
      <c r="S190" s="11"/>
    </row>
    <row r="191" spans="19:19">
      <c r="S191" s="11"/>
    </row>
    <row r="192" spans="19:19">
      <c r="S192" s="11"/>
    </row>
    <row r="193" spans="19:19">
      <c r="S193" s="11"/>
    </row>
    <row r="194" spans="19:19">
      <c r="S194" s="11"/>
    </row>
    <row r="195" spans="19:19">
      <c r="S195" s="11"/>
    </row>
    <row r="196" spans="19:19">
      <c r="S196" s="11"/>
    </row>
    <row r="197" spans="19:19">
      <c r="S197" s="11"/>
    </row>
    <row r="198" spans="19:19">
      <c r="S198" s="11"/>
    </row>
    <row r="199" spans="19:19">
      <c r="S199" s="11"/>
    </row>
    <row r="200" spans="19:19">
      <c r="S200" s="11"/>
    </row>
    <row r="201" spans="19:19">
      <c r="S201" s="11"/>
    </row>
    <row r="202" spans="19:19">
      <c r="S202" s="11"/>
    </row>
    <row r="203" spans="19:19">
      <c r="S203" s="11"/>
    </row>
    <row r="204" spans="19:19">
      <c r="S204" s="11"/>
    </row>
    <row r="205" spans="19:19">
      <c r="S205" s="11"/>
    </row>
    <row r="206" spans="19:19">
      <c r="S206" s="11"/>
    </row>
    <row r="207" spans="19:19">
      <c r="S207" s="11"/>
    </row>
    <row r="208" spans="19:19">
      <c r="S208" s="11"/>
    </row>
    <row r="209" spans="19:19">
      <c r="S209" s="11"/>
    </row>
    <row r="210" spans="19:19">
      <c r="S210" s="11"/>
    </row>
    <row r="211" spans="19:19">
      <c r="S211" s="11"/>
    </row>
    <row r="212" spans="19:19">
      <c r="S212" s="11"/>
    </row>
    <row r="213" spans="19:19">
      <c r="S213" s="11"/>
    </row>
    <row r="214" spans="19:19">
      <c r="S214" s="11"/>
    </row>
    <row r="215" spans="19:19">
      <c r="S215" s="11"/>
    </row>
    <row r="216" spans="19:19">
      <c r="S216" s="11"/>
    </row>
    <row r="217" spans="19:19">
      <c r="S217" s="11"/>
    </row>
    <row r="218" spans="19:19">
      <c r="S218" s="11"/>
    </row>
    <row r="219" spans="19:19">
      <c r="S219" s="11"/>
    </row>
    <row r="220" spans="19:19">
      <c r="S220" s="11"/>
    </row>
    <row r="221" spans="19:19">
      <c r="S221" s="11"/>
    </row>
    <row r="222" spans="19:19">
      <c r="S222" s="11"/>
    </row>
    <row r="223" spans="19:19">
      <c r="S223" s="11"/>
    </row>
    <row r="224" spans="19:19">
      <c r="S224" s="11"/>
    </row>
    <row r="225" spans="19:19">
      <c r="S225" s="11"/>
    </row>
    <row r="226" spans="19:19">
      <c r="S226" s="11"/>
    </row>
    <row r="227" spans="19:19">
      <c r="S227" s="11"/>
    </row>
    <row r="228" spans="19:19">
      <c r="S228" s="11"/>
    </row>
    <row r="229" spans="19:19">
      <c r="S229" s="11"/>
    </row>
    <row r="230" spans="19:19">
      <c r="S230" s="11"/>
    </row>
    <row r="231" spans="19:19">
      <c r="S231" s="11"/>
    </row>
    <row r="232" spans="19:19">
      <c r="S232" s="11"/>
    </row>
    <row r="233" spans="19:19">
      <c r="S233" s="11"/>
    </row>
    <row r="234" spans="19:19">
      <c r="S234" s="11"/>
    </row>
    <row r="235" spans="19:19">
      <c r="S235" s="11"/>
    </row>
    <row r="236" spans="19:19">
      <c r="S236" s="11"/>
    </row>
    <row r="237" spans="19:19">
      <c r="S237" s="11"/>
    </row>
    <row r="238" spans="19:19">
      <c r="S238" s="11"/>
    </row>
    <row r="239" spans="19:19">
      <c r="S239" s="11"/>
    </row>
    <row r="240" spans="19:19">
      <c r="S240" s="11"/>
    </row>
    <row r="241" spans="19:19">
      <c r="S241" s="11"/>
    </row>
    <row r="242" spans="19:19">
      <c r="S242" s="11"/>
    </row>
    <row r="243" spans="19:19">
      <c r="S243" s="11"/>
    </row>
    <row r="244" spans="19:19">
      <c r="S244" s="11"/>
    </row>
    <row r="245" spans="19:19">
      <c r="S245" s="11"/>
    </row>
    <row r="246" spans="19:19">
      <c r="S246" s="11"/>
    </row>
    <row r="247" spans="19:19">
      <c r="S247" s="11"/>
    </row>
    <row r="248" spans="19:19">
      <c r="S248" s="11"/>
    </row>
    <row r="249" spans="19:19">
      <c r="S249" s="11"/>
    </row>
    <row r="250" spans="19:19">
      <c r="S250" s="11"/>
    </row>
    <row r="251" spans="19:19">
      <c r="S251" s="11"/>
    </row>
    <row r="252" spans="19:19">
      <c r="S252" s="11"/>
    </row>
    <row r="253" spans="19:19">
      <c r="S253" s="11"/>
    </row>
    <row r="254" spans="19:19">
      <c r="S254" s="11"/>
    </row>
    <row r="255" spans="19:19">
      <c r="S255" s="11"/>
    </row>
    <row r="256" spans="19:19">
      <c r="S256" s="11"/>
    </row>
    <row r="257" spans="19:19">
      <c r="S257" s="11"/>
    </row>
    <row r="258" spans="19:19">
      <c r="S258" s="11"/>
    </row>
    <row r="259" spans="19:19">
      <c r="S259" s="11"/>
    </row>
    <row r="260" spans="19:19">
      <c r="S260" s="11"/>
    </row>
    <row r="261" spans="19:19">
      <c r="S261" s="11"/>
    </row>
    <row r="262" spans="19:19">
      <c r="S262" s="11"/>
    </row>
    <row r="263" spans="19:19">
      <c r="S263" s="11"/>
    </row>
    <row r="264" spans="19:19">
      <c r="S264" s="11"/>
    </row>
    <row r="265" spans="19:19">
      <c r="S265" s="11"/>
    </row>
    <row r="266" spans="19:19">
      <c r="S266" s="11"/>
    </row>
    <row r="267" spans="19:19">
      <c r="S267" s="11"/>
    </row>
    <row r="268" spans="19:19">
      <c r="S268" s="11"/>
    </row>
    <row r="269" spans="19:19">
      <c r="S269" s="11"/>
    </row>
    <row r="270" spans="19:19">
      <c r="S270" s="11"/>
    </row>
    <row r="271" spans="19:19">
      <c r="S271" s="11"/>
    </row>
    <row r="272" spans="19:19">
      <c r="S272" s="11"/>
    </row>
    <row r="273" spans="19:19">
      <c r="S273" s="11"/>
    </row>
    <row r="274" spans="19:19">
      <c r="S274" s="11"/>
    </row>
    <row r="275" spans="19:19">
      <c r="S275" s="11"/>
    </row>
    <row r="276" spans="19:19">
      <c r="S276" s="11"/>
    </row>
    <row r="277" spans="19:19">
      <c r="S277" s="11"/>
    </row>
    <row r="278" spans="19:19">
      <c r="S278" s="11"/>
    </row>
    <row r="279" spans="19:19">
      <c r="S279" s="11"/>
    </row>
    <row r="280" spans="19:19">
      <c r="S280" s="11"/>
    </row>
    <row r="281" spans="19:19">
      <c r="S281" s="11"/>
    </row>
    <row r="282" spans="19:19">
      <c r="S282" s="11"/>
    </row>
    <row r="283" spans="19:19">
      <c r="S283" s="11"/>
    </row>
    <row r="284" spans="19:19">
      <c r="S284" s="11"/>
    </row>
    <row r="285" spans="19:19">
      <c r="S285" s="11"/>
    </row>
    <row r="286" spans="19:19">
      <c r="S286" s="11"/>
    </row>
    <row r="287" spans="19:19">
      <c r="S287" s="11"/>
    </row>
    <row r="288" spans="19:19">
      <c r="S288" s="11"/>
    </row>
    <row r="289" spans="19:19">
      <c r="S289" s="11"/>
    </row>
    <row r="290" spans="19:19">
      <c r="S290" s="11"/>
    </row>
    <row r="291" spans="19:19">
      <c r="S291" s="11"/>
    </row>
    <row r="292" spans="19:19">
      <c r="S292" s="11"/>
    </row>
    <row r="293" spans="19:19">
      <c r="S293" s="11"/>
    </row>
    <row r="294" spans="19:19">
      <c r="S294" s="11"/>
    </row>
    <row r="295" spans="19:19">
      <c r="S295" s="11"/>
    </row>
    <row r="296" spans="19:19">
      <c r="S296" s="11"/>
    </row>
    <row r="297" spans="19:19">
      <c r="S297" s="11"/>
    </row>
    <row r="298" spans="19:19">
      <c r="S298" s="11"/>
    </row>
    <row r="299" spans="19:19">
      <c r="S299" s="11"/>
    </row>
    <row r="300" spans="19:19">
      <c r="S300" s="11"/>
    </row>
    <row r="301" spans="19:19">
      <c r="S301" s="11"/>
    </row>
    <row r="302" spans="19:19">
      <c r="S302" s="11"/>
    </row>
    <row r="303" spans="19:19">
      <c r="S303" s="11"/>
    </row>
    <row r="304" spans="19:19">
      <c r="S304" s="11"/>
    </row>
    <row r="305" spans="19:19">
      <c r="S305" s="11"/>
    </row>
    <row r="306" spans="19:19">
      <c r="S306" s="11"/>
    </row>
    <row r="307" spans="19:19">
      <c r="S307" s="11"/>
    </row>
    <row r="308" spans="19:19">
      <c r="S308" s="11"/>
    </row>
    <row r="309" spans="19:19">
      <c r="S309" s="11"/>
    </row>
    <row r="310" spans="19:19">
      <c r="S310" s="11"/>
    </row>
    <row r="311" spans="19:19">
      <c r="S311" s="11"/>
    </row>
    <row r="312" spans="19:19">
      <c r="S312" s="11"/>
    </row>
    <row r="313" spans="19:19">
      <c r="S313" s="11"/>
    </row>
    <row r="314" spans="19:19">
      <c r="S314" s="11"/>
    </row>
    <row r="315" spans="19:19">
      <c r="S315" s="11"/>
    </row>
    <row r="316" spans="19:19">
      <c r="S316" s="11"/>
    </row>
    <row r="317" spans="19:19">
      <c r="S317" s="11"/>
    </row>
    <row r="318" spans="19:19">
      <c r="S318" s="11"/>
    </row>
    <row r="319" spans="19:19">
      <c r="S319" s="11"/>
    </row>
    <row r="320" spans="19:19">
      <c r="S320" s="11"/>
    </row>
    <row r="321" spans="19:19">
      <c r="S321" s="11"/>
    </row>
    <row r="322" spans="19:19">
      <c r="S322" s="11"/>
    </row>
    <row r="323" spans="19:19">
      <c r="S323" s="11"/>
    </row>
    <row r="324" spans="19:19">
      <c r="S324" s="11"/>
    </row>
    <row r="325" spans="19:19">
      <c r="S325" s="11"/>
    </row>
    <row r="326" spans="19:19">
      <c r="S326" s="11"/>
    </row>
    <row r="327" spans="19:19">
      <c r="S327" s="11"/>
    </row>
    <row r="328" spans="19:19">
      <c r="S328" s="11"/>
    </row>
    <row r="329" spans="19:19">
      <c r="S329" s="11"/>
    </row>
    <row r="330" spans="19:19">
      <c r="S330" s="11"/>
    </row>
    <row r="331" spans="19:19">
      <c r="S331" s="11"/>
    </row>
    <row r="332" spans="19:19">
      <c r="S332" s="11"/>
    </row>
    <row r="333" spans="19:19">
      <c r="S333" s="11"/>
    </row>
    <row r="334" spans="19:19">
      <c r="S334" s="11"/>
    </row>
    <row r="335" spans="19:19">
      <c r="S335" s="11"/>
    </row>
    <row r="336" spans="19:19">
      <c r="S336" s="11"/>
    </row>
    <row r="337" spans="19:19">
      <c r="S337" s="11"/>
    </row>
    <row r="338" spans="19:19">
      <c r="S338" s="11"/>
    </row>
    <row r="339" spans="19:19">
      <c r="S339" s="11"/>
    </row>
    <row r="340" spans="19:19">
      <c r="S340" s="11"/>
    </row>
    <row r="341" spans="19:19">
      <c r="S341" s="11"/>
    </row>
    <row r="342" spans="19:19">
      <c r="S342" s="11"/>
    </row>
    <row r="343" spans="19:19">
      <c r="S343" s="11"/>
    </row>
    <row r="344" spans="19:19">
      <c r="S344" s="11"/>
    </row>
    <row r="345" spans="19:19">
      <c r="S345" s="11"/>
    </row>
    <row r="346" spans="19:19">
      <c r="S346" s="11"/>
    </row>
    <row r="347" spans="19:19">
      <c r="S347" s="11"/>
    </row>
    <row r="348" spans="19:19">
      <c r="S348" s="11"/>
    </row>
    <row r="349" spans="19:19">
      <c r="S349" s="11"/>
    </row>
    <row r="350" spans="19:19">
      <c r="S350" s="11"/>
    </row>
    <row r="351" spans="19:19">
      <c r="S351" s="11"/>
    </row>
    <row r="352" spans="19:19">
      <c r="S352" s="11"/>
    </row>
    <row r="353" spans="19:19">
      <c r="S353" s="11"/>
    </row>
    <row r="354" spans="19:19">
      <c r="S354" s="11"/>
    </row>
    <row r="355" spans="19:19">
      <c r="S355" s="11"/>
    </row>
    <row r="356" spans="19:19">
      <c r="S356" s="11"/>
    </row>
    <row r="357" spans="19:19">
      <c r="S357" s="11"/>
    </row>
    <row r="358" spans="19:19">
      <c r="S358" s="11"/>
    </row>
    <row r="359" spans="19:19">
      <c r="S359" s="11"/>
    </row>
    <row r="360" spans="19:19">
      <c r="S360" s="11"/>
    </row>
    <row r="361" spans="19:19">
      <c r="S361" s="11"/>
    </row>
    <row r="362" spans="19:19">
      <c r="S362" s="11"/>
    </row>
    <row r="363" spans="19:19">
      <c r="S363" s="11"/>
    </row>
    <row r="364" spans="19:19">
      <c r="S364" s="11"/>
    </row>
    <row r="365" spans="19:19">
      <c r="S365" s="11"/>
    </row>
    <row r="366" spans="19:19">
      <c r="S366" s="11"/>
    </row>
    <row r="367" spans="19:19">
      <c r="S367" s="11"/>
    </row>
    <row r="368" spans="19:19">
      <c r="S368" s="11"/>
    </row>
    <row r="369" spans="19:19">
      <c r="S369" s="11"/>
    </row>
    <row r="370" spans="19:19">
      <c r="S370" s="11"/>
    </row>
    <row r="371" spans="19:19">
      <c r="S371" s="11"/>
    </row>
    <row r="372" spans="19:19">
      <c r="S372" s="11"/>
    </row>
    <row r="373" spans="19:19">
      <c r="S373" s="11"/>
    </row>
    <row r="374" spans="19:19">
      <c r="S374" s="11"/>
    </row>
    <row r="375" spans="19:19">
      <c r="S375" s="11"/>
    </row>
    <row r="376" spans="19:19">
      <c r="S376" s="11"/>
    </row>
    <row r="377" spans="19:19">
      <c r="S377" s="11"/>
    </row>
    <row r="378" spans="19:19">
      <c r="S378" s="11"/>
    </row>
    <row r="379" spans="19:19">
      <c r="S379" s="11"/>
    </row>
    <row r="380" spans="19:19">
      <c r="S380" s="11"/>
    </row>
    <row r="381" spans="19:19">
      <c r="S381" s="11"/>
    </row>
    <row r="382" spans="19:19">
      <c r="S382" s="11"/>
    </row>
    <row r="383" spans="19:19">
      <c r="S383" s="11"/>
    </row>
    <row r="384" spans="19:19">
      <c r="S384" s="11"/>
    </row>
    <row r="385" spans="19:19">
      <c r="S385" s="11"/>
    </row>
    <row r="386" spans="19:19">
      <c r="S386" s="11"/>
    </row>
    <row r="387" spans="19:19">
      <c r="S387" s="11"/>
    </row>
    <row r="388" spans="19:19">
      <c r="S388" s="11"/>
    </row>
    <row r="389" spans="19:19">
      <c r="S389" s="11"/>
    </row>
    <row r="390" spans="19:19">
      <c r="S390" s="11"/>
    </row>
    <row r="391" spans="19:19">
      <c r="S391" s="11"/>
    </row>
    <row r="392" spans="19:19">
      <c r="S392" s="11"/>
    </row>
    <row r="393" spans="19:19">
      <c r="S393" s="11"/>
    </row>
    <row r="394" spans="19:19">
      <c r="S394" s="11"/>
    </row>
    <row r="395" spans="19:19">
      <c r="S395" s="11"/>
    </row>
    <row r="396" spans="19:19">
      <c r="S396" s="11"/>
    </row>
    <row r="397" spans="19:19">
      <c r="S397" s="11"/>
    </row>
    <row r="398" spans="19:19">
      <c r="S398" s="11"/>
    </row>
    <row r="399" spans="19:19">
      <c r="S399" s="11"/>
    </row>
    <row r="400" spans="19:19">
      <c r="S400" s="11"/>
    </row>
    <row r="401" spans="19:19">
      <c r="S401" s="11"/>
    </row>
    <row r="402" spans="19:19">
      <c r="S402" s="11"/>
    </row>
    <row r="403" spans="19:19">
      <c r="S403" s="11"/>
    </row>
    <row r="404" spans="19:19">
      <c r="S404" s="11"/>
    </row>
    <row r="405" spans="19:19">
      <c r="S405" s="11"/>
    </row>
    <row r="406" spans="19:19">
      <c r="S406" s="11"/>
    </row>
    <row r="407" spans="19:19">
      <c r="S407" s="11"/>
    </row>
    <row r="408" spans="19:19">
      <c r="S408" s="11"/>
    </row>
    <row r="409" spans="19:19">
      <c r="S409" s="11"/>
    </row>
    <row r="410" spans="19:19">
      <c r="S410" s="11"/>
    </row>
    <row r="411" spans="19:19">
      <c r="S411" s="11"/>
    </row>
    <row r="412" spans="19:19">
      <c r="S412" s="11"/>
    </row>
    <row r="413" spans="19:19">
      <c r="S413" s="11"/>
    </row>
    <row r="414" spans="19:19">
      <c r="S414" s="11"/>
    </row>
    <row r="415" spans="19:19">
      <c r="S415" s="11"/>
    </row>
    <row r="416" spans="19:19">
      <c r="S416" s="11"/>
    </row>
    <row r="417" spans="19:19">
      <c r="S417" s="11"/>
    </row>
    <row r="418" spans="19:19">
      <c r="S418" s="11"/>
    </row>
    <row r="419" spans="19:19">
      <c r="S419" s="11"/>
    </row>
    <row r="420" spans="19:19">
      <c r="S420" s="11"/>
    </row>
    <row r="421" spans="19:19">
      <c r="S421" s="11"/>
    </row>
    <row r="422" spans="19:19">
      <c r="S422" s="11"/>
    </row>
    <row r="423" spans="19:19">
      <c r="S423" s="11"/>
    </row>
    <row r="424" spans="19:19">
      <c r="S424" s="11"/>
    </row>
    <row r="425" spans="19:19">
      <c r="S425" s="11"/>
    </row>
    <row r="426" spans="19:19">
      <c r="S426" s="11"/>
    </row>
    <row r="427" spans="19:19">
      <c r="S427" s="11"/>
    </row>
    <row r="428" spans="19:19">
      <c r="S428" s="11"/>
    </row>
    <row r="429" spans="19:19">
      <c r="S429" s="11"/>
    </row>
    <row r="430" spans="19:19">
      <c r="S430" s="11"/>
    </row>
    <row r="431" spans="19:19">
      <c r="S431" s="11"/>
    </row>
    <row r="432" spans="19:19">
      <c r="S432" s="11"/>
    </row>
    <row r="433" spans="19:19">
      <c r="S433" s="11"/>
    </row>
    <row r="434" spans="19:19">
      <c r="S434" s="11"/>
    </row>
    <row r="435" spans="19:19">
      <c r="S435" s="11"/>
    </row>
    <row r="436" spans="19:19">
      <c r="S436" s="11"/>
    </row>
    <row r="437" spans="19:19">
      <c r="S437" s="11"/>
    </row>
    <row r="438" spans="19:19">
      <c r="S438" s="11"/>
    </row>
    <row r="439" spans="19:19">
      <c r="S439" s="11"/>
    </row>
    <row r="440" spans="19:19">
      <c r="S440" s="11"/>
    </row>
    <row r="441" spans="19:19">
      <c r="S441" s="11"/>
    </row>
    <row r="442" spans="19:19">
      <c r="S442" s="11"/>
    </row>
    <row r="443" spans="19:19">
      <c r="S443" s="11"/>
    </row>
    <row r="444" spans="19:19">
      <c r="S444" s="11"/>
    </row>
    <row r="445" spans="19:19">
      <c r="S445" s="11"/>
    </row>
    <row r="446" spans="19:19">
      <c r="S446" s="11"/>
    </row>
    <row r="447" spans="19:19">
      <c r="S447" s="11"/>
    </row>
    <row r="448" spans="19:19">
      <c r="S448" s="11"/>
    </row>
    <row r="449" spans="19:19">
      <c r="S449" s="11"/>
    </row>
    <row r="450" spans="19:19">
      <c r="S450" s="11"/>
    </row>
    <row r="451" spans="19:19">
      <c r="S451" s="11"/>
    </row>
    <row r="452" spans="19:19">
      <c r="S452" s="11"/>
    </row>
    <row r="453" spans="19:19">
      <c r="S453" s="11"/>
    </row>
    <row r="454" spans="19:19">
      <c r="S454" s="11"/>
    </row>
    <row r="455" spans="19:19">
      <c r="S455" s="11"/>
    </row>
    <row r="456" spans="19:19">
      <c r="S456" s="11"/>
    </row>
    <row r="457" spans="19:19">
      <c r="S457" s="11"/>
    </row>
    <row r="458" spans="19:19">
      <c r="S458" s="11"/>
    </row>
    <row r="459" spans="19:19">
      <c r="S459" s="11"/>
    </row>
    <row r="460" spans="19:19">
      <c r="S460" s="11"/>
    </row>
    <row r="461" spans="19:19">
      <c r="S461" s="11"/>
    </row>
    <row r="462" spans="19:19">
      <c r="S462" s="11"/>
    </row>
    <row r="463" spans="19:19">
      <c r="S463" s="11"/>
    </row>
    <row r="464" spans="19:19">
      <c r="S464" s="11"/>
    </row>
    <row r="465" spans="19:19">
      <c r="S465" s="11"/>
    </row>
    <row r="466" spans="19:19">
      <c r="S466" s="11"/>
    </row>
    <row r="467" spans="19:19">
      <c r="S467" s="11"/>
    </row>
    <row r="468" spans="19:19">
      <c r="S468" s="11"/>
    </row>
    <row r="469" spans="19:19">
      <c r="S469" s="11"/>
    </row>
    <row r="470" spans="19:19">
      <c r="S470" s="11"/>
    </row>
    <row r="471" spans="19:19">
      <c r="S471" s="11"/>
    </row>
    <row r="472" spans="19:19">
      <c r="S472" s="11"/>
    </row>
    <row r="473" spans="19:19">
      <c r="S473" s="11"/>
    </row>
    <row r="474" spans="19:19">
      <c r="S474" s="11"/>
    </row>
    <row r="475" spans="19:19">
      <c r="S475" s="11"/>
    </row>
    <row r="476" spans="19:19">
      <c r="S476" s="11"/>
    </row>
    <row r="477" spans="19:19">
      <c r="S477" s="11"/>
    </row>
    <row r="478" spans="19:19">
      <c r="S478" s="11"/>
    </row>
    <row r="479" spans="19:19">
      <c r="S479" s="11"/>
    </row>
    <row r="480" spans="19:19">
      <c r="S480" s="11"/>
    </row>
    <row r="481" spans="19:19">
      <c r="S481" s="11"/>
    </row>
    <row r="482" spans="19:19">
      <c r="S482" s="11"/>
    </row>
    <row r="483" spans="19:19">
      <c r="S483" s="11"/>
    </row>
    <row r="484" spans="19:19">
      <c r="S484" s="11"/>
    </row>
    <row r="485" spans="19:19">
      <c r="S485" s="11"/>
    </row>
    <row r="486" spans="19:19">
      <c r="S486" s="11"/>
    </row>
    <row r="487" spans="19:19">
      <c r="S487" s="11"/>
    </row>
    <row r="488" spans="19:19">
      <c r="S488" s="11"/>
    </row>
    <row r="489" spans="19:19">
      <c r="S489" s="11"/>
    </row>
    <row r="490" spans="19:19">
      <c r="S490" s="11"/>
    </row>
    <row r="491" spans="19:19">
      <c r="S491" s="11"/>
    </row>
    <row r="492" spans="19:19">
      <c r="S492" s="11"/>
    </row>
    <row r="493" spans="19:19">
      <c r="S493" s="11"/>
    </row>
    <row r="494" spans="19:19">
      <c r="S494" s="11"/>
    </row>
    <row r="495" spans="19:19">
      <c r="S495" s="11"/>
    </row>
    <row r="496" spans="19:19">
      <c r="S496" s="11"/>
    </row>
    <row r="497" spans="19:19">
      <c r="S497" s="11"/>
    </row>
    <row r="498" spans="19:19">
      <c r="S498" s="11"/>
    </row>
    <row r="499" spans="19:19">
      <c r="S499" s="11"/>
    </row>
    <row r="500" spans="19:19">
      <c r="S500" s="11"/>
    </row>
    <row r="501" spans="19:19">
      <c r="S501" s="11"/>
    </row>
    <row r="502" spans="19:19">
      <c r="S502" s="11"/>
    </row>
    <row r="503" spans="19:19">
      <c r="S503" s="11"/>
    </row>
    <row r="504" spans="19:19">
      <c r="S504" s="11"/>
    </row>
    <row r="505" spans="19:19">
      <c r="S505" s="11"/>
    </row>
    <row r="506" spans="19:19">
      <c r="S506" s="11"/>
    </row>
    <row r="507" spans="19:19">
      <c r="S507" s="11"/>
    </row>
    <row r="508" spans="19:19">
      <c r="S508" s="11"/>
    </row>
    <row r="509" spans="19:19">
      <c r="S509" s="11"/>
    </row>
    <row r="510" spans="19:19">
      <c r="S510" s="11"/>
    </row>
    <row r="511" spans="19:19">
      <c r="S511" s="11"/>
    </row>
    <row r="512" spans="19:19">
      <c r="S512" s="11"/>
    </row>
    <row r="513" spans="19:19">
      <c r="S513" s="11"/>
    </row>
    <row r="514" spans="19:19">
      <c r="S514" s="11"/>
    </row>
    <row r="515" spans="19:19">
      <c r="S515" s="11"/>
    </row>
    <row r="516" spans="19:19">
      <c r="S516" s="11"/>
    </row>
    <row r="517" spans="19:19">
      <c r="S517" s="11"/>
    </row>
    <row r="518" spans="19:19">
      <c r="S518" s="11"/>
    </row>
    <row r="519" spans="19:19">
      <c r="S519" s="11"/>
    </row>
    <row r="520" spans="19:19">
      <c r="S520" s="11"/>
    </row>
    <row r="521" spans="19:19">
      <c r="S521" s="11"/>
    </row>
    <row r="522" spans="19:19">
      <c r="S522" s="11"/>
    </row>
    <row r="523" spans="19:19">
      <c r="S523" s="11"/>
    </row>
    <row r="524" spans="19:19">
      <c r="S524" s="11"/>
    </row>
    <row r="525" spans="19:19">
      <c r="S525" s="11"/>
    </row>
    <row r="526" spans="19:19">
      <c r="S526" s="11"/>
    </row>
    <row r="527" spans="19:19">
      <c r="S527" s="11"/>
    </row>
    <row r="528" spans="19:19">
      <c r="S528" s="11"/>
    </row>
    <row r="529" spans="19:19">
      <c r="S529" s="11"/>
    </row>
    <row r="530" spans="19:19">
      <c r="S530" s="11"/>
    </row>
    <row r="531" spans="19:19">
      <c r="S531" s="11"/>
    </row>
    <row r="532" spans="19:19">
      <c r="S532" s="11"/>
    </row>
    <row r="533" spans="19:19">
      <c r="S533" s="11"/>
    </row>
    <row r="534" spans="19:19">
      <c r="S534" s="11"/>
    </row>
    <row r="535" spans="19:19">
      <c r="S535" s="11"/>
    </row>
    <row r="536" spans="19:19">
      <c r="S536" s="11"/>
    </row>
    <row r="537" spans="19:19">
      <c r="S537" s="11"/>
    </row>
    <row r="538" spans="19:19">
      <c r="S538" s="11"/>
    </row>
    <row r="539" spans="19:19">
      <c r="S539" s="11"/>
    </row>
    <row r="540" spans="19:19">
      <c r="S540" s="11"/>
    </row>
    <row r="541" spans="19:19">
      <c r="S541" s="11"/>
    </row>
    <row r="542" spans="19:19">
      <c r="S542" s="11"/>
    </row>
    <row r="543" spans="19:19">
      <c r="S543" s="11"/>
    </row>
    <row r="544" spans="19:19">
      <c r="S544" s="11"/>
    </row>
    <row r="545" spans="19:19">
      <c r="S545" s="11"/>
    </row>
    <row r="546" spans="19:19">
      <c r="S546" s="11"/>
    </row>
    <row r="547" spans="19:19">
      <c r="S547" s="11"/>
    </row>
    <row r="548" spans="19:19">
      <c r="S548" s="11"/>
    </row>
    <row r="549" spans="19:19">
      <c r="S549" s="11"/>
    </row>
    <row r="550" spans="19:19">
      <c r="S550" s="11"/>
    </row>
    <row r="551" spans="19:19">
      <c r="S551" s="11"/>
    </row>
    <row r="552" spans="19:19">
      <c r="S552" s="11"/>
    </row>
    <row r="553" spans="19:19">
      <c r="S553" s="11"/>
    </row>
    <row r="554" spans="19:19">
      <c r="S554" s="11"/>
    </row>
    <row r="555" spans="19:19">
      <c r="S555" s="11"/>
    </row>
    <row r="556" spans="19:19">
      <c r="S556" s="11"/>
    </row>
    <row r="557" spans="19:19">
      <c r="S557" s="11"/>
    </row>
    <row r="558" spans="19:19">
      <c r="S558" s="11"/>
    </row>
    <row r="559" spans="19:19">
      <c r="S559" s="11"/>
    </row>
    <row r="560" spans="19:19">
      <c r="S560" s="11"/>
    </row>
    <row r="561" spans="19:19">
      <c r="S561" s="11"/>
    </row>
    <row r="562" spans="19:19">
      <c r="S562" s="11"/>
    </row>
    <row r="563" spans="19:19">
      <c r="S563" s="11"/>
    </row>
    <row r="564" spans="19:19">
      <c r="S564" s="11"/>
    </row>
    <row r="565" spans="19:19">
      <c r="S565" s="11"/>
    </row>
    <row r="566" spans="19:19">
      <c r="S566" s="11"/>
    </row>
    <row r="567" spans="19:19">
      <c r="S567" s="11"/>
    </row>
    <row r="568" spans="19:19">
      <c r="S568" s="11"/>
    </row>
    <row r="569" spans="19:19">
      <c r="S569" s="11"/>
    </row>
    <row r="570" spans="19:19">
      <c r="S570" s="11"/>
    </row>
    <row r="571" spans="19:19">
      <c r="S571" s="11"/>
    </row>
    <row r="572" spans="19:19">
      <c r="S572" s="11"/>
    </row>
    <row r="573" spans="19:19">
      <c r="S573" s="11"/>
    </row>
    <row r="574" spans="19:19">
      <c r="S574" s="11"/>
    </row>
    <row r="575" spans="19:19">
      <c r="S575" s="11"/>
    </row>
    <row r="576" spans="19:19">
      <c r="S576" s="11"/>
    </row>
    <row r="577" spans="19:19">
      <c r="S577" s="11"/>
    </row>
    <row r="578" spans="19:19">
      <c r="S578" s="11"/>
    </row>
    <row r="579" spans="19:19">
      <c r="S579" s="11"/>
    </row>
    <row r="580" spans="19:19">
      <c r="S580" s="11"/>
    </row>
    <row r="581" spans="19:19">
      <c r="S581" s="11"/>
    </row>
    <row r="582" spans="19:19">
      <c r="S582" s="11"/>
    </row>
    <row r="583" spans="19:19">
      <c r="S583" s="11"/>
    </row>
    <row r="584" spans="19:19">
      <c r="S584" s="11"/>
    </row>
    <row r="585" spans="19:19">
      <c r="S585" s="11"/>
    </row>
    <row r="586" spans="19:19">
      <c r="S586" s="11"/>
    </row>
    <row r="587" spans="19:19">
      <c r="S587" s="11"/>
    </row>
    <row r="588" spans="19:19">
      <c r="S588" s="11"/>
    </row>
    <row r="589" spans="19:19">
      <c r="S589" s="11"/>
    </row>
    <row r="590" spans="19:19">
      <c r="S590" s="11"/>
    </row>
    <row r="591" spans="19:19">
      <c r="S591" s="11"/>
    </row>
    <row r="592" spans="19:19">
      <c r="S592" s="11"/>
    </row>
    <row r="593" spans="19:19">
      <c r="S593" s="11"/>
    </row>
    <row r="594" spans="19:19">
      <c r="S594" s="11"/>
    </row>
    <row r="595" spans="19:19">
      <c r="S595" s="11"/>
    </row>
    <row r="596" spans="19:19">
      <c r="S596" s="11"/>
    </row>
    <row r="597" spans="19:19">
      <c r="S597" s="11"/>
    </row>
    <row r="598" spans="19:19">
      <c r="S598" s="11"/>
    </row>
    <row r="599" spans="19:19">
      <c r="S599" s="11"/>
    </row>
    <row r="600" spans="19:19">
      <c r="S600" s="11"/>
    </row>
    <row r="601" spans="19:19">
      <c r="S601" s="11"/>
    </row>
    <row r="602" spans="19:19">
      <c r="S602" s="11"/>
    </row>
    <row r="603" spans="19:19">
      <c r="S603" s="11"/>
    </row>
    <row r="604" spans="19:19">
      <c r="S604" s="11"/>
    </row>
    <row r="605" spans="19:19">
      <c r="S605" s="11"/>
    </row>
    <row r="606" spans="19:19">
      <c r="S606" s="11"/>
    </row>
    <row r="607" spans="19:19">
      <c r="S607" s="11"/>
    </row>
    <row r="608" spans="19:19">
      <c r="S608" s="11"/>
    </row>
    <row r="609" spans="19:19">
      <c r="S609" s="11"/>
    </row>
    <row r="610" spans="19:19">
      <c r="S610" s="11"/>
    </row>
    <row r="611" spans="19:19">
      <c r="S611" s="11"/>
    </row>
    <row r="612" spans="19:19">
      <c r="S612" s="11"/>
    </row>
    <row r="613" spans="19:19">
      <c r="S613" s="11"/>
    </row>
    <row r="614" spans="19:19">
      <c r="S614" s="11"/>
    </row>
    <row r="615" spans="19:19">
      <c r="S615" s="11"/>
    </row>
    <row r="616" spans="19:19">
      <c r="S616" s="11"/>
    </row>
    <row r="617" spans="19:19">
      <c r="S617" s="11"/>
    </row>
    <row r="618" spans="19:19">
      <c r="S618" s="11"/>
    </row>
    <row r="619" spans="19:19">
      <c r="S619" s="11"/>
    </row>
    <row r="620" spans="19:19">
      <c r="S620" s="11"/>
    </row>
    <row r="621" spans="19:19">
      <c r="S621" s="11"/>
    </row>
    <row r="622" spans="19:19">
      <c r="S622" s="11"/>
    </row>
    <row r="623" spans="19:19">
      <c r="S623" s="11"/>
    </row>
    <row r="624" spans="19:19">
      <c r="S624" s="11"/>
    </row>
    <row r="625" spans="19:19">
      <c r="S625" s="11"/>
    </row>
    <row r="626" spans="19:19">
      <c r="S626" s="11"/>
    </row>
    <row r="627" spans="19:19">
      <c r="S627" s="11"/>
    </row>
    <row r="628" spans="19:19">
      <c r="S628" s="11"/>
    </row>
    <row r="629" spans="19:19">
      <c r="S629" s="11"/>
    </row>
    <row r="630" spans="19:19">
      <c r="S630" s="11"/>
    </row>
    <row r="631" spans="19:19">
      <c r="S631" s="11"/>
    </row>
    <row r="632" spans="19:19">
      <c r="S632" s="11"/>
    </row>
    <row r="633" spans="19:19">
      <c r="S633" s="11"/>
    </row>
    <row r="634" spans="19:19">
      <c r="S634" s="11"/>
    </row>
    <row r="635" spans="19:19">
      <c r="S635" s="11"/>
    </row>
    <row r="636" spans="19:19">
      <c r="S636" s="11"/>
    </row>
    <row r="637" spans="19:19">
      <c r="S637" s="11"/>
    </row>
    <row r="638" spans="19:19">
      <c r="S638" s="11"/>
    </row>
    <row r="639" spans="19:19">
      <c r="S639" s="11"/>
    </row>
    <row r="640" spans="19:19">
      <c r="S640" s="11"/>
    </row>
    <row r="641" spans="19:19">
      <c r="S641" s="11"/>
    </row>
    <row r="642" spans="19:19">
      <c r="S642" s="11"/>
    </row>
    <row r="643" spans="19:19">
      <c r="S643" s="11"/>
    </row>
    <row r="644" spans="19:19">
      <c r="S644" s="11"/>
    </row>
    <row r="645" spans="19:19">
      <c r="S645" s="11"/>
    </row>
    <row r="646" spans="19:19">
      <c r="S646" s="11"/>
    </row>
    <row r="647" spans="19:19">
      <c r="S647" s="11"/>
    </row>
    <row r="648" spans="19:19">
      <c r="S648" s="11"/>
    </row>
    <row r="649" spans="19:19">
      <c r="S649" s="11"/>
    </row>
    <row r="650" spans="19:19">
      <c r="S650" s="11"/>
    </row>
    <row r="651" spans="19:19">
      <c r="S651" s="11"/>
    </row>
    <row r="652" spans="19:19">
      <c r="S652" s="11"/>
    </row>
    <row r="653" spans="19:19">
      <c r="S653" s="11"/>
    </row>
    <row r="654" spans="19:19">
      <c r="S654" s="11"/>
    </row>
    <row r="655" spans="19:19">
      <c r="S655" s="11"/>
    </row>
    <row r="656" spans="19:19">
      <c r="S656" s="11"/>
    </row>
    <row r="657" spans="19:19">
      <c r="S657" s="11"/>
    </row>
    <row r="658" spans="19:19">
      <c r="S658" s="11"/>
    </row>
    <row r="659" spans="19:19">
      <c r="S659" s="11"/>
    </row>
    <row r="660" spans="19:19">
      <c r="S660" s="11"/>
    </row>
    <row r="661" spans="19:19">
      <c r="S661" s="11"/>
    </row>
    <row r="662" spans="19:19">
      <c r="S662" s="11"/>
    </row>
    <row r="663" spans="19:19">
      <c r="S663" s="11"/>
    </row>
    <row r="664" spans="19:19">
      <c r="S664" s="11"/>
    </row>
    <row r="665" spans="19:19">
      <c r="S665" s="11"/>
    </row>
    <row r="666" spans="19:19">
      <c r="S666" s="11"/>
    </row>
    <row r="667" spans="19:19">
      <c r="S667" s="11"/>
    </row>
    <row r="668" spans="19:19">
      <c r="S668" s="11"/>
    </row>
    <row r="669" spans="19:19">
      <c r="S669" s="11"/>
    </row>
    <row r="670" spans="19:19">
      <c r="S670" s="11"/>
    </row>
    <row r="671" spans="19:19">
      <c r="S671" s="11"/>
    </row>
    <row r="672" spans="19:19">
      <c r="S672" s="11"/>
    </row>
    <row r="673" spans="19:19">
      <c r="S673" s="11"/>
    </row>
    <row r="674" spans="19:19">
      <c r="S674" s="11"/>
    </row>
    <row r="675" spans="19:19">
      <c r="S675" s="11"/>
    </row>
    <row r="676" spans="19:19">
      <c r="S676" s="11"/>
    </row>
    <row r="677" spans="19:19">
      <c r="S677" s="11"/>
    </row>
    <row r="678" spans="19:19">
      <c r="S678" s="11"/>
    </row>
    <row r="679" spans="19:19">
      <c r="S679" s="11"/>
    </row>
    <row r="680" spans="19:19">
      <c r="S680" s="11"/>
    </row>
    <row r="681" spans="19:19">
      <c r="S681" s="11"/>
    </row>
    <row r="682" spans="19:19">
      <c r="S682" s="11"/>
    </row>
    <row r="683" spans="19:19">
      <c r="S683" s="11"/>
    </row>
    <row r="684" spans="19:19">
      <c r="S684" s="11"/>
    </row>
    <row r="685" spans="19:19">
      <c r="S685" s="11"/>
    </row>
    <row r="686" spans="19:19">
      <c r="S686" s="11"/>
    </row>
    <row r="687" spans="19:19">
      <c r="S687" s="11"/>
    </row>
    <row r="688" spans="19:19">
      <c r="S688" s="11"/>
    </row>
    <row r="689" spans="19:19">
      <c r="S689" s="11"/>
    </row>
    <row r="690" spans="19:19">
      <c r="S690" s="11"/>
    </row>
    <row r="691" spans="19:19">
      <c r="S691" s="11"/>
    </row>
    <row r="692" spans="19:19">
      <c r="S692" s="11"/>
    </row>
    <row r="693" spans="19:19">
      <c r="S693" s="11"/>
    </row>
    <row r="694" spans="19:19">
      <c r="S694" s="11"/>
    </row>
    <row r="695" spans="19:19">
      <c r="S695" s="11"/>
    </row>
    <row r="696" spans="19:19">
      <c r="S696" s="11"/>
    </row>
    <row r="697" spans="19:19">
      <c r="S697" s="11"/>
    </row>
    <row r="698" spans="19:19">
      <c r="S698" s="11"/>
    </row>
    <row r="699" spans="19:19">
      <c r="S699" s="11"/>
    </row>
    <row r="700" spans="19:19">
      <c r="S700" s="11"/>
    </row>
    <row r="701" spans="19:19">
      <c r="S701" s="11"/>
    </row>
    <row r="702" spans="19:19">
      <c r="S702" s="11"/>
    </row>
    <row r="703" spans="19:19">
      <c r="S703" s="11"/>
    </row>
    <row r="704" spans="19:19">
      <c r="S704" s="11"/>
    </row>
    <row r="705" spans="19:19">
      <c r="S705" s="11"/>
    </row>
    <row r="706" spans="19:19">
      <c r="S706" s="11"/>
    </row>
    <row r="707" spans="19:19">
      <c r="S707" s="11"/>
    </row>
    <row r="708" spans="19:19">
      <c r="S708" s="11"/>
    </row>
    <row r="709" spans="19:19">
      <c r="S709" s="11"/>
    </row>
    <row r="710" spans="19:19">
      <c r="S710" s="11"/>
    </row>
    <row r="711" spans="19:19">
      <c r="S711" s="11"/>
    </row>
    <row r="712" spans="19:19">
      <c r="S712" s="11"/>
    </row>
    <row r="713" spans="19:19">
      <c r="S713" s="11"/>
    </row>
    <row r="714" spans="19:19">
      <c r="S714" s="11"/>
    </row>
    <row r="715" spans="19:19">
      <c r="S715" s="11"/>
    </row>
    <row r="716" spans="19:19">
      <c r="S716" s="11"/>
    </row>
    <row r="717" spans="19:19">
      <c r="S717" s="11"/>
    </row>
    <row r="718" spans="19:19">
      <c r="S718" s="11"/>
    </row>
    <row r="719" spans="19:19">
      <c r="S719" s="11"/>
    </row>
    <row r="720" spans="19:19">
      <c r="S720" s="11"/>
    </row>
    <row r="721" spans="19:19">
      <c r="S721" s="11"/>
    </row>
    <row r="722" spans="19:19">
      <c r="S722" s="11"/>
    </row>
    <row r="723" spans="19:19">
      <c r="S723" s="11"/>
    </row>
    <row r="724" spans="19:19">
      <c r="S724" s="11"/>
    </row>
    <row r="725" spans="19:19">
      <c r="S725" s="11"/>
    </row>
    <row r="726" spans="19:19">
      <c r="S726" s="11"/>
    </row>
    <row r="727" spans="19:19">
      <c r="S727" s="11"/>
    </row>
    <row r="728" spans="19:19">
      <c r="S728" s="11"/>
    </row>
    <row r="729" spans="19:19">
      <c r="S729" s="11"/>
    </row>
    <row r="730" spans="19:19">
      <c r="S730" s="11"/>
    </row>
    <row r="731" spans="19:19">
      <c r="S731" s="11"/>
    </row>
    <row r="732" spans="19:19">
      <c r="S732" s="11"/>
    </row>
    <row r="733" spans="19:19">
      <c r="S733" s="11"/>
    </row>
    <row r="734" spans="19:19">
      <c r="S734" s="11"/>
    </row>
    <row r="735" spans="19:19">
      <c r="S735" s="11"/>
    </row>
    <row r="736" spans="19:19">
      <c r="S736" s="11"/>
    </row>
    <row r="737" spans="19:19">
      <c r="S737" s="11"/>
    </row>
    <row r="738" spans="19:19">
      <c r="S738" s="11"/>
    </row>
    <row r="739" spans="19:19">
      <c r="S739" s="11"/>
    </row>
    <row r="740" spans="19:19">
      <c r="S740" s="11"/>
    </row>
    <row r="741" spans="19:19">
      <c r="S741" s="11"/>
    </row>
    <row r="742" spans="19:19">
      <c r="S742" s="11"/>
    </row>
    <row r="743" spans="19:19">
      <c r="S743" s="11"/>
    </row>
    <row r="744" spans="19:19">
      <c r="S744" s="11"/>
    </row>
    <row r="745" spans="19:19">
      <c r="S745" s="11"/>
    </row>
    <row r="746" spans="19:19">
      <c r="S746" s="11"/>
    </row>
    <row r="747" spans="19:19">
      <c r="S747" s="11"/>
    </row>
    <row r="748" spans="19:19">
      <c r="S748" s="11"/>
    </row>
    <row r="749" spans="19:19">
      <c r="S749" s="11"/>
    </row>
    <row r="750" spans="19:19">
      <c r="S750" s="11"/>
    </row>
    <row r="751" spans="19:19">
      <c r="S751" s="11"/>
    </row>
    <row r="752" spans="19:19">
      <c r="S752" s="11"/>
    </row>
    <row r="753" spans="19:19">
      <c r="S753" s="11"/>
    </row>
    <row r="754" spans="19:19">
      <c r="S754" s="11"/>
    </row>
    <row r="755" spans="19:19">
      <c r="S755" s="11"/>
    </row>
    <row r="756" spans="19:19">
      <c r="S756" s="11"/>
    </row>
    <row r="757" spans="19:19">
      <c r="S757" s="11"/>
    </row>
    <row r="758" spans="19:19">
      <c r="S758" s="11"/>
    </row>
    <row r="759" spans="19:19">
      <c r="S759" s="11"/>
    </row>
    <row r="760" spans="19:19">
      <c r="S760" s="11"/>
    </row>
    <row r="761" spans="19:19">
      <c r="S761" s="11"/>
    </row>
    <row r="762" spans="19:19">
      <c r="S762" s="11"/>
    </row>
    <row r="763" spans="19:19">
      <c r="S763" s="11"/>
    </row>
    <row r="764" spans="19:19">
      <c r="S764" s="11"/>
    </row>
    <row r="765" spans="19:19">
      <c r="S765" s="11"/>
    </row>
    <row r="766" spans="19:19">
      <c r="S766" s="11"/>
    </row>
    <row r="767" spans="19:19">
      <c r="S767" s="11"/>
    </row>
    <row r="768" spans="19:19">
      <c r="S768" s="11"/>
    </row>
    <row r="769" spans="19:19">
      <c r="S769" s="11"/>
    </row>
    <row r="770" spans="19:19">
      <c r="S770" s="11"/>
    </row>
    <row r="771" spans="19:19">
      <c r="S771" s="11"/>
    </row>
    <row r="772" spans="19:19">
      <c r="S772" s="11"/>
    </row>
    <row r="773" spans="19:19">
      <c r="S773" s="11"/>
    </row>
    <row r="774" spans="19:19">
      <c r="S774" s="11"/>
    </row>
    <row r="775" spans="19:19">
      <c r="S775" s="11"/>
    </row>
    <row r="776" spans="19:19">
      <c r="S776" s="11"/>
    </row>
    <row r="777" spans="19:19">
      <c r="S777" s="11"/>
    </row>
    <row r="778" spans="19:19">
      <c r="S778" s="11"/>
    </row>
    <row r="779" spans="19:19">
      <c r="S779" s="11"/>
    </row>
    <row r="780" spans="19:19">
      <c r="S780" s="11"/>
    </row>
    <row r="781" spans="19:19">
      <c r="S781" s="11"/>
    </row>
    <row r="782" spans="19:19">
      <c r="S782" s="11"/>
    </row>
    <row r="783" spans="19:19">
      <c r="S783" s="11"/>
    </row>
    <row r="784" spans="19:19">
      <c r="S784" s="11"/>
    </row>
    <row r="785" spans="19:19">
      <c r="S785" s="11"/>
    </row>
    <row r="786" spans="19:19">
      <c r="S786" s="11"/>
    </row>
    <row r="787" spans="19:19">
      <c r="S787" s="11"/>
    </row>
    <row r="788" spans="19:19">
      <c r="S788" s="11"/>
    </row>
    <row r="789" spans="19:19">
      <c r="S789" s="11"/>
    </row>
    <row r="790" spans="19:19">
      <c r="S790" s="11"/>
    </row>
    <row r="791" spans="19:19">
      <c r="S791" s="11"/>
    </row>
    <row r="792" spans="19:19">
      <c r="S792" s="11"/>
    </row>
    <row r="793" spans="19:19">
      <c r="S793" s="11"/>
    </row>
    <row r="794" spans="19:19">
      <c r="S794" s="11"/>
    </row>
    <row r="795" spans="19:19">
      <c r="S795" s="11"/>
    </row>
    <row r="796" spans="19:19">
      <c r="S796" s="11"/>
    </row>
    <row r="797" spans="19:19">
      <c r="S797" s="11"/>
    </row>
    <row r="798" spans="19:19">
      <c r="S798" s="11"/>
    </row>
    <row r="799" spans="19:19">
      <c r="S799" s="11"/>
    </row>
    <row r="800" spans="19:19">
      <c r="S800" s="11"/>
    </row>
    <row r="801" spans="19:19">
      <c r="S801" s="11"/>
    </row>
    <row r="802" spans="19:19">
      <c r="S802" s="11"/>
    </row>
    <row r="803" spans="19:19">
      <c r="S803" s="11"/>
    </row>
    <row r="804" spans="19:19">
      <c r="S804" s="11"/>
    </row>
    <row r="805" spans="19:19">
      <c r="S805" s="11"/>
    </row>
    <row r="806" spans="19:19">
      <c r="S806" s="11"/>
    </row>
    <row r="807" spans="19:19">
      <c r="S807" s="11"/>
    </row>
    <row r="808" spans="19:19">
      <c r="S808" s="11"/>
    </row>
    <row r="809" spans="19:19">
      <c r="S809" s="11"/>
    </row>
    <row r="810" spans="19:19">
      <c r="S810" s="11"/>
    </row>
    <row r="811" spans="19:19">
      <c r="S811" s="11"/>
    </row>
    <row r="812" spans="19:19">
      <c r="S812" s="11"/>
    </row>
    <row r="813" spans="19:19">
      <c r="S813" s="11"/>
    </row>
    <row r="814" spans="19:19">
      <c r="S814" s="11"/>
    </row>
    <row r="815" spans="19:19">
      <c r="S815" s="11"/>
    </row>
    <row r="816" spans="19:19">
      <c r="S816" s="11"/>
    </row>
    <row r="817" spans="19:19">
      <c r="S817" s="11"/>
    </row>
    <row r="818" spans="19:19">
      <c r="S818" s="11"/>
    </row>
    <row r="819" spans="19:19">
      <c r="S819" s="11"/>
    </row>
    <row r="820" spans="19:19">
      <c r="S820" s="11"/>
    </row>
    <row r="821" spans="19:19">
      <c r="S821" s="11"/>
    </row>
    <row r="822" spans="19:19">
      <c r="S822" s="11"/>
    </row>
    <row r="823" spans="19:19">
      <c r="S823" s="11"/>
    </row>
    <row r="824" spans="19:19">
      <c r="S824" s="11"/>
    </row>
    <row r="825" spans="19:19">
      <c r="S825" s="11"/>
    </row>
    <row r="826" spans="19:19">
      <c r="S826" s="11"/>
    </row>
    <row r="827" spans="19:19">
      <c r="S827" s="11"/>
    </row>
    <row r="828" spans="19:19">
      <c r="S828" s="11"/>
    </row>
    <row r="829" spans="19:19">
      <c r="S829" s="11"/>
    </row>
    <row r="830" spans="19:19">
      <c r="S830" s="11"/>
    </row>
    <row r="831" spans="19:19">
      <c r="S831" s="11"/>
    </row>
    <row r="832" spans="19:19">
      <c r="S832" s="11"/>
    </row>
    <row r="833" spans="19:19">
      <c r="S833" s="11"/>
    </row>
    <row r="834" spans="19:19">
      <c r="S834" s="11"/>
    </row>
    <row r="835" spans="19:19">
      <c r="S835" s="11"/>
    </row>
    <row r="836" spans="19:19">
      <c r="S836" s="11"/>
    </row>
    <row r="837" spans="19:19">
      <c r="S837" s="11"/>
    </row>
    <row r="838" spans="19:19">
      <c r="S838" s="11"/>
    </row>
    <row r="839" spans="19:19">
      <c r="S839" s="11"/>
    </row>
    <row r="840" spans="19:19">
      <c r="S840" s="11"/>
    </row>
    <row r="841" spans="19:19">
      <c r="S841" s="11"/>
    </row>
    <row r="842" spans="19:19">
      <c r="S842" s="11"/>
    </row>
    <row r="843" spans="19:19">
      <c r="S843" s="11"/>
    </row>
    <row r="844" spans="19:19">
      <c r="S844" s="11"/>
    </row>
    <row r="845" spans="19:19">
      <c r="S845" s="11"/>
    </row>
    <row r="846" spans="19:19">
      <c r="S846" s="11"/>
    </row>
    <row r="847" spans="19:19">
      <c r="S847" s="11"/>
    </row>
    <row r="848" spans="19:19">
      <c r="S848" s="11"/>
    </row>
    <row r="849" spans="19:19">
      <c r="S849" s="11"/>
    </row>
    <row r="850" spans="19:19">
      <c r="S850" s="11"/>
    </row>
    <row r="851" spans="19:19">
      <c r="S851" s="11"/>
    </row>
    <row r="852" spans="19:19">
      <c r="S852" s="11"/>
    </row>
    <row r="853" spans="19:19">
      <c r="S853" s="11"/>
    </row>
    <row r="854" spans="19:19">
      <c r="S854" s="11"/>
    </row>
    <row r="855" spans="19:19">
      <c r="S855" s="11"/>
    </row>
    <row r="856" spans="19:19">
      <c r="S856" s="11"/>
    </row>
    <row r="857" spans="19:19">
      <c r="S857" s="11"/>
    </row>
    <row r="858" spans="19:19">
      <c r="S858" s="11"/>
    </row>
    <row r="859" spans="19:19">
      <c r="S859" s="11"/>
    </row>
    <row r="860" spans="19:19">
      <c r="S860" s="11"/>
    </row>
    <row r="861" spans="19:19">
      <c r="S861" s="11"/>
    </row>
    <row r="862" spans="19:19">
      <c r="S862" s="11"/>
    </row>
    <row r="863" spans="19:19">
      <c r="S863" s="11"/>
    </row>
    <row r="864" spans="19:19">
      <c r="S864" s="11"/>
    </row>
    <row r="865" spans="19:19">
      <c r="S865" s="11"/>
    </row>
    <row r="866" spans="19:19">
      <c r="S866" s="11"/>
    </row>
    <row r="867" spans="19:19">
      <c r="S867" s="11"/>
    </row>
    <row r="868" spans="19:19">
      <c r="S868" s="11"/>
    </row>
    <row r="869" spans="19:19">
      <c r="S869" s="11"/>
    </row>
    <row r="870" spans="19:19">
      <c r="S870" s="11"/>
    </row>
    <row r="871" spans="19:19">
      <c r="S871" s="11"/>
    </row>
    <row r="872" spans="19:19">
      <c r="S872" s="11"/>
    </row>
    <row r="873" spans="19:19">
      <c r="S873" s="11"/>
    </row>
    <row r="874" spans="19:19">
      <c r="S874" s="11"/>
    </row>
    <row r="875" spans="19:19">
      <c r="S875" s="11"/>
    </row>
    <row r="876" spans="19:19">
      <c r="S876" s="11"/>
    </row>
    <row r="877" spans="19:19">
      <c r="S877" s="11"/>
    </row>
    <row r="878" spans="19:19">
      <c r="S878" s="11"/>
    </row>
    <row r="879" spans="19:19">
      <c r="S879" s="11"/>
    </row>
    <row r="880" spans="19:19">
      <c r="S880" s="11"/>
    </row>
    <row r="881" spans="19:19">
      <c r="S881" s="11"/>
    </row>
    <row r="882" spans="19:19">
      <c r="S882" s="11"/>
    </row>
    <row r="883" spans="19:19">
      <c r="S883" s="11"/>
    </row>
    <row r="884" spans="19:19">
      <c r="S884" s="11"/>
    </row>
    <row r="885" spans="19:19">
      <c r="S885" s="11"/>
    </row>
    <row r="886" spans="19:19">
      <c r="S886" s="11"/>
    </row>
    <row r="887" spans="19:19">
      <c r="S887" s="11"/>
    </row>
    <row r="888" spans="19:19">
      <c r="S888" s="11"/>
    </row>
    <row r="889" spans="19:19">
      <c r="S889" s="11"/>
    </row>
    <row r="890" spans="19:19">
      <c r="S890" s="11"/>
    </row>
    <row r="891" spans="19:19">
      <c r="S891" s="11"/>
    </row>
    <row r="892" spans="19:19">
      <c r="S892" s="11"/>
    </row>
    <row r="893" spans="19:19">
      <c r="S893" s="11"/>
    </row>
    <row r="894" spans="19:19">
      <c r="S894" s="11"/>
    </row>
    <row r="895" spans="19:19">
      <c r="S895" s="11"/>
    </row>
    <row r="896" spans="19:19">
      <c r="S896" s="11"/>
    </row>
    <row r="897" spans="19:19">
      <c r="S897" s="11"/>
    </row>
    <row r="898" spans="19:19">
      <c r="S898" s="11"/>
    </row>
    <row r="899" spans="19:19">
      <c r="S899" s="11"/>
    </row>
    <row r="900" spans="19:19">
      <c r="S900" s="11"/>
    </row>
    <row r="901" spans="19:19">
      <c r="S901" s="11"/>
    </row>
    <row r="902" spans="19:19">
      <c r="S902" s="11"/>
    </row>
    <row r="903" spans="19:19">
      <c r="S903" s="11"/>
    </row>
    <row r="904" spans="19:19">
      <c r="S904" s="11"/>
    </row>
    <row r="905" spans="19:19">
      <c r="S905" s="11"/>
    </row>
    <row r="906" spans="19:19">
      <c r="S906" s="11"/>
    </row>
    <row r="907" spans="19:19">
      <c r="S907" s="11"/>
    </row>
    <row r="908" spans="19:19">
      <c r="S908" s="11"/>
    </row>
    <row r="909" spans="19:19">
      <c r="S909" s="11"/>
    </row>
    <row r="910" spans="19:19">
      <c r="S910" s="11"/>
    </row>
    <row r="911" spans="19:19">
      <c r="S911" s="11"/>
    </row>
    <row r="912" spans="19:19">
      <c r="S912" s="11"/>
    </row>
    <row r="913" spans="19:19">
      <c r="S913" s="11"/>
    </row>
    <row r="914" spans="19:19">
      <c r="S914" s="11"/>
    </row>
    <row r="915" spans="19:19">
      <c r="S915" s="11"/>
    </row>
    <row r="916" spans="19:19">
      <c r="S916" s="11"/>
    </row>
    <row r="917" spans="19:19">
      <c r="S917" s="11"/>
    </row>
    <row r="918" spans="19:19">
      <c r="S918" s="11"/>
    </row>
    <row r="919" spans="19:19">
      <c r="S919" s="11"/>
    </row>
    <row r="920" spans="19:19">
      <c r="S920" s="11"/>
    </row>
    <row r="921" spans="19:19">
      <c r="S921" s="11"/>
    </row>
    <row r="922" spans="19:19">
      <c r="S922" s="11"/>
    </row>
    <row r="923" spans="19:19">
      <c r="S923" s="11"/>
    </row>
    <row r="924" spans="19:19">
      <c r="S924" s="11"/>
    </row>
    <row r="925" spans="19:19">
      <c r="S925" s="11"/>
    </row>
    <row r="926" spans="19:19">
      <c r="S926" s="11"/>
    </row>
    <row r="927" spans="19:19">
      <c r="S927" s="11"/>
    </row>
    <row r="928" spans="19:19">
      <c r="S928" s="11"/>
    </row>
    <row r="929" spans="19:19">
      <c r="S929" s="11"/>
    </row>
    <row r="930" spans="19:19">
      <c r="S930" s="11"/>
    </row>
    <row r="931" spans="19:19">
      <c r="S931" s="11"/>
    </row>
    <row r="932" spans="19:19">
      <c r="S932" s="11"/>
    </row>
    <row r="933" spans="19:19">
      <c r="S933" s="11"/>
    </row>
    <row r="934" spans="19:19">
      <c r="S934" s="11"/>
    </row>
    <row r="935" spans="19:19">
      <c r="S935" s="11"/>
    </row>
    <row r="936" spans="19:19">
      <c r="S936" s="11"/>
    </row>
    <row r="937" spans="19:19">
      <c r="S937" s="11"/>
    </row>
    <row r="938" spans="19:19">
      <c r="S938" s="11"/>
    </row>
    <row r="939" spans="19:19">
      <c r="S939" s="11"/>
    </row>
    <row r="940" spans="19:19">
      <c r="S940" s="11"/>
    </row>
    <row r="941" spans="19:19">
      <c r="S941" s="11"/>
    </row>
    <row r="942" spans="19:19">
      <c r="S942" s="11"/>
    </row>
    <row r="943" spans="19:19">
      <c r="S943" s="11"/>
    </row>
    <row r="944" spans="19:19">
      <c r="S944" s="11"/>
    </row>
    <row r="945" spans="19:19">
      <c r="S945" s="11"/>
    </row>
    <row r="946" spans="19:19">
      <c r="S946" s="11"/>
    </row>
    <row r="947" spans="19:19">
      <c r="S947" s="11"/>
    </row>
    <row r="948" spans="19:19">
      <c r="S948" s="11"/>
    </row>
    <row r="949" spans="19:19">
      <c r="S949" s="11"/>
    </row>
    <row r="950" spans="19:19">
      <c r="S950" s="11"/>
    </row>
    <row r="951" spans="19:19">
      <c r="S951" s="11"/>
    </row>
    <row r="952" spans="19:19">
      <c r="S952" s="11"/>
    </row>
    <row r="953" spans="19:19">
      <c r="S953" s="11"/>
    </row>
    <row r="954" spans="19:19">
      <c r="S954" s="11"/>
    </row>
    <row r="955" spans="19:19">
      <c r="S955" s="11"/>
    </row>
    <row r="956" spans="19:19">
      <c r="S956" s="11"/>
    </row>
    <row r="957" spans="19:19">
      <c r="S957" s="11"/>
    </row>
    <row r="958" spans="19:19">
      <c r="S958" s="11"/>
    </row>
    <row r="959" spans="19:19">
      <c r="S959" s="11"/>
    </row>
    <row r="960" spans="19:19">
      <c r="S960" s="11"/>
    </row>
    <row r="961" spans="19:19">
      <c r="S961" s="11"/>
    </row>
    <row r="962" spans="19:19">
      <c r="S962" s="11"/>
    </row>
    <row r="963" spans="19:19">
      <c r="S963" s="11"/>
    </row>
    <row r="964" spans="19:19">
      <c r="S964" s="11"/>
    </row>
    <row r="965" spans="19:19">
      <c r="S965" s="11"/>
    </row>
    <row r="966" spans="19:19">
      <c r="S966" s="11"/>
    </row>
    <row r="967" spans="19:19">
      <c r="S967" s="11"/>
    </row>
    <row r="968" spans="19:19">
      <c r="S968" s="11"/>
    </row>
    <row r="969" spans="19:19">
      <c r="S969" s="11"/>
    </row>
    <row r="970" spans="19:19">
      <c r="S970" s="11"/>
    </row>
    <row r="971" spans="19:19">
      <c r="S971" s="11"/>
    </row>
    <row r="972" spans="19:19">
      <c r="S972" s="11"/>
    </row>
    <row r="973" spans="19:19">
      <c r="S973" s="11"/>
    </row>
    <row r="974" spans="19:19">
      <c r="S974" s="11"/>
    </row>
    <row r="975" spans="19:19">
      <c r="S975" s="11"/>
    </row>
    <row r="976" spans="19:19">
      <c r="S976" s="11"/>
    </row>
    <row r="977" spans="19:19">
      <c r="S977" s="11"/>
    </row>
    <row r="978" spans="19:19">
      <c r="S978" s="11"/>
    </row>
    <row r="979" spans="19:19">
      <c r="S979" s="11"/>
    </row>
    <row r="980" spans="19:19">
      <c r="S980" s="11"/>
    </row>
    <row r="981" spans="19:19">
      <c r="S981" s="11"/>
    </row>
    <row r="982" spans="19:19">
      <c r="S982" s="11"/>
    </row>
    <row r="983" spans="19:19">
      <c r="S983" s="11"/>
    </row>
    <row r="984" spans="19:19">
      <c r="S984" s="11"/>
    </row>
    <row r="985" spans="19:19">
      <c r="S985" s="11"/>
    </row>
    <row r="986" spans="19:19">
      <c r="S986" s="11"/>
    </row>
    <row r="987" spans="19:19">
      <c r="S987" s="11"/>
    </row>
    <row r="988" spans="19:19">
      <c r="S988" s="11"/>
    </row>
    <row r="989" spans="19:19">
      <c r="S989" s="11"/>
    </row>
    <row r="990" spans="19:19">
      <c r="S990" s="11"/>
    </row>
    <row r="991" spans="19:19">
      <c r="S991" s="11"/>
    </row>
    <row r="992" spans="19:19">
      <c r="S992" s="11"/>
    </row>
    <row r="993" spans="19:19">
      <c r="S993" s="11"/>
    </row>
    <row r="994" spans="19:19">
      <c r="S994" s="11"/>
    </row>
    <row r="995" spans="19:19">
      <c r="S995" s="11"/>
    </row>
    <row r="996" spans="19:19">
      <c r="S996" s="11"/>
    </row>
    <row r="997" spans="19:19">
      <c r="S997" s="11"/>
    </row>
    <row r="998" spans="19:19">
      <c r="S998" s="11"/>
    </row>
    <row r="999" spans="19:19">
      <c r="S999" s="11"/>
    </row>
    <row r="1000" spans="19:19">
      <c r="S1000" s="11"/>
    </row>
    <row r="1001" spans="19:19">
      <c r="S1001" s="11"/>
    </row>
    <row r="1002" spans="19:19">
      <c r="S1002" s="11"/>
    </row>
    <row r="1003" spans="19:19">
      <c r="S1003" s="11"/>
    </row>
    <row r="1004" spans="19:19">
      <c r="S1004" s="11"/>
    </row>
    <row r="1005" spans="19:19">
      <c r="S1005" s="11"/>
    </row>
    <row r="1006" spans="19:19">
      <c r="S1006" s="11"/>
    </row>
    <row r="1007" spans="19:19">
      <c r="S1007" s="11"/>
    </row>
    <row r="1008" spans="19:19">
      <c r="S1008" s="11"/>
    </row>
    <row r="1009" spans="19:19">
      <c r="S1009" s="11"/>
    </row>
    <row r="1010" spans="19:19">
      <c r="S1010" s="11"/>
    </row>
    <row r="1011" spans="19:19">
      <c r="S1011" s="11"/>
    </row>
    <row r="1012" spans="19:19">
      <c r="S1012" s="11"/>
    </row>
    <row r="1013" spans="19:19">
      <c r="S1013" s="11"/>
    </row>
    <row r="1014" spans="19:19">
      <c r="S1014" s="11"/>
    </row>
    <row r="1015" spans="19:19">
      <c r="S1015" s="11"/>
    </row>
    <row r="1016" spans="19:19">
      <c r="S1016" s="11"/>
    </row>
    <row r="1017" spans="19:19">
      <c r="S1017" s="11"/>
    </row>
    <row r="1018" spans="19:19">
      <c r="S1018" s="11"/>
    </row>
    <row r="1019" spans="19:19">
      <c r="S1019" s="11"/>
    </row>
    <row r="1020" spans="19:19">
      <c r="S1020" s="11"/>
    </row>
    <row r="1021" spans="19:19">
      <c r="S1021" s="11"/>
    </row>
    <row r="1022" spans="19:19">
      <c r="S1022" s="11"/>
    </row>
    <row r="1023" spans="19:19">
      <c r="S1023" s="11"/>
    </row>
    <row r="1024" spans="19:19">
      <c r="S1024" s="11"/>
    </row>
    <row r="1025" spans="19:19">
      <c r="S1025" s="11"/>
    </row>
    <row r="1026" spans="19:19">
      <c r="S1026" s="11"/>
    </row>
    <row r="1027" spans="19:19">
      <c r="S1027" s="11"/>
    </row>
    <row r="1028" spans="19:19">
      <c r="S1028" s="11"/>
    </row>
    <row r="1029" spans="19:19">
      <c r="S1029" s="11"/>
    </row>
    <row r="1030" spans="19:19">
      <c r="S1030" s="11"/>
    </row>
    <row r="1031" spans="19:19">
      <c r="S1031" s="11"/>
    </row>
    <row r="1032" spans="19:19">
      <c r="S1032" s="11"/>
    </row>
    <row r="1033" spans="19:19">
      <c r="S1033" s="11"/>
    </row>
    <row r="1034" spans="19:19">
      <c r="S1034" s="11"/>
    </row>
    <row r="1035" spans="19:19">
      <c r="S1035" s="11"/>
    </row>
    <row r="1036" spans="19:19">
      <c r="S1036" s="11"/>
    </row>
    <row r="1037" spans="19:19">
      <c r="S1037" s="11"/>
    </row>
    <row r="1038" spans="19:19">
      <c r="S1038" s="11"/>
    </row>
    <row r="1039" spans="19:19">
      <c r="S1039" s="11"/>
    </row>
    <row r="1040" spans="19:19">
      <c r="S1040" s="11"/>
    </row>
    <row r="1041" spans="19:19">
      <c r="S1041" s="11"/>
    </row>
    <row r="1042" spans="19:19">
      <c r="S1042" s="11"/>
    </row>
    <row r="1043" spans="19:19">
      <c r="S1043" s="11"/>
    </row>
    <row r="1044" spans="19:19">
      <c r="S1044" s="11"/>
    </row>
    <row r="1045" spans="19:19">
      <c r="S1045" s="11"/>
    </row>
    <row r="1046" spans="19:19">
      <c r="S1046" s="11"/>
    </row>
    <row r="1047" spans="19:19">
      <c r="S1047" s="11"/>
    </row>
    <row r="1048" spans="19:19">
      <c r="S1048" s="11"/>
    </row>
    <row r="1049" spans="19:19">
      <c r="S1049" s="11"/>
    </row>
    <row r="1050" spans="19:19">
      <c r="S1050" s="11"/>
    </row>
    <row r="1051" spans="19:19">
      <c r="S1051" s="11"/>
    </row>
    <row r="1052" spans="19:19">
      <c r="S1052" s="11"/>
    </row>
    <row r="1053" spans="19:19">
      <c r="S1053" s="11"/>
    </row>
    <row r="1054" spans="19:19">
      <c r="S1054" s="11"/>
    </row>
    <row r="1055" spans="19:19">
      <c r="S1055" s="11"/>
    </row>
    <row r="1056" spans="19:19">
      <c r="S1056" s="11"/>
    </row>
    <row r="1057" spans="19:19">
      <c r="S1057" s="11"/>
    </row>
    <row r="1058" spans="19:19">
      <c r="S1058" s="11"/>
    </row>
    <row r="1059" spans="19:19">
      <c r="S1059" s="11"/>
    </row>
    <row r="1060" spans="19:19">
      <c r="S1060" s="11"/>
    </row>
    <row r="1061" spans="19:19">
      <c r="S1061" s="11"/>
    </row>
    <row r="1062" spans="19:19">
      <c r="S1062" s="11"/>
    </row>
    <row r="1063" spans="19:19">
      <c r="S1063" s="11"/>
    </row>
    <row r="1064" spans="19:19">
      <c r="S1064" s="11"/>
    </row>
    <row r="1065" spans="19:19">
      <c r="S1065" s="11"/>
    </row>
    <row r="1066" spans="19:19">
      <c r="S1066" s="11"/>
    </row>
    <row r="1067" spans="19:19">
      <c r="S1067" s="11"/>
    </row>
    <row r="1068" spans="19:19">
      <c r="S1068" s="11"/>
    </row>
    <row r="1069" spans="19:19">
      <c r="S1069" s="11"/>
    </row>
    <row r="1070" spans="19:19">
      <c r="S1070" s="11"/>
    </row>
    <row r="1071" spans="19:19">
      <c r="S1071" s="11"/>
    </row>
    <row r="1072" spans="19:19">
      <c r="S1072" s="11"/>
    </row>
    <row r="1073" spans="19:19">
      <c r="S1073" s="11"/>
    </row>
    <row r="1074" spans="19:19">
      <c r="S1074" s="11"/>
    </row>
    <row r="1075" spans="19:19">
      <c r="S1075" s="11"/>
    </row>
    <row r="1076" spans="19:19">
      <c r="S1076" s="11"/>
    </row>
    <row r="1077" spans="19:19">
      <c r="S1077" s="11"/>
    </row>
    <row r="1078" spans="19:19">
      <c r="S1078" s="11"/>
    </row>
    <row r="1079" spans="19:19">
      <c r="S1079" s="11"/>
    </row>
    <row r="1080" spans="19:19">
      <c r="S1080" s="11"/>
    </row>
    <row r="1081" spans="19:19">
      <c r="S1081" s="11"/>
    </row>
    <row r="1082" spans="19:19">
      <c r="S1082" s="11"/>
    </row>
    <row r="1083" spans="19:19">
      <c r="S1083" s="11"/>
    </row>
    <row r="1084" spans="19:19">
      <c r="S1084" s="11"/>
    </row>
    <row r="1085" spans="19:19">
      <c r="S1085" s="11"/>
    </row>
    <row r="1086" spans="19:19">
      <c r="S1086" s="11"/>
    </row>
    <row r="1087" spans="19:19">
      <c r="S1087" s="11"/>
    </row>
    <row r="1088" spans="19:19">
      <c r="S1088" s="11"/>
    </row>
    <row r="1089" spans="19:19">
      <c r="S1089" s="11"/>
    </row>
    <row r="1090" spans="19:19">
      <c r="S1090" s="11"/>
    </row>
    <row r="1091" spans="19:19">
      <c r="S1091" s="11"/>
    </row>
    <row r="1092" spans="19:19">
      <c r="S1092" s="11"/>
    </row>
    <row r="1093" spans="19:19">
      <c r="S1093" s="11"/>
    </row>
    <row r="1094" spans="19:19">
      <c r="S1094" s="11"/>
    </row>
    <row r="1095" spans="19:19">
      <c r="S1095" s="11"/>
    </row>
    <row r="1096" spans="19:19">
      <c r="S1096" s="11"/>
    </row>
    <row r="1097" spans="19:19">
      <c r="S1097" s="11"/>
    </row>
    <row r="1098" spans="19:19">
      <c r="S1098" s="11"/>
    </row>
    <row r="1099" spans="19:19">
      <c r="S1099" s="11"/>
    </row>
    <row r="1100" spans="19:19">
      <c r="S1100" s="11"/>
    </row>
    <row r="1101" spans="19:19">
      <c r="S1101" s="11"/>
    </row>
    <row r="1102" spans="19:19">
      <c r="S1102" s="11"/>
    </row>
    <row r="1103" spans="19:19">
      <c r="S1103" s="11"/>
    </row>
    <row r="1104" spans="19:19">
      <c r="S1104" s="11"/>
    </row>
    <row r="1105" spans="19:19">
      <c r="S1105" s="11"/>
    </row>
    <row r="1106" spans="19:19">
      <c r="S1106" s="11"/>
    </row>
    <row r="1107" spans="19:19">
      <c r="S1107" s="11"/>
    </row>
    <row r="1108" spans="19:19">
      <c r="S1108" s="11"/>
    </row>
    <row r="1109" spans="19:19">
      <c r="S1109" s="11"/>
    </row>
    <row r="1110" spans="19:19">
      <c r="S1110" s="11"/>
    </row>
    <row r="1111" spans="19:19">
      <c r="S1111" s="11"/>
    </row>
    <row r="1112" spans="19:19">
      <c r="S1112" s="11"/>
    </row>
    <row r="1113" spans="19:19">
      <c r="S1113" s="11"/>
    </row>
    <row r="1114" spans="19:19">
      <c r="S1114" s="11"/>
    </row>
    <row r="1115" spans="19:19">
      <c r="S1115" s="11"/>
    </row>
    <row r="1116" spans="19:19">
      <c r="S1116" s="11"/>
    </row>
    <row r="1117" spans="19:19">
      <c r="S1117" s="11"/>
    </row>
    <row r="1118" spans="19:19">
      <c r="S1118" s="11"/>
    </row>
    <row r="1119" spans="19:19">
      <c r="S1119" s="11"/>
    </row>
    <row r="1120" spans="19:19">
      <c r="S1120" s="11"/>
    </row>
    <row r="1121" spans="19:19">
      <c r="S1121" s="11"/>
    </row>
    <row r="1122" spans="19:19">
      <c r="S1122" s="11"/>
    </row>
    <row r="1123" spans="19:19">
      <c r="S1123" s="11"/>
    </row>
    <row r="1124" spans="19:19">
      <c r="S1124" s="11"/>
    </row>
    <row r="1125" spans="19:19">
      <c r="S1125" s="11"/>
    </row>
    <row r="1126" spans="19:19">
      <c r="S1126" s="11"/>
    </row>
    <row r="1127" spans="19:19">
      <c r="S1127" s="11"/>
    </row>
    <row r="1128" spans="19:19">
      <c r="S1128" s="11"/>
    </row>
    <row r="1129" spans="19:19">
      <c r="S1129" s="11"/>
    </row>
    <row r="1130" spans="19:19">
      <c r="S1130" s="11"/>
    </row>
    <row r="1131" spans="19:19">
      <c r="S1131" s="11"/>
    </row>
    <row r="1132" spans="19:19">
      <c r="S1132" s="11"/>
    </row>
    <row r="1133" spans="19:19">
      <c r="S1133" s="11"/>
    </row>
    <row r="1134" spans="19:19">
      <c r="S1134" s="11"/>
    </row>
    <row r="1135" spans="19:19">
      <c r="S1135" s="11"/>
    </row>
    <row r="1136" spans="19:19">
      <c r="S1136" s="11"/>
    </row>
    <row r="1137" spans="19:19">
      <c r="S1137" s="11"/>
    </row>
    <row r="1138" spans="19:19">
      <c r="S1138" s="11"/>
    </row>
    <row r="1139" spans="19:19">
      <c r="S1139" s="11"/>
    </row>
    <row r="1140" spans="19:19">
      <c r="S1140" s="11"/>
    </row>
    <row r="1141" spans="19:19">
      <c r="S1141" s="11"/>
    </row>
    <row r="1142" spans="19:19">
      <c r="S1142" s="11"/>
    </row>
    <row r="1143" spans="19:19">
      <c r="S1143" s="11"/>
    </row>
    <row r="1144" spans="19:19">
      <c r="S1144" s="11"/>
    </row>
    <row r="1145" spans="19:19">
      <c r="S1145" s="11"/>
    </row>
    <row r="1146" spans="19:19">
      <c r="S1146" s="11"/>
    </row>
    <row r="1147" spans="19:19">
      <c r="S1147" s="11"/>
    </row>
    <row r="1148" spans="19:19">
      <c r="S1148" s="11"/>
    </row>
    <row r="1149" spans="19:19">
      <c r="S1149" s="11"/>
    </row>
    <row r="1150" spans="19:19">
      <c r="S1150" s="11"/>
    </row>
    <row r="1151" spans="19:19">
      <c r="S1151" s="11"/>
    </row>
    <row r="1152" spans="19:19">
      <c r="S1152" s="11"/>
    </row>
    <row r="1153" spans="19:19">
      <c r="S1153" s="11"/>
    </row>
    <row r="1154" spans="19:19">
      <c r="S1154" s="11"/>
    </row>
    <row r="1155" spans="19:19">
      <c r="S1155" s="11"/>
    </row>
    <row r="1156" spans="19:19">
      <c r="S1156" s="11"/>
    </row>
    <row r="1157" spans="19:19">
      <c r="S1157" s="11"/>
    </row>
    <row r="1158" spans="19:19">
      <c r="S1158" s="11"/>
    </row>
    <row r="1159" spans="19:19">
      <c r="S1159" s="11"/>
    </row>
    <row r="1160" spans="19:19">
      <c r="S1160" s="11"/>
    </row>
    <row r="1161" spans="19:19">
      <c r="S1161" s="11"/>
    </row>
    <row r="1162" spans="19:19">
      <c r="S1162" s="11"/>
    </row>
    <row r="1163" spans="19:19">
      <c r="S1163" s="11"/>
    </row>
    <row r="1164" spans="19:19">
      <c r="S1164" s="11"/>
    </row>
    <row r="1165" spans="19:19">
      <c r="S1165" s="11"/>
    </row>
    <row r="1166" spans="19:19">
      <c r="S1166" s="11"/>
    </row>
    <row r="1167" spans="19:19">
      <c r="S1167" s="11"/>
    </row>
    <row r="1168" spans="19:19">
      <c r="S1168" s="11"/>
    </row>
    <row r="1169" spans="19:19">
      <c r="S1169" s="11"/>
    </row>
    <row r="1170" spans="19:19">
      <c r="S1170" s="11"/>
    </row>
    <row r="1171" spans="19:19">
      <c r="S1171" s="11"/>
    </row>
    <row r="1172" spans="19:19">
      <c r="S1172" s="11"/>
    </row>
    <row r="1173" spans="19:19">
      <c r="S1173" s="11"/>
    </row>
    <row r="1174" spans="19:19">
      <c r="S1174" s="11"/>
    </row>
    <row r="1175" spans="19:19">
      <c r="S1175" s="11"/>
    </row>
    <row r="1176" spans="19:19">
      <c r="S1176" s="11"/>
    </row>
    <row r="1177" spans="19:19">
      <c r="S1177" s="11"/>
    </row>
    <row r="1178" spans="19:19">
      <c r="S1178" s="11"/>
    </row>
    <row r="1179" spans="19:19">
      <c r="S1179" s="11"/>
    </row>
    <row r="1180" spans="19:19">
      <c r="S1180" s="11"/>
    </row>
    <row r="1181" spans="19:19">
      <c r="S1181" s="11"/>
    </row>
    <row r="1182" spans="19:19">
      <c r="S1182" s="11"/>
    </row>
    <row r="1183" spans="19:19">
      <c r="S1183" s="11"/>
    </row>
    <row r="1184" spans="19:19">
      <c r="S1184" s="11"/>
    </row>
    <row r="1185" spans="19:19">
      <c r="S1185" s="11"/>
    </row>
    <row r="1186" spans="19:19">
      <c r="S1186" s="11"/>
    </row>
    <row r="1187" spans="19:19">
      <c r="S1187" s="11"/>
    </row>
    <row r="1188" spans="19:19">
      <c r="S1188" s="11"/>
    </row>
    <row r="1189" spans="19:19">
      <c r="S1189" s="11"/>
    </row>
    <row r="1190" spans="19:19">
      <c r="S1190" s="11"/>
    </row>
    <row r="1191" spans="19:19">
      <c r="S1191" s="11"/>
    </row>
    <row r="1192" spans="19:19">
      <c r="S1192" s="11"/>
    </row>
    <row r="1193" spans="19:19">
      <c r="S1193" s="11"/>
    </row>
    <row r="1194" spans="19:19">
      <c r="S1194" s="11"/>
    </row>
    <row r="1195" spans="19:19">
      <c r="S1195" s="11"/>
    </row>
    <row r="1196" spans="19:19">
      <c r="S1196" s="11"/>
    </row>
    <row r="1197" spans="19:19">
      <c r="S1197" s="11"/>
    </row>
    <row r="1198" spans="19:19">
      <c r="S1198" s="11"/>
    </row>
    <row r="1199" spans="19:19">
      <c r="S1199" s="11"/>
    </row>
    <row r="1200" spans="19:19">
      <c r="S1200" s="11"/>
    </row>
    <row r="1201" spans="19:19">
      <c r="S1201" s="11"/>
    </row>
    <row r="1202" spans="19:19">
      <c r="S1202" s="11"/>
    </row>
    <row r="1203" spans="19:19">
      <c r="S1203" s="11"/>
    </row>
    <row r="1204" spans="19:19">
      <c r="S1204" s="11"/>
    </row>
    <row r="1205" spans="19:19">
      <c r="S1205" s="11"/>
    </row>
    <row r="1206" spans="19:19">
      <c r="S1206" s="11"/>
    </row>
    <row r="1207" spans="19:19">
      <c r="S1207" s="11"/>
    </row>
    <row r="1208" spans="19:19">
      <c r="S1208" s="11"/>
    </row>
    <row r="1209" spans="19:19">
      <c r="S1209" s="11"/>
    </row>
    <row r="1210" spans="19:19">
      <c r="S1210" s="11"/>
    </row>
    <row r="1211" spans="19:19">
      <c r="S1211" s="11"/>
    </row>
    <row r="1212" spans="19:19">
      <c r="S1212" s="11"/>
    </row>
    <row r="1213" spans="19:19">
      <c r="S1213" s="11"/>
    </row>
    <row r="1214" spans="19:19">
      <c r="S1214" s="11"/>
    </row>
    <row r="1215" spans="19:19">
      <c r="S1215" s="11"/>
    </row>
    <row r="1216" spans="19:19">
      <c r="S1216" s="11"/>
    </row>
    <row r="1217" spans="19:19">
      <c r="S1217" s="11"/>
    </row>
    <row r="1218" spans="19:19">
      <c r="S1218" s="11"/>
    </row>
    <row r="1219" spans="19:19">
      <c r="S1219" s="11"/>
    </row>
    <row r="1220" spans="19:19">
      <c r="S1220" s="11"/>
    </row>
    <row r="1221" spans="19:19">
      <c r="S1221" s="11"/>
    </row>
    <row r="1222" spans="19:19">
      <c r="S1222" s="11"/>
    </row>
    <row r="1223" spans="19:19">
      <c r="S1223" s="11"/>
    </row>
    <row r="1224" spans="19:19">
      <c r="S1224" s="11"/>
    </row>
    <row r="1225" spans="19:19">
      <c r="S1225" s="11"/>
    </row>
    <row r="1226" spans="19:19">
      <c r="S1226" s="11"/>
    </row>
    <row r="1227" spans="19:19">
      <c r="S1227" s="11"/>
    </row>
    <row r="1228" spans="19:19">
      <c r="S1228" s="11"/>
    </row>
    <row r="1229" spans="19:19">
      <c r="S1229" s="11"/>
    </row>
    <row r="1230" spans="19:19">
      <c r="S1230" s="11"/>
    </row>
    <row r="1231" spans="19:19">
      <c r="S1231" s="11"/>
    </row>
    <row r="1232" spans="19:19">
      <c r="S1232" s="11"/>
    </row>
    <row r="1233" spans="19:19">
      <c r="S1233" s="11"/>
    </row>
    <row r="1234" spans="19:19">
      <c r="S1234" s="11"/>
    </row>
    <row r="1235" spans="19:19">
      <c r="S1235" s="11"/>
    </row>
    <row r="1236" spans="19:19">
      <c r="S1236" s="11"/>
    </row>
    <row r="1237" spans="19:19">
      <c r="S1237" s="11"/>
    </row>
    <row r="1238" spans="19:19">
      <c r="S1238" s="11"/>
    </row>
    <row r="1239" spans="19:19">
      <c r="S1239" s="11"/>
    </row>
    <row r="1240" spans="19:19">
      <c r="S1240" s="11"/>
    </row>
    <row r="1241" spans="19:19">
      <c r="S1241" s="11"/>
    </row>
    <row r="1242" spans="19:19">
      <c r="S1242" s="11"/>
    </row>
    <row r="1243" spans="19:19">
      <c r="S1243" s="11"/>
    </row>
    <row r="1244" spans="19:19">
      <c r="S1244" s="11"/>
    </row>
    <row r="1245" spans="19:19">
      <c r="S1245" s="11"/>
    </row>
    <row r="1246" spans="19:19">
      <c r="S1246" s="11"/>
    </row>
    <row r="1247" spans="19:19">
      <c r="S1247" s="11"/>
    </row>
    <row r="1248" spans="19:19">
      <c r="S1248" s="11"/>
    </row>
    <row r="1249" spans="19:19">
      <c r="S1249" s="11"/>
    </row>
    <row r="1250" spans="19:19">
      <c r="S1250" s="11"/>
    </row>
    <row r="1251" spans="19:19">
      <c r="S1251" s="11"/>
    </row>
    <row r="1252" spans="19:19">
      <c r="S1252" s="11"/>
    </row>
    <row r="1253" spans="19:19">
      <c r="S1253" s="11"/>
    </row>
    <row r="1254" spans="19:19">
      <c r="S1254" s="11"/>
    </row>
    <row r="1255" spans="19:19">
      <c r="S1255" s="11"/>
    </row>
    <row r="1256" spans="19:19">
      <c r="S1256" s="11"/>
    </row>
    <row r="1257" spans="19:19">
      <c r="S1257" s="11"/>
    </row>
    <row r="1258" spans="19:19">
      <c r="S1258" s="11"/>
    </row>
    <row r="1259" spans="19:19">
      <c r="S1259" s="11"/>
    </row>
    <row r="1260" spans="19:19">
      <c r="S1260" s="11"/>
    </row>
    <row r="1261" spans="19:19">
      <c r="S1261" s="11"/>
    </row>
    <row r="1262" spans="19:19">
      <c r="S1262" s="11"/>
    </row>
    <row r="1263" spans="19:19">
      <c r="S1263" s="11"/>
    </row>
    <row r="1264" spans="19:19">
      <c r="S1264" s="11"/>
    </row>
    <row r="1265" spans="19:19">
      <c r="S1265" s="11"/>
    </row>
    <row r="1266" spans="19:19">
      <c r="S1266" s="11"/>
    </row>
    <row r="1267" spans="19:19">
      <c r="S1267" s="11"/>
    </row>
    <row r="1268" spans="19:19">
      <c r="S1268" s="11"/>
    </row>
    <row r="1269" spans="19:19">
      <c r="S1269" s="11"/>
    </row>
    <row r="1270" spans="19:19">
      <c r="S1270" s="11"/>
    </row>
    <row r="1271" spans="19:19">
      <c r="S1271" s="11"/>
    </row>
    <row r="1272" spans="19:19">
      <c r="S1272" s="11"/>
    </row>
    <row r="1273" spans="19:19">
      <c r="S1273" s="11"/>
    </row>
    <row r="1274" spans="19:19">
      <c r="S1274" s="11"/>
    </row>
    <row r="1275" spans="19:19">
      <c r="S1275" s="11"/>
    </row>
    <row r="1276" spans="19:19">
      <c r="S1276" s="11"/>
    </row>
    <row r="1277" spans="19:19">
      <c r="S1277" s="11"/>
    </row>
    <row r="1278" spans="19:19">
      <c r="S1278" s="11"/>
    </row>
    <row r="1279" spans="19:19">
      <c r="S1279" s="11"/>
    </row>
    <row r="1280" spans="19:19">
      <c r="S1280" s="11"/>
    </row>
    <row r="1281" spans="19:19">
      <c r="S1281" s="11"/>
    </row>
    <row r="1282" spans="19:19">
      <c r="S1282" s="11"/>
    </row>
    <row r="1283" spans="19:19">
      <c r="S1283" s="11"/>
    </row>
    <row r="1284" spans="19:19">
      <c r="S1284" s="11"/>
    </row>
    <row r="1285" spans="19:19">
      <c r="S1285" s="11"/>
    </row>
    <row r="1286" spans="19:19">
      <c r="S1286" s="11"/>
    </row>
    <row r="1287" spans="19:19">
      <c r="S1287" s="11"/>
    </row>
    <row r="1288" spans="19:19">
      <c r="S1288" s="11"/>
    </row>
    <row r="1289" spans="19:19">
      <c r="S1289" s="11"/>
    </row>
    <row r="1290" spans="19:19">
      <c r="S1290" s="11"/>
    </row>
    <row r="1291" spans="19:19">
      <c r="S1291" s="11"/>
    </row>
    <row r="1292" spans="19:19">
      <c r="S1292" s="11"/>
    </row>
    <row r="1293" spans="19:19">
      <c r="S1293" s="11"/>
    </row>
    <row r="1294" spans="19:19">
      <c r="S1294" s="11"/>
    </row>
    <row r="1295" spans="19:19">
      <c r="S1295" s="11"/>
    </row>
    <row r="1296" spans="19:19">
      <c r="S1296" s="11"/>
    </row>
    <row r="1297" spans="19:19">
      <c r="S1297" s="11"/>
    </row>
    <row r="1298" spans="19:19">
      <c r="S1298" s="11"/>
    </row>
    <row r="1299" spans="19:19">
      <c r="S1299" s="11"/>
    </row>
    <row r="1300" spans="19:19">
      <c r="S1300" s="11"/>
    </row>
    <row r="1301" spans="19:19">
      <c r="S1301" s="11"/>
    </row>
    <row r="1302" spans="19:19">
      <c r="S1302" s="11"/>
    </row>
    <row r="1303" spans="19:19">
      <c r="S1303" s="11"/>
    </row>
    <row r="1304" spans="19:19">
      <c r="S1304" s="11"/>
    </row>
    <row r="1305" spans="19:19">
      <c r="S1305" s="11"/>
    </row>
    <row r="1306" spans="19:19">
      <c r="S1306" s="11"/>
    </row>
    <row r="1307" spans="19:19">
      <c r="S1307" s="11"/>
    </row>
    <row r="1308" spans="19:19">
      <c r="S1308" s="11"/>
    </row>
    <row r="1309" spans="19:19">
      <c r="S1309" s="11"/>
    </row>
    <row r="1310" spans="19:19">
      <c r="S1310" s="11"/>
    </row>
    <row r="1311" spans="19:19">
      <c r="S1311" s="11"/>
    </row>
    <row r="1312" spans="19:19">
      <c r="S1312" s="11"/>
    </row>
    <row r="1313" spans="19:19">
      <c r="S1313" s="11"/>
    </row>
    <row r="1314" spans="19:19">
      <c r="S1314" s="11"/>
    </row>
    <row r="1315" spans="19:19">
      <c r="S1315" s="11"/>
    </row>
    <row r="1316" spans="19:19">
      <c r="S1316" s="11"/>
    </row>
    <row r="1317" spans="19:19">
      <c r="S1317" s="11"/>
    </row>
    <row r="1318" spans="19:19">
      <c r="S1318" s="11"/>
    </row>
    <row r="1319" spans="19:19">
      <c r="S1319" s="11"/>
    </row>
    <row r="1320" spans="19:19">
      <c r="S1320" s="11"/>
    </row>
    <row r="1321" spans="19:19">
      <c r="S1321" s="11"/>
    </row>
    <row r="1322" spans="19:19">
      <c r="S1322" s="11"/>
    </row>
    <row r="1323" spans="19:19">
      <c r="S1323" s="11"/>
    </row>
    <row r="1324" spans="19:19">
      <c r="S1324" s="11"/>
    </row>
    <row r="1325" spans="19:19">
      <c r="S1325" s="11"/>
    </row>
    <row r="1326" spans="19:19">
      <c r="S1326" s="11"/>
    </row>
    <row r="1327" spans="19:19">
      <c r="S1327" s="11"/>
    </row>
    <row r="1328" spans="19:19">
      <c r="S1328" s="11"/>
    </row>
    <row r="1329" spans="19:19">
      <c r="S1329" s="11"/>
    </row>
    <row r="1330" spans="19:19">
      <c r="S1330" s="11"/>
    </row>
    <row r="1331" spans="19:19">
      <c r="S1331" s="11"/>
    </row>
    <row r="1332" spans="19:19">
      <c r="S1332" s="11"/>
    </row>
    <row r="1333" spans="19:19">
      <c r="S1333" s="11"/>
    </row>
    <row r="1334" spans="19:19">
      <c r="S1334" s="11"/>
    </row>
    <row r="1335" spans="19:19">
      <c r="S1335" s="11"/>
    </row>
    <row r="1336" spans="19:19">
      <c r="S1336" s="11"/>
    </row>
    <row r="1337" spans="19:19">
      <c r="S1337" s="11"/>
    </row>
    <row r="1338" spans="19:19">
      <c r="S1338" s="11"/>
    </row>
    <row r="1339" spans="19:19">
      <c r="S1339" s="11"/>
    </row>
    <row r="1340" spans="19:19">
      <c r="S1340" s="11"/>
    </row>
    <row r="1341" spans="19:19">
      <c r="S1341" s="11"/>
    </row>
    <row r="1342" spans="19:19">
      <c r="S1342" s="11"/>
    </row>
    <row r="1343" spans="19:19">
      <c r="S1343" s="11"/>
    </row>
    <row r="1344" spans="19:19">
      <c r="S1344" s="11"/>
    </row>
    <row r="1345" spans="19:19">
      <c r="S1345" s="11"/>
    </row>
    <row r="1346" spans="19:19">
      <c r="S1346" s="11"/>
    </row>
    <row r="1347" spans="19:19">
      <c r="S1347" s="11"/>
    </row>
    <row r="1348" spans="19:19">
      <c r="S1348" s="11"/>
    </row>
    <row r="1349" spans="19:19">
      <c r="S1349" s="11"/>
    </row>
    <row r="1350" spans="19:19">
      <c r="S1350" s="11"/>
    </row>
    <row r="1351" spans="19:19">
      <c r="S1351" s="11"/>
    </row>
    <row r="1352" spans="19:19">
      <c r="S1352" s="11"/>
    </row>
    <row r="1353" spans="19:19">
      <c r="S1353" s="11"/>
    </row>
    <row r="1354" spans="19:19">
      <c r="S1354" s="11"/>
    </row>
    <row r="1355" spans="19:19">
      <c r="S1355" s="11"/>
    </row>
    <row r="1356" spans="19:19">
      <c r="S1356" s="11"/>
    </row>
    <row r="1357" spans="19:19">
      <c r="S1357" s="11"/>
    </row>
    <row r="1358" spans="19:19">
      <c r="S1358" s="11"/>
    </row>
    <row r="1359" spans="19:19">
      <c r="S1359" s="11"/>
    </row>
    <row r="1360" spans="19:19">
      <c r="S1360" s="11"/>
    </row>
    <row r="1361" spans="19:19">
      <c r="S1361" s="11"/>
    </row>
    <row r="1362" spans="19:19">
      <c r="S1362" s="11"/>
    </row>
    <row r="1363" spans="19:19">
      <c r="S1363" s="11"/>
    </row>
    <row r="1364" spans="19:19">
      <c r="S1364" s="11"/>
    </row>
    <row r="1365" spans="19:19">
      <c r="S1365" s="11"/>
    </row>
    <row r="1366" spans="19:19">
      <c r="S1366" s="11"/>
    </row>
    <row r="1367" spans="19:19">
      <c r="S1367" s="11"/>
    </row>
    <row r="1368" spans="19:19">
      <c r="S1368" s="11"/>
    </row>
    <row r="1369" spans="19:19">
      <c r="S1369" s="11"/>
    </row>
    <row r="1370" spans="19:19">
      <c r="S1370" s="11"/>
    </row>
    <row r="1371" spans="19:19">
      <c r="S1371" s="11"/>
    </row>
    <row r="1372" spans="19:19">
      <c r="S1372" s="11"/>
    </row>
    <row r="1373" spans="19:19">
      <c r="S1373" s="11"/>
    </row>
    <row r="1374" spans="19:19">
      <c r="S1374" s="11"/>
    </row>
    <row r="1375" spans="19:19">
      <c r="S1375" s="11"/>
    </row>
    <row r="1376" spans="19:19">
      <c r="S1376" s="11"/>
    </row>
    <row r="1377" spans="19:19">
      <c r="S1377" s="11"/>
    </row>
    <row r="1378" spans="19:19">
      <c r="S1378" s="11"/>
    </row>
    <row r="1379" spans="19:19">
      <c r="S1379" s="11"/>
    </row>
    <row r="1380" spans="19:19">
      <c r="S1380" s="11"/>
    </row>
    <row r="1381" spans="19:19">
      <c r="S1381" s="11"/>
    </row>
    <row r="1382" spans="19:19">
      <c r="S1382" s="11"/>
    </row>
    <row r="1383" spans="19:19">
      <c r="S1383" s="11"/>
    </row>
    <row r="1384" spans="19:19">
      <c r="S1384" s="11"/>
    </row>
    <row r="1385" spans="19:19">
      <c r="S1385" s="11"/>
    </row>
    <row r="1386" spans="19:19">
      <c r="S1386" s="11"/>
    </row>
    <row r="1387" spans="19:19">
      <c r="S1387" s="11"/>
    </row>
    <row r="1388" spans="19:19">
      <c r="S1388" s="11"/>
    </row>
    <row r="1389" spans="19:19">
      <c r="S1389" s="11"/>
    </row>
    <row r="1390" spans="19:19">
      <c r="S1390" s="11"/>
    </row>
    <row r="1391" spans="19:19">
      <c r="S1391" s="11"/>
    </row>
    <row r="1392" spans="19:19">
      <c r="S1392" s="11"/>
    </row>
    <row r="1393" spans="19:19">
      <c r="S1393" s="11"/>
    </row>
    <row r="1394" spans="19:19">
      <c r="S1394" s="11"/>
    </row>
    <row r="1395" spans="19:19">
      <c r="S1395" s="11"/>
    </row>
    <row r="1396" spans="19:19">
      <c r="S1396" s="11"/>
    </row>
    <row r="1397" spans="19:19">
      <c r="S1397" s="11"/>
    </row>
    <row r="1398" spans="19:19">
      <c r="S1398" s="11"/>
    </row>
    <row r="1399" spans="19:19">
      <c r="S1399" s="11"/>
    </row>
    <row r="1400" spans="19:19">
      <c r="S1400" s="11"/>
    </row>
    <row r="1401" spans="19:19">
      <c r="S1401" s="11"/>
    </row>
    <row r="1402" spans="19:19">
      <c r="S1402" s="11"/>
    </row>
    <row r="1403" spans="19:19">
      <c r="S1403" s="11"/>
    </row>
    <row r="1404" spans="19:19">
      <c r="S1404" s="11"/>
    </row>
    <row r="1405" spans="19:19">
      <c r="S1405" s="11"/>
    </row>
    <row r="1406" spans="19:19">
      <c r="S1406" s="11"/>
    </row>
    <row r="1407" spans="19:19">
      <c r="S1407" s="11"/>
    </row>
    <row r="1408" spans="19:19">
      <c r="S1408" s="11"/>
    </row>
    <row r="1409" spans="19:19">
      <c r="S1409" s="11"/>
    </row>
    <row r="1410" spans="19:19">
      <c r="S1410" s="11"/>
    </row>
    <row r="1411" spans="19:19">
      <c r="S1411" s="11"/>
    </row>
    <row r="1412" spans="19:19">
      <c r="S1412" s="11"/>
    </row>
    <row r="1413" spans="19:19">
      <c r="S1413" s="11"/>
    </row>
    <row r="1414" spans="19:19">
      <c r="S1414" s="11"/>
    </row>
    <row r="1415" spans="19:19">
      <c r="S1415" s="11"/>
    </row>
    <row r="1416" spans="19:19">
      <c r="S1416" s="11"/>
    </row>
    <row r="1417" spans="19:19">
      <c r="S1417" s="11"/>
    </row>
    <row r="1418" spans="19:19">
      <c r="S1418" s="11"/>
    </row>
    <row r="1419" spans="19:19">
      <c r="S1419" s="11"/>
    </row>
    <row r="1420" spans="19:19">
      <c r="S1420" s="11"/>
    </row>
    <row r="1421" spans="19:19">
      <c r="S1421" s="11"/>
    </row>
    <row r="1422" spans="19:19">
      <c r="S1422" s="11"/>
    </row>
    <row r="1423" spans="19:19">
      <c r="S1423" s="11"/>
    </row>
    <row r="1424" spans="19:19">
      <c r="S1424" s="11"/>
    </row>
    <row r="1425" spans="19:19">
      <c r="S1425" s="11"/>
    </row>
    <row r="1426" spans="19:19">
      <c r="S1426" s="11"/>
    </row>
    <row r="1427" spans="19:19">
      <c r="S1427" s="11"/>
    </row>
    <row r="1428" spans="19:19">
      <c r="S1428" s="11"/>
    </row>
    <row r="1429" spans="19:19">
      <c r="S1429" s="11"/>
    </row>
    <row r="1430" spans="19:19">
      <c r="S1430" s="11"/>
    </row>
    <row r="1431" spans="19:19">
      <c r="S1431" s="11"/>
    </row>
    <row r="1432" spans="19:19">
      <c r="S1432" s="11"/>
    </row>
    <row r="1433" spans="19:19">
      <c r="S1433" s="11"/>
    </row>
    <row r="1434" spans="19:19">
      <c r="S1434" s="11"/>
    </row>
    <row r="1435" spans="19:19">
      <c r="S1435" s="11"/>
    </row>
    <row r="1436" spans="19:19">
      <c r="S1436" s="11"/>
    </row>
    <row r="1437" spans="19:19">
      <c r="S1437" s="11"/>
    </row>
    <row r="1438" spans="19:19">
      <c r="S1438" s="11"/>
    </row>
    <row r="1439" spans="19:19">
      <c r="S1439" s="11"/>
    </row>
    <row r="1440" spans="19:19">
      <c r="S1440" s="11"/>
    </row>
    <row r="1441" spans="19:19">
      <c r="S1441" s="11"/>
    </row>
    <row r="1442" spans="19:19">
      <c r="S1442" s="11"/>
    </row>
    <row r="1443" spans="19:19">
      <c r="S1443" s="11"/>
    </row>
    <row r="1444" spans="19:19">
      <c r="S1444" s="11"/>
    </row>
    <row r="1445" spans="19:19">
      <c r="S1445" s="11"/>
    </row>
    <row r="1446" spans="19:19">
      <c r="S1446" s="11"/>
    </row>
    <row r="1447" spans="19:19">
      <c r="S1447" s="11"/>
    </row>
    <row r="1448" spans="19:19">
      <c r="S1448" s="11"/>
    </row>
    <row r="1449" spans="19:19">
      <c r="S1449" s="11"/>
    </row>
    <row r="1450" spans="19:19">
      <c r="S1450" s="11"/>
    </row>
    <row r="1451" spans="19:19">
      <c r="S1451" s="11"/>
    </row>
    <row r="1452" spans="19:19">
      <c r="S1452" s="11"/>
    </row>
    <row r="1453" spans="19:19">
      <c r="S1453" s="11"/>
    </row>
    <row r="1454" spans="19:19">
      <c r="S1454" s="11"/>
    </row>
    <row r="1455" spans="19:19">
      <c r="S1455" s="11"/>
    </row>
    <row r="1456" spans="19:19">
      <c r="S1456" s="11"/>
    </row>
    <row r="1457" spans="19:19">
      <c r="S1457" s="11"/>
    </row>
    <row r="1458" spans="19:19">
      <c r="S1458" s="11"/>
    </row>
    <row r="1459" spans="19:19">
      <c r="S1459" s="11"/>
    </row>
    <row r="1460" spans="19:19">
      <c r="S1460" s="11"/>
    </row>
    <row r="1461" spans="19:19">
      <c r="S1461" s="11"/>
    </row>
    <row r="1462" spans="19:19">
      <c r="S1462" s="11"/>
    </row>
    <row r="1463" spans="19:19">
      <c r="S1463" s="11"/>
    </row>
    <row r="1464" spans="19:19">
      <c r="S1464" s="11"/>
    </row>
    <row r="1465" spans="19:19">
      <c r="S1465" s="11"/>
    </row>
    <row r="1466" spans="19:19">
      <c r="S1466" s="11"/>
    </row>
    <row r="1467" spans="19:19">
      <c r="S1467" s="11"/>
    </row>
    <row r="1468" spans="19:19">
      <c r="S1468" s="11"/>
    </row>
    <row r="1469" spans="19:19">
      <c r="S1469" s="11"/>
    </row>
    <row r="1470" spans="19:19">
      <c r="S1470" s="11"/>
    </row>
    <row r="1471" spans="19:19">
      <c r="S1471" s="11"/>
    </row>
    <row r="1472" spans="19:19">
      <c r="S1472" s="11"/>
    </row>
    <row r="1473" spans="19:19">
      <c r="S1473" s="11"/>
    </row>
    <row r="1474" spans="19:19">
      <c r="S1474" s="11"/>
    </row>
    <row r="1475" spans="19:19">
      <c r="S1475" s="11"/>
    </row>
    <row r="1476" spans="19:19">
      <c r="S1476" s="11"/>
    </row>
    <row r="1477" spans="19:19">
      <c r="S1477" s="11"/>
    </row>
    <row r="1478" spans="19:19">
      <c r="S1478" s="11"/>
    </row>
    <row r="1479" spans="19:19">
      <c r="S1479" s="11"/>
    </row>
    <row r="1480" spans="19:19">
      <c r="S1480" s="11"/>
    </row>
    <row r="1481" spans="19:19">
      <c r="S1481" s="11"/>
    </row>
    <row r="1482" spans="19:19">
      <c r="S1482" s="11"/>
    </row>
    <row r="1483" spans="19:19">
      <c r="S1483" s="11"/>
    </row>
    <row r="1484" spans="19:19">
      <c r="S1484" s="11"/>
    </row>
    <row r="1485" spans="19:19">
      <c r="S1485" s="11"/>
    </row>
    <row r="1486" spans="19:19">
      <c r="S1486" s="11"/>
    </row>
    <row r="1487" spans="19:19">
      <c r="S1487" s="11"/>
    </row>
    <row r="1488" spans="19:19">
      <c r="S1488" s="11"/>
    </row>
    <row r="1489" spans="19:19">
      <c r="S1489" s="11"/>
    </row>
    <row r="1490" spans="19:19">
      <c r="S1490" s="11"/>
    </row>
    <row r="1491" spans="19:19">
      <c r="S1491" s="11"/>
    </row>
    <row r="1492" spans="19:19">
      <c r="S1492" s="11"/>
    </row>
    <row r="1493" spans="19:19">
      <c r="S1493" s="11"/>
    </row>
    <row r="1494" spans="19:19">
      <c r="S1494" s="11"/>
    </row>
    <row r="1495" spans="19:19">
      <c r="S1495" s="11"/>
    </row>
    <row r="1496" spans="19:19">
      <c r="S1496" s="11"/>
    </row>
    <row r="1497" spans="19:19">
      <c r="S1497" s="11"/>
    </row>
    <row r="1498" spans="19:19">
      <c r="S1498" s="11"/>
    </row>
    <row r="1499" spans="19:19">
      <c r="S1499" s="11"/>
    </row>
    <row r="1500" spans="19:19">
      <c r="S1500" s="11"/>
    </row>
    <row r="1501" spans="19:19">
      <c r="S1501" s="11"/>
    </row>
    <row r="1502" spans="19:19">
      <c r="S1502" s="11"/>
    </row>
    <row r="1503" spans="19:19">
      <c r="S1503" s="11"/>
    </row>
    <row r="1504" spans="19:19">
      <c r="S1504" s="11"/>
    </row>
    <row r="1505" spans="19:19">
      <c r="S1505" s="11"/>
    </row>
    <row r="1506" spans="19:19">
      <c r="S1506" s="11"/>
    </row>
    <row r="1507" spans="19:19">
      <c r="S1507" s="11"/>
    </row>
    <row r="1508" spans="19:19">
      <c r="S1508" s="11"/>
    </row>
    <row r="1509" spans="19:19">
      <c r="S1509" s="11"/>
    </row>
    <row r="1510" spans="19:19">
      <c r="S1510" s="11"/>
    </row>
    <row r="1511" spans="19:19">
      <c r="S1511" s="11"/>
    </row>
    <row r="1512" spans="19:19">
      <c r="S1512" s="11"/>
    </row>
    <row r="1513" spans="19:19">
      <c r="S1513" s="11"/>
    </row>
    <row r="1514" spans="19:19">
      <c r="S1514" s="11"/>
    </row>
    <row r="1515" spans="19:19">
      <c r="S1515" s="11"/>
    </row>
    <row r="1516" spans="19:19">
      <c r="S1516" s="11"/>
    </row>
    <row r="1517" spans="19:19">
      <c r="S1517" s="11"/>
    </row>
    <row r="1518" spans="19:19">
      <c r="S1518" s="11"/>
    </row>
    <row r="1519" spans="19:19">
      <c r="S1519" s="11"/>
    </row>
    <row r="1520" spans="19:19">
      <c r="S1520" s="11"/>
    </row>
    <row r="1521" spans="19:19">
      <c r="S1521" s="11"/>
    </row>
    <row r="1522" spans="19:19">
      <c r="S1522" s="11"/>
    </row>
    <row r="1523" spans="19:19">
      <c r="S1523" s="11"/>
    </row>
    <row r="1524" spans="19:19">
      <c r="S1524" s="11"/>
    </row>
    <row r="1525" spans="19:19">
      <c r="S1525" s="11"/>
    </row>
    <row r="1526" spans="19:19">
      <c r="S1526" s="11"/>
    </row>
    <row r="1527" spans="19:19">
      <c r="S1527" s="11"/>
    </row>
    <row r="1528" spans="19:19">
      <c r="S1528" s="11"/>
    </row>
    <row r="1529" spans="19:19">
      <c r="S1529" s="11"/>
    </row>
    <row r="1530" spans="19:19">
      <c r="S1530" s="11"/>
    </row>
    <row r="1531" spans="19:19">
      <c r="S1531" s="11"/>
    </row>
    <row r="1532" spans="19:19">
      <c r="S1532" s="11"/>
    </row>
    <row r="1533" spans="19:19">
      <c r="S1533" s="11"/>
    </row>
    <row r="1534" spans="19:19">
      <c r="S1534" s="11"/>
    </row>
    <row r="1535" spans="19:19">
      <c r="S1535" s="11"/>
    </row>
    <row r="1536" spans="19:19">
      <c r="S1536" s="11"/>
    </row>
    <row r="1537" spans="19:19">
      <c r="S1537" s="11"/>
    </row>
    <row r="1538" spans="19:19">
      <c r="S1538" s="11"/>
    </row>
    <row r="1539" spans="19:19">
      <c r="S1539" s="11"/>
    </row>
    <row r="1540" spans="19:19">
      <c r="S1540" s="11"/>
    </row>
    <row r="1541" spans="19:19">
      <c r="S1541" s="11"/>
    </row>
    <row r="1542" spans="19:19">
      <c r="S1542" s="11"/>
    </row>
    <row r="1543" spans="19:19">
      <c r="S1543" s="11"/>
    </row>
    <row r="1544" spans="19:19">
      <c r="S1544" s="11"/>
    </row>
    <row r="1545" spans="19:19">
      <c r="S1545" s="11"/>
    </row>
    <row r="1546" spans="19:19">
      <c r="S1546" s="11"/>
    </row>
    <row r="1547" spans="19:19">
      <c r="S1547" s="11"/>
    </row>
    <row r="1548" spans="19:19">
      <c r="S1548" s="11"/>
    </row>
    <row r="1549" spans="19:19">
      <c r="S1549" s="11"/>
    </row>
    <row r="1550" spans="19:19">
      <c r="S1550" s="11"/>
    </row>
    <row r="1551" spans="19:19">
      <c r="S1551" s="11"/>
    </row>
    <row r="1552" spans="19:19">
      <c r="S1552" s="11"/>
    </row>
    <row r="1553" spans="19:19">
      <c r="S1553" s="11"/>
    </row>
    <row r="1554" spans="19:19">
      <c r="S1554" s="11"/>
    </row>
    <row r="1555" spans="19:19">
      <c r="S1555" s="11"/>
    </row>
    <row r="1556" spans="19:19">
      <c r="S1556" s="11"/>
    </row>
    <row r="1557" spans="19:19">
      <c r="S1557" s="11"/>
    </row>
    <row r="1558" spans="19:19">
      <c r="S1558" s="11"/>
    </row>
    <row r="1559" spans="19:19">
      <c r="S1559" s="11"/>
    </row>
    <row r="1560" spans="19:19">
      <c r="S1560" s="11"/>
    </row>
    <row r="1561" spans="19:19">
      <c r="S1561" s="11"/>
    </row>
    <row r="1562" spans="19:19">
      <c r="S1562" s="11"/>
    </row>
    <row r="1563" spans="19:19">
      <c r="S1563" s="11"/>
    </row>
    <row r="1564" spans="19:19">
      <c r="S1564" s="11"/>
    </row>
    <row r="1565" spans="19:19">
      <c r="S1565" s="11"/>
    </row>
    <row r="1566" spans="19:19">
      <c r="S1566" s="11"/>
    </row>
    <row r="1567" spans="19:19">
      <c r="S1567" s="11"/>
    </row>
    <row r="1568" spans="19:19">
      <c r="S1568" s="11"/>
    </row>
    <row r="1569" spans="19:19">
      <c r="S1569" s="11"/>
    </row>
    <row r="1570" spans="19:19">
      <c r="S1570" s="11"/>
    </row>
    <row r="1571" spans="19:19">
      <c r="S1571" s="11"/>
    </row>
    <row r="1572" spans="19:19">
      <c r="S1572" s="11"/>
    </row>
    <row r="1573" spans="19:19">
      <c r="S1573" s="11"/>
    </row>
    <row r="1574" spans="19:19">
      <c r="S1574" s="11"/>
    </row>
    <row r="1575" spans="19:19">
      <c r="S1575" s="11"/>
    </row>
    <row r="1576" spans="19:19">
      <c r="S1576" s="11"/>
    </row>
    <row r="1577" spans="19:19">
      <c r="S1577" s="11"/>
    </row>
    <row r="1578" spans="19:19">
      <c r="S1578" s="11"/>
    </row>
    <row r="1579" spans="19:19">
      <c r="S1579" s="11"/>
    </row>
    <row r="1580" spans="19:19">
      <c r="S1580" s="11"/>
    </row>
    <row r="1581" spans="19:19">
      <c r="S1581" s="11"/>
    </row>
    <row r="1582" spans="19:19">
      <c r="S1582" s="11"/>
    </row>
    <row r="1583" spans="19:19">
      <c r="S1583" s="11"/>
    </row>
    <row r="1584" spans="19:19">
      <c r="S1584" s="11"/>
    </row>
    <row r="1585" spans="19:19">
      <c r="S1585" s="11"/>
    </row>
    <row r="1586" spans="19:19">
      <c r="S1586" s="11"/>
    </row>
    <row r="1587" spans="19:19">
      <c r="S1587" s="11"/>
    </row>
    <row r="1588" spans="19:19">
      <c r="S1588" s="11"/>
    </row>
    <row r="1589" spans="19:19">
      <c r="S1589" s="11"/>
    </row>
    <row r="1590" spans="19:19">
      <c r="S1590" s="11"/>
    </row>
    <row r="1591" spans="19:19">
      <c r="S1591" s="11"/>
    </row>
    <row r="1592" spans="19:19">
      <c r="S1592" s="11"/>
    </row>
    <row r="1593" spans="19:19">
      <c r="S1593" s="11"/>
    </row>
    <row r="1594" spans="19:19">
      <c r="S1594" s="11"/>
    </row>
    <row r="1595" spans="19:19">
      <c r="S1595" s="11"/>
    </row>
    <row r="1596" spans="19:19">
      <c r="S1596" s="11"/>
    </row>
    <row r="1597" spans="19:19">
      <c r="S1597" s="11"/>
    </row>
    <row r="1598" spans="19:19">
      <c r="S1598" s="11"/>
    </row>
    <row r="1599" spans="19:19">
      <c r="S1599" s="11"/>
    </row>
    <row r="1600" spans="19:19">
      <c r="S1600" s="11"/>
    </row>
    <row r="1601" spans="19:19">
      <c r="S1601" s="11"/>
    </row>
    <row r="1602" spans="19:19">
      <c r="S1602" s="11"/>
    </row>
    <row r="1603" spans="19:19">
      <c r="S1603" s="11"/>
    </row>
    <row r="1604" spans="19:19">
      <c r="S1604" s="11"/>
    </row>
    <row r="1605" spans="19:19">
      <c r="S1605" s="11"/>
    </row>
    <row r="1606" spans="19:19">
      <c r="S1606" s="11"/>
    </row>
    <row r="1607" spans="19:19">
      <c r="S1607" s="11"/>
    </row>
    <row r="1608" spans="19:19">
      <c r="S1608" s="11"/>
    </row>
    <row r="1609" spans="19:19">
      <c r="S1609" s="11"/>
    </row>
    <row r="1610" spans="19:19">
      <c r="S1610" s="11"/>
    </row>
    <row r="1611" spans="19:19">
      <c r="S1611" s="11"/>
    </row>
    <row r="1612" spans="19:19">
      <c r="S1612" s="11"/>
    </row>
    <row r="1613" spans="19:19">
      <c r="S1613" s="11"/>
    </row>
    <row r="1614" spans="19:19">
      <c r="S1614" s="11"/>
    </row>
    <row r="1615" spans="19:19">
      <c r="S1615" s="11"/>
    </row>
    <row r="1616" spans="19:19">
      <c r="S1616" s="11"/>
    </row>
    <row r="1617" spans="19:19">
      <c r="S1617" s="11"/>
    </row>
    <row r="1618" spans="19:19">
      <c r="S1618" s="11"/>
    </row>
    <row r="1619" spans="19:19">
      <c r="S1619" s="11"/>
    </row>
    <row r="1620" spans="19:19">
      <c r="S1620" s="11"/>
    </row>
    <row r="1621" spans="19:19">
      <c r="S1621" s="11"/>
    </row>
    <row r="1622" spans="19:19">
      <c r="S1622" s="11"/>
    </row>
    <row r="1623" spans="19:19">
      <c r="S1623" s="11"/>
    </row>
    <row r="1624" spans="19:19">
      <c r="S1624" s="11"/>
    </row>
    <row r="1625" spans="19:19">
      <c r="S1625" s="11"/>
    </row>
    <row r="1626" spans="19:19">
      <c r="S1626" s="11"/>
    </row>
    <row r="1627" spans="19:19">
      <c r="S1627" s="11"/>
    </row>
    <row r="1628" spans="19:19">
      <c r="S1628" s="11"/>
    </row>
    <row r="1629" spans="19:19">
      <c r="S1629" s="11"/>
    </row>
    <row r="1630" spans="19:19">
      <c r="S1630" s="11"/>
    </row>
    <row r="1631" spans="19:19">
      <c r="S1631" s="11"/>
    </row>
    <row r="1632" spans="19:19">
      <c r="S1632" s="11"/>
    </row>
    <row r="1633" spans="19:19">
      <c r="S1633" s="11"/>
    </row>
    <row r="1634" spans="19:19">
      <c r="S1634" s="11"/>
    </row>
    <row r="1635" spans="19:19">
      <c r="S1635" s="11"/>
    </row>
    <row r="1636" spans="19:19">
      <c r="S1636" s="11"/>
    </row>
    <row r="1637" spans="19:19">
      <c r="S1637" s="11"/>
    </row>
    <row r="1638" spans="19:19">
      <c r="S1638" s="11"/>
    </row>
    <row r="1639" spans="19:19">
      <c r="S1639" s="11"/>
    </row>
    <row r="1640" spans="19:19">
      <c r="S1640" s="11"/>
    </row>
    <row r="1641" spans="19:19">
      <c r="S1641" s="11"/>
    </row>
    <row r="1642" spans="19:19">
      <c r="S1642" s="11"/>
    </row>
    <row r="1643" spans="19:19">
      <c r="S1643" s="11"/>
    </row>
    <row r="1644" spans="19:19">
      <c r="S1644" s="11"/>
    </row>
    <row r="1645" spans="19:19">
      <c r="S1645" s="11"/>
    </row>
    <row r="1646" spans="19:19">
      <c r="S1646" s="11"/>
    </row>
    <row r="1647" spans="19:19">
      <c r="S1647" s="11"/>
    </row>
    <row r="1648" spans="19:19">
      <c r="S1648" s="11"/>
    </row>
    <row r="1649" spans="19:19">
      <c r="S1649" s="11"/>
    </row>
    <row r="1650" spans="19:19">
      <c r="S1650" s="11"/>
    </row>
    <row r="1651" spans="19:19">
      <c r="S1651" s="11"/>
    </row>
    <row r="1652" spans="19:19">
      <c r="S1652" s="11"/>
    </row>
    <row r="1653" spans="19:19">
      <c r="S1653" s="11"/>
    </row>
    <row r="1654" spans="19:19">
      <c r="S1654" s="11"/>
    </row>
    <row r="1655" spans="19:19">
      <c r="S1655" s="11"/>
    </row>
    <row r="1656" spans="19:19">
      <c r="S1656" s="11"/>
    </row>
    <row r="1657" spans="19:19">
      <c r="S1657" s="11"/>
    </row>
    <row r="1658" spans="19:19">
      <c r="S1658" s="11"/>
    </row>
    <row r="1659" spans="19:19">
      <c r="S1659" s="11"/>
    </row>
    <row r="1660" spans="19:19">
      <c r="S1660" s="11"/>
    </row>
    <row r="1661" spans="19:19">
      <c r="S1661" s="11"/>
    </row>
    <row r="1662" spans="19:19">
      <c r="S1662" s="11"/>
    </row>
    <row r="1663" spans="19:19">
      <c r="S1663" s="11"/>
    </row>
    <row r="1664" spans="19:19">
      <c r="S1664" s="11"/>
    </row>
    <row r="1665" spans="19:19">
      <c r="S1665" s="11"/>
    </row>
    <row r="1666" spans="19:19">
      <c r="S1666" s="11"/>
    </row>
    <row r="1667" spans="19:19">
      <c r="S1667" s="11"/>
    </row>
    <row r="1668" spans="19:19">
      <c r="S1668" s="11"/>
    </row>
    <row r="1669" spans="19:19">
      <c r="S1669" s="11"/>
    </row>
    <row r="1670" spans="19:19">
      <c r="S1670" s="11"/>
    </row>
    <row r="1671" spans="19:19">
      <c r="S1671" s="11"/>
    </row>
    <row r="1672" spans="19:19">
      <c r="S1672" s="11"/>
    </row>
    <row r="1673" spans="19:19">
      <c r="S1673" s="11"/>
    </row>
    <row r="1674" spans="19:19">
      <c r="S1674" s="11"/>
    </row>
    <row r="1675" spans="19:19">
      <c r="S1675" s="11"/>
    </row>
    <row r="1676" spans="19:19">
      <c r="S1676" s="11"/>
    </row>
    <row r="1677" spans="19:19">
      <c r="S1677" s="11"/>
    </row>
    <row r="1678" spans="19:19">
      <c r="S1678" s="11"/>
    </row>
    <row r="1679" spans="19:19">
      <c r="S1679" s="11"/>
    </row>
    <row r="1680" spans="19:19">
      <c r="S1680" s="11"/>
    </row>
    <row r="1681" spans="19:19">
      <c r="S1681" s="11"/>
    </row>
    <row r="1682" spans="19:19">
      <c r="S1682" s="11"/>
    </row>
    <row r="1683" spans="19:19">
      <c r="S1683" s="11"/>
    </row>
    <row r="1684" spans="19:19">
      <c r="S1684" s="11"/>
    </row>
    <row r="1685" spans="19:19">
      <c r="S1685" s="11"/>
    </row>
    <row r="1686" spans="19:19">
      <c r="S1686" s="11"/>
    </row>
    <row r="1687" spans="19:19">
      <c r="S1687" s="11"/>
    </row>
    <row r="1688" spans="19:19">
      <c r="S1688" s="11"/>
    </row>
    <row r="1689" spans="19:19">
      <c r="S1689" s="11"/>
    </row>
    <row r="1690" spans="19:19">
      <c r="S1690" s="11"/>
    </row>
    <row r="1691" spans="19:19">
      <c r="S1691" s="11"/>
    </row>
    <row r="1692" spans="19:19">
      <c r="S1692" s="11"/>
    </row>
    <row r="1693" spans="19:19">
      <c r="S1693" s="11"/>
    </row>
    <row r="1694" spans="19:19">
      <c r="S1694" s="11"/>
    </row>
    <row r="1695" spans="19:19">
      <c r="S1695" s="11"/>
    </row>
    <row r="1696" spans="19:19">
      <c r="S1696" s="11"/>
    </row>
    <row r="1697" spans="19:19">
      <c r="S1697" s="11"/>
    </row>
    <row r="1698" spans="19:19">
      <c r="S1698" s="11"/>
    </row>
    <row r="1699" spans="19:19">
      <c r="S1699" s="11"/>
    </row>
    <row r="1700" spans="19:19">
      <c r="S1700" s="11"/>
    </row>
    <row r="1701" spans="19:19">
      <c r="S1701" s="11"/>
    </row>
    <row r="1702" spans="19:19">
      <c r="S1702" s="11"/>
    </row>
    <row r="1703" spans="19:19">
      <c r="S1703" s="11"/>
    </row>
    <row r="1704" spans="19:19">
      <c r="S1704" s="11"/>
    </row>
    <row r="1705" spans="19:19">
      <c r="S1705" s="11"/>
    </row>
    <row r="1706" spans="19:19">
      <c r="S1706" s="11"/>
    </row>
    <row r="1707" spans="19:19">
      <c r="S1707" s="11"/>
    </row>
    <row r="1708" spans="19:19">
      <c r="S1708" s="11"/>
    </row>
    <row r="1709" spans="19:19">
      <c r="S1709" s="11"/>
    </row>
    <row r="1710" spans="19:19">
      <c r="S1710" s="11"/>
    </row>
    <row r="1711" spans="19:19">
      <c r="S1711" s="11"/>
    </row>
    <row r="1712" spans="19:19">
      <c r="S1712" s="11"/>
    </row>
    <row r="1713" spans="19:19">
      <c r="S1713" s="11"/>
    </row>
    <row r="1714" spans="19:19">
      <c r="S1714" s="11"/>
    </row>
    <row r="1715" spans="19:19">
      <c r="S1715" s="11"/>
    </row>
    <row r="1716" spans="19:19">
      <c r="S1716" s="11"/>
    </row>
    <row r="1717" spans="19:19">
      <c r="S1717" s="11"/>
    </row>
    <row r="1718" spans="19:19">
      <c r="S1718" s="11"/>
    </row>
    <row r="1719" spans="19:19">
      <c r="S1719" s="11"/>
    </row>
    <row r="1720" spans="19:19">
      <c r="S1720" s="11"/>
    </row>
    <row r="1721" spans="19:19">
      <c r="S1721" s="11"/>
    </row>
    <row r="1722" spans="19:19">
      <c r="S1722" s="11"/>
    </row>
    <row r="1723" spans="19:19">
      <c r="S1723" s="11"/>
    </row>
    <row r="1724" spans="19:19">
      <c r="S1724" s="11"/>
    </row>
    <row r="1725" spans="19:19">
      <c r="S1725" s="11"/>
    </row>
    <row r="1726" spans="19:19">
      <c r="S1726" s="11"/>
    </row>
    <row r="1727" spans="19:19">
      <c r="S1727" s="11"/>
    </row>
    <row r="1728" spans="19:19">
      <c r="S1728" s="11"/>
    </row>
    <row r="1729" spans="19:19">
      <c r="S1729" s="11"/>
    </row>
    <row r="1730" spans="19:19">
      <c r="S1730" s="11"/>
    </row>
    <row r="1731" spans="19:19">
      <c r="S1731" s="11"/>
    </row>
    <row r="1732" spans="19:19">
      <c r="S1732" s="11"/>
    </row>
    <row r="1733" spans="19:19">
      <c r="S1733" s="11"/>
    </row>
    <row r="1734" spans="19:19">
      <c r="S1734" s="11"/>
    </row>
    <row r="1735" spans="19:19">
      <c r="S1735" s="11"/>
    </row>
    <row r="1736" spans="19:19">
      <c r="S1736" s="11"/>
    </row>
    <row r="1737" spans="19:19">
      <c r="S1737" s="11"/>
    </row>
    <row r="1738" spans="19:19">
      <c r="S1738" s="11"/>
    </row>
    <row r="1739" spans="19:19">
      <c r="S1739" s="11"/>
    </row>
    <row r="1740" spans="19:19">
      <c r="S1740" s="11"/>
    </row>
    <row r="1741" spans="19:19">
      <c r="S1741" s="11"/>
    </row>
    <row r="1742" spans="19:19">
      <c r="S1742" s="11"/>
    </row>
    <row r="1743" spans="19:19">
      <c r="S1743" s="11"/>
    </row>
    <row r="1744" spans="19:19">
      <c r="S1744" s="11"/>
    </row>
    <row r="1745" spans="19:19">
      <c r="S1745" s="11"/>
    </row>
    <row r="1746" spans="19:19">
      <c r="S1746" s="11"/>
    </row>
    <row r="1747" spans="19:19">
      <c r="S1747" s="11"/>
    </row>
    <row r="1748" spans="19:19">
      <c r="S1748" s="11"/>
    </row>
    <row r="1749" spans="19:19">
      <c r="S1749" s="11"/>
    </row>
    <row r="1750" spans="19:19">
      <c r="S1750" s="11"/>
    </row>
    <row r="1751" spans="19:19">
      <c r="S1751" s="11"/>
    </row>
    <row r="1752" spans="19:19">
      <c r="S1752" s="11"/>
    </row>
    <row r="1753" spans="19:19">
      <c r="S1753" s="11"/>
    </row>
    <row r="1754" spans="19:19">
      <c r="S1754" s="11"/>
    </row>
    <row r="1755" spans="19:19">
      <c r="S1755" s="11"/>
    </row>
    <row r="1756" spans="19:19">
      <c r="S1756" s="11"/>
    </row>
    <row r="1757" spans="19:19">
      <c r="S1757" s="11"/>
    </row>
    <row r="1758" spans="19:19">
      <c r="S1758" s="11"/>
    </row>
    <row r="1759" spans="19:19">
      <c r="S1759" s="11"/>
    </row>
    <row r="1760" spans="19:19">
      <c r="S1760" s="11"/>
    </row>
    <row r="1761" spans="19:19">
      <c r="S1761" s="11"/>
    </row>
    <row r="1762" spans="19:19">
      <c r="S1762" s="11"/>
    </row>
    <row r="1763" spans="19:19">
      <c r="S1763" s="11"/>
    </row>
    <row r="1764" spans="19:19">
      <c r="S1764" s="11"/>
    </row>
    <row r="1765" spans="19:19">
      <c r="S1765" s="11"/>
    </row>
    <row r="1766" spans="19:19">
      <c r="S1766" s="11"/>
    </row>
    <row r="1767" spans="19:19">
      <c r="S1767" s="11"/>
    </row>
    <row r="1768" spans="19:19">
      <c r="S1768" s="11"/>
    </row>
    <row r="1769" spans="19:19">
      <c r="S1769" s="11"/>
    </row>
    <row r="1770" spans="19:19">
      <c r="S1770" s="11"/>
    </row>
    <row r="1771" spans="19:19">
      <c r="S1771" s="11"/>
    </row>
    <row r="1772" spans="19:19">
      <c r="S1772" s="11"/>
    </row>
    <row r="1773" spans="19:19">
      <c r="S1773" s="11"/>
    </row>
    <row r="1774" spans="19:19">
      <c r="S1774" s="11"/>
    </row>
    <row r="1775" spans="19:19">
      <c r="S1775" s="11"/>
    </row>
    <row r="1776" spans="19:19">
      <c r="S1776" s="11"/>
    </row>
    <row r="1777" spans="19:19">
      <c r="S1777" s="11"/>
    </row>
    <row r="1778" spans="19:19">
      <c r="S1778" s="11"/>
    </row>
    <row r="1779" spans="19:19">
      <c r="S1779" s="11"/>
    </row>
    <row r="1780" spans="19:19">
      <c r="S1780" s="11"/>
    </row>
    <row r="1781" spans="19:19">
      <c r="S1781" s="11"/>
    </row>
    <row r="1782" spans="19:19">
      <c r="S1782" s="11"/>
    </row>
    <row r="1783" spans="19:19">
      <c r="S1783" s="11"/>
    </row>
    <row r="1784" spans="19:19">
      <c r="S1784" s="11"/>
    </row>
    <row r="1785" spans="19:19">
      <c r="S1785" s="11"/>
    </row>
    <row r="1786" spans="19:19">
      <c r="S1786" s="11"/>
    </row>
    <row r="1787" spans="19:19">
      <c r="S1787" s="11"/>
    </row>
    <row r="1788" spans="19:19">
      <c r="S1788" s="11"/>
    </row>
    <row r="1789" spans="19:19">
      <c r="S1789" s="11"/>
    </row>
    <row r="1790" spans="19:19">
      <c r="S1790" s="11"/>
    </row>
    <row r="1791" spans="19:19">
      <c r="S1791" s="11"/>
    </row>
    <row r="1792" spans="19:19">
      <c r="S1792" s="11"/>
    </row>
    <row r="1793" spans="19:19">
      <c r="S1793" s="11"/>
    </row>
    <row r="1794" spans="19:19">
      <c r="S1794" s="11"/>
    </row>
    <row r="1795" spans="19:19">
      <c r="S1795" s="11"/>
    </row>
    <row r="1796" spans="19:19">
      <c r="S1796" s="11"/>
    </row>
    <row r="1797" spans="19:19">
      <c r="S1797" s="11"/>
    </row>
    <row r="1798" spans="19:19">
      <c r="S1798" s="11"/>
    </row>
    <row r="1799" spans="19:19">
      <c r="S1799" s="11"/>
    </row>
    <row r="1800" spans="19:19">
      <c r="S1800" s="11"/>
    </row>
    <row r="1801" spans="19:19">
      <c r="S1801" s="11"/>
    </row>
    <row r="1802" spans="19:19">
      <c r="S1802" s="11"/>
    </row>
    <row r="1803" spans="19:19">
      <c r="S1803" s="11"/>
    </row>
    <row r="1804" spans="19:19">
      <c r="S1804" s="11"/>
    </row>
    <row r="1805" spans="19:19">
      <c r="S1805" s="11"/>
    </row>
    <row r="1806" spans="19:19">
      <c r="S1806" s="11"/>
    </row>
    <row r="1807" spans="19:19">
      <c r="S1807" s="11"/>
    </row>
    <row r="1808" spans="19:19">
      <c r="S1808" s="11"/>
    </row>
    <row r="1809" spans="19:19">
      <c r="S1809" s="11"/>
    </row>
    <row r="1810" spans="19:19">
      <c r="S1810" s="11"/>
    </row>
    <row r="1811" spans="19:19">
      <c r="S1811" s="11"/>
    </row>
    <row r="1812" spans="19:19">
      <c r="S1812" s="11"/>
    </row>
    <row r="1813" spans="19:19">
      <c r="S1813" s="11"/>
    </row>
    <row r="1814" spans="19:19">
      <c r="S1814" s="11"/>
    </row>
    <row r="1815" spans="19:19">
      <c r="S1815" s="11"/>
    </row>
    <row r="1816" spans="19:19">
      <c r="S1816" s="11"/>
    </row>
    <row r="1817" spans="19:19">
      <c r="S1817" s="11"/>
    </row>
    <row r="1818" spans="19:19">
      <c r="S1818" s="11"/>
    </row>
    <row r="1819" spans="19:19">
      <c r="S1819" s="11"/>
    </row>
    <row r="1820" spans="19:19">
      <c r="S1820" s="11"/>
    </row>
    <row r="1821" spans="19:19">
      <c r="S1821" s="11"/>
    </row>
    <row r="1822" spans="19:19">
      <c r="S1822" s="11"/>
    </row>
    <row r="1823" spans="19:19">
      <c r="S1823" s="11"/>
    </row>
    <row r="1824" spans="19:19">
      <c r="S1824" s="11"/>
    </row>
    <row r="1825" spans="19:19">
      <c r="S1825" s="11"/>
    </row>
    <row r="1826" spans="19:19">
      <c r="S1826" s="11"/>
    </row>
    <row r="1827" spans="19:19">
      <c r="S1827" s="11"/>
    </row>
    <row r="1828" spans="19:19">
      <c r="S1828" s="11"/>
    </row>
    <row r="1829" spans="19:19">
      <c r="S1829" s="11"/>
    </row>
    <row r="1830" spans="19:19">
      <c r="S1830" s="11"/>
    </row>
    <row r="1831" spans="19:19">
      <c r="S1831" s="11"/>
    </row>
    <row r="1832" spans="19:19">
      <c r="S1832" s="11"/>
    </row>
    <row r="1833" spans="19:19">
      <c r="S1833" s="11"/>
    </row>
    <row r="1834" spans="19:19">
      <c r="S1834" s="11"/>
    </row>
    <row r="1835" spans="19:19">
      <c r="S1835" s="11"/>
    </row>
    <row r="1836" spans="19:19">
      <c r="S1836" s="11"/>
    </row>
    <row r="1837" spans="19:19">
      <c r="S1837" s="11"/>
    </row>
    <row r="1838" spans="19:19">
      <c r="S1838" s="11"/>
    </row>
    <row r="1839" spans="19:19">
      <c r="S1839" s="11"/>
    </row>
    <row r="1840" spans="19:19">
      <c r="S1840" s="11"/>
    </row>
    <row r="1841" spans="19:19">
      <c r="S1841" s="11"/>
    </row>
    <row r="1842" spans="19:19">
      <c r="S1842" s="11"/>
    </row>
    <row r="1843" spans="19:19">
      <c r="S1843" s="11"/>
    </row>
    <row r="1844" spans="19:19">
      <c r="S1844" s="11"/>
    </row>
    <row r="1845" spans="19:19">
      <c r="S1845" s="11"/>
    </row>
    <row r="1846" spans="19:19">
      <c r="S1846" s="11"/>
    </row>
    <row r="1847" spans="19:19">
      <c r="S1847" s="11"/>
    </row>
    <row r="1848" spans="19:19">
      <c r="S1848" s="11"/>
    </row>
    <row r="1849" spans="19:19">
      <c r="S1849" s="11"/>
    </row>
    <row r="1850" spans="19:19">
      <c r="S1850" s="11"/>
    </row>
    <row r="1851" spans="19:19">
      <c r="S1851" s="11"/>
    </row>
    <row r="1852" spans="19:19">
      <c r="S1852" s="11"/>
    </row>
    <row r="1853" spans="19:19">
      <c r="S1853" s="11"/>
    </row>
    <row r="1854" spans="19:19">
      <c r="S1854" s="11"/>
    </row>
    <row r="1855" spans="19:19">
      <c r="S1855" s="11"/>
    </row>
    <row r="1856" spans="19:19">
      <c r="S1856" s="11"/>
    </row>
    <row r="1857" spans="19:19">
      <c r="S1857" s="11"/>
    </row>
    <row r="1858" spans="19:19">
      <c r="S1858" s="11"/>
    </row>
    <row r="1859" spans="19:19">
      <c r="S1859" s="11"/>
    </row>
    <row r="1860" spans="19:19">
      <c r="S1860" s="11"/>
    </row>
    <row r="1861" spans="19:19">
      <c r="S1861" s="11"/>
    </row>
    <row r="1862" spans="19:19">
      <c r="S1862" s="11"/>
    </row>
    <row r="1863" spans="19:19">
      <c r="S1863" s="11"/>
    </row>
    <row r="1864" spans="19:19">
      <c r="S1864" s="11"/>
    </row>
    <row r="1865" spans="19:19">
      <c r="S1865" s="11"/>
    </row>
    <row r="1866" spans="19:19">
      <c r="S1866" s="11"/>
    </row>
    <row r="1867" spans="19:19">
      <c r="S1867" s="11"/>
    </row>
    <row r="1868" spans="19:19">
      <c r="S1868" s="11"/>
    </row>
    <row r="1869" spans="19:19">
      <c r="S1869" s="11"/>
    </row>
    <row r="1870" spans="19:19">
      <c r="S1870" s="11"/>
    </row>
    <row r="1871" spans="19:19">
      <c r="S1871" s="11"/>
    </row>
    <row r="1872" spans="19:19">
      <c r="S1872" s="11"/>
    </row>
    <row r="1873" spans="19:19">
      <c r="S1873" s="11"/>
    </row>
    <row r="1874" spans="19:19">
      <c r="S1874" s="11"/>
    </row>
    <row r="1875" spans="19:19">
      <c r="S1875" s="11"/>
    </row>
    <row r="1876" spans="19:19">
      <c r="S1876" s="11"/>
    </row>
    <row r="1877" spans="19:19">
      <c r="S1877" s="11"/>
    </row>
    <row r="1878" spans="19:19">
      <c r="S1878" s="11"/>
    </row>
    <row r="1879" spans="19:19">
      <c r="S1879" s="11"/>
    </row>
    <row r="1880" spans="19:19">
      <c r="S1880" s="11"/>
    </row>
    <row r="1881" spans="19:19">
      <c r="S1881" s="11"/>
    </row>
    <row r="1882" spans="19:19">
      <c r="S1882" s="11"/>
    </row>
    <row r="1883" spans="19:19">
      <c r="S1883" s="11"/>
    </row>
    <row r="1884" spans="19:19">
      <c r="S1884" s="11"/>
    </row>
    <row r="1885" spans="19:19">
      <c r="S1885" s="11"/>
    </row>
    <row r="1886" spans="19:19">
      <c r="S1886" s="11"/>
    </row>
    <row r="1887" spans="19:19">
      <c r="S1887" s="11"/>
    </row>
    <row r="1888" spans="19:19">
      <c r="S1888" s="11"/>
    </row>
    <row r="1889" spans="19:19">
      <c r="S1889" s="11"/>
    </row>
    <row r="1890" spans="19:19">
      <c r="S1890" s="11"/>
    </row>
    <row r="1891" spans="19:19">
      <c r="S1891" s="11"/>
    </row>
    <row r="1892" spans="19:19">
      <c r="S1892" s="11"/>
    </row>
    <row r="1893" spans="19:19">
      <c r="S1893" s="11"/>
    </row>
    <row r="1894" spans="19:19">
      <c r="S1894" s="11"/>
    </row>
    <row r="1895" spans="19:19">
      <c r="S1895" s="11"/>
    </row>
    <row r="1896" spans="19:19">
      <c r="S1896" s="11"/>
    </row>
    <row r="1897" spans="19:19">
      <c r="S1897" s="11"/>
    </row>
    <row r="1898" spans="19:19">
      <c r="S1898" s="11"/>
    </row>
    <row r="1899" spans="19:19">
      <c r="S1899" s="11"/>
    </row>
    <row r="1900" spans="19:19">
      <c r="S1900" s="11"/>
    </row>
    <row r="1901" spans="19:19">
      <c r="S1901" s="11"/>
    </row>
    <row r="1902" spans="19:19">
      <c r="S1902" s="11"/>
    </row>
    <row r="1903" spans="19:19">
      <c r="S1903" s="11"/>
    </row>
    <row r="1904" spans="19:19">
      <c r="S1904" s="11"/>
    </row>
    <row r="1905" spans="19:19">
      <c r="S1905" s="11"/>
    </row>
    <row r="1906" spans="19:19">
      <c r="S1906" s="11"/>
    </row>
    <row r="1907" spans="19:19">
      <c r="S1907" s="11"/>
    </row>
    <row r="1908" spans="19:19">
      <c r="S1908" s="11"/>
    </row>
    <row r="1909" spans="19:19">
      <c r="S1909" s="11"/>
    </row>
    <row r="1910" spans="19:19">
      <c r="S1910" s="11"/>
    </row>
    <row r="1911" spans="19:19">
      <c r="S1911" s="11"/>
    </row>
    <row r="1912" spans="19:19">
      <c r="S1912" s="11"/>
    </row>
    <row r="1913" spans="19:19">
      <c r="S1913" s="11"/>
    </row>
    <row r="1914" spans="19:19">
      <c r="S1914" s="11"/>
    </row>
    <row r="1915" spans="19:19">
      <c r="S1915" s="11"/>
    </row>
    <row r="1916" spans="19:19">
      <c r="S1916" s="11"/>
    </row>
    <row r="1917" spans="19:19">
      <c r="S1917" s="11"/>
    </row>
    <row r="1918" spans="19:19">
      <c r="S1918" s="11"/>
    </row>
    <row r="1919" spans="19:19">
      <c r="S1919" s="11"/>
    </row>
    <row r="1920" spans="19:19">
      <c r="S1920" s="11"/>
    </row>
    <row r="1921" spans="19:19">
      <c r="S1921" s="11"/>
    </row>
    <row r="1922" spans="19:19">
      <c r="S1922" s="11"/>
    </row>
    <row r="1923" spans="19:19">
      <c r="S1923" s="11"/>
    </row>
    <row r="1924" spans="19:19">
      <c r="S1924" s="11"/>
    </row>
    <row r="1925" spans="19:19">
      <c r="S1925" s="11"/>
    </row>
    <row r="1926" spans="19:19">
      <c r="S1926" s="11"/>
    </row>
    <row r="1927" spans="19:19">
      <c r="S1927" s="11"/>
    </row>
    <row r="1928" spans="19:19">
      <c r="S1928" s="11"/>
    </row>
    <row r="1929" spans="19:19">
      <c r="S1929" s="11"/>
    </row>
    <row r="1930" spans="19:19">
      <c r="S1930" s="11"/>
    </row>
    <row r="1931" spans="19:19">
      <c r="S1931" s="11"/>
    </row>
    <row r="1932" spans="19:19">
      <c r="S1932" s="11"/>
    </row>
    <row r="1933" spans="19:19">
      <c r="S1933" s="11"/>
    </row>
    <row r="1934" spans="19:19">
      <c r="S1934" s="11"/>
    </row>
    <row r="1935" spans="19:19">
      <c r="S1935" s="11"/>
    </row>
    <row r="1936" spans="19:19">
      <c r="S1936" s="11"/>
    </row>
    <row r="1937" spans="19:19">
      <c r="S1937" s="11"/>
    </row>
    <row r="1938" spans="19:19">
      <c r="S1938" s="11"/>
    </row>
    <row r="1939" spans="19:19">
      <c r="S1939" s="11"/>
    </row>
    <row r="1940" spans="19:19">
      <c r="S1940" s="11"/>
    </row>
    <row r="1941" spans="19:19">
      <c r="S1941" s="11"/>
    </row>
    <row r="1942" spans="19:19">
      <c r="S1942" s="11"/>
    </row>
    <row r="1943" spans="19:19">
      <c r="S1943" s="11"/>
    </row>
    <row r="1944" spans="19:19">
      <c r="S1944" s="11"/>
    </row>
    <row r="1945" spans="19:19">
      <c r="S1945" s="11"/>
    </row>
    <row r="1946" spans="19:19">
      <c r="S1946" s="11"/>
    </row>
    <row r="1947" spans="19:19">
      <c r="S1947" s="11"/>
    </row>
    <row r="1948" spans="19:19">
      <c r="S1948" s="11"/>
    </row>
    <row r="1949" spans="19:19">
      <c r="S1949" s="11"/>
    </row>
    <row r="1950" spans="19:19">
      <c r="S1950" s="11"/>
    </row>
    <row r="1951" spans="19:19">
      <c r="S1951" s="11"/>
    </row>
    <row r="1952" spans="19:19">
      <c r="S1952" s="11"/>
    </row>
    <row r="1953" spans="19:19">
      <c r="S1953" s="11"/>
    </row>
    <row r="1954" spans="19:19">
      <c r="S1954" s="11"/>
    </row>
    <row r="1955" spans="19:19">
      <c r="S1955" s="11"/>
    </row>
    <row r="1956" spans="19:19">
      <c r="S1956" s="11"/>
    </row>
    <row r="1957" spans="19:19">
      <c r="S1957" s="11"/>
    </row>
    <row r="1958" spans="19:19">
      <c r="S1958" s="11"/>
    </row>
    <row r="1959" spans="19:19">
      <c r="S1959" s="11"/>
    </row>
    <row r="1960" spans="19:19">
      <c r="S1960" s="11"/>
    </row>
    <row r="1961" spans="19:19">
      <c r="S1961" s="11"/>
    </row>
    <row r="1962" spans="19:19">
      <c r="S1962" s="11"/>
    </row>
    <row r="1963" spans="19:19">
      <c r="S1963" s="11"/>
    </row>
    <row r="1964" spans="19:19">
      <c r="S1964" s="11"/>
    </row>
    <row r="1965" spans="19:19">
      <c r="S1965" s="11"/>
    </row>
    <row r="1966" spans="19:19">
      <c r="S1966" s="11"/>
    </row>
    <row r="1967" spans="19:19">
      <c r="S1967" s="11"/>
    </row>
    <row r="1968" spans="19:19">
      <c r="S1968" s="11"/>
    </row>
    <row r="1969" spans="19:19">
      <c r="S1969" s="11"/>
    </row>
    <row r="1970" spans="19:19">
      <c r="S1970" s="11"/>
    </row>
    <row r="1971" spans="19:19">
      <c r="S1971" s="11"/>
    </row>
    <row r="1972" spans="19:19">
      <c r="S1972" s="11"/>
    </row>
    <row r="1973" spans="19:19">
      <c r="S1973" s="11"/>
    </row>
    <row r="1974" spans="19:19">
      <c r="S1974" s="11"/>
    </row>
    <row r="1975" spans="19:19">
      <c r="S1975" s="11"/>
    </row>
    <row r="1976" spans="19:19">
      <c r="S1976" s="11"/>
    </row>
    <row r="1977" spans="19:19">
      <c r="S1977" s="11"/>
    </row>
    <row r="1978" spans="19:19">
      <c r="S1978" s="11"/>
    </row>
    <row r="1979" spans="19:19">
      <c r="S1979" s="11"/>
    </row>
    <row r="1980" spans="19:19">
      <c r="S1980" s="11"/>
    </row>
    <row r="1981" spans="19:19">
      <c r="S1981" s="11"/>
    </row>
    <row r="1982" spans="19:19">
      <c r="S1982" s="11"/>
    </row>
    <row r="1983" spans="19:19">
      <c r="S1983" s="11"/>
    </row>
    <row r="1984" spans="19:19">
      <c r="S1984" s="11"/>
    </row>
    <row r="1985" spans="19:19">
      <c r="S1985" s="11"/>
    </row>
    <row r="1986" spans="19:19">
      <c r="S1986" s="11"/>
    </row>
    <row r="1987" spans="19:19">
      <c r="S1987" s="11"/>
    </row>
    <row r="1988" spans="19:19">
      <c r="S1988" s="11"/>
    </row>
    <row r="1989" spans="19:19">
      <c r="S1989" s="11"/>
    </row>
    <row r="1990" spans="19:19">
      <c r="S1990" s="11"/>
    </row>
    <row r="1991" spans="19:19">
      <c r="S1991" s="11"/>
    </row>
    <row r="1992" spans="19:19">
      <c r="S1992" s="11"/>
    </row>
    <row r="1993" spans="19:19">
      <c r="S1993" s="11"/>
    </row>
    <row r="1994" spans="19:19">
      <c r="S1994" s="11"/>
    </row>
    <row r="1995" spans="19:19">
      <c r="S1995" s="11"/>
    </row>
    <row r="1996" spans="19:19">
      <c r="S1996" s="11"/>
    </row>
    <row r="1997" spans="19:19">
      <c r="S1997" s="11"/>
    </row>
    <row r="1998" spans="19:19">
      <c r="S1998" s="11"/>
    </row>
    <row r="1999" spans="19:19">
      <c r="S1999" s="11"/>
    </row>
    <row r="2000" spans="19:19">
      <c r="S2000" s="11"/>
    </row>
    <row r="2001" spans="19:19">
      <c r="S2001" s="11"/>
    </row>
    <row r="2002" spans="19:19">
      <c r="S2002" s="11"/>
    </row>
    <row r="2003" spans="19:19">
      <c r="S2003" s="11"/>
    </row>
    <row r="2004" spans="19:19">
      <c r="S2004" s="11"/>
    </row>
    <row r="2005" spans="19:19">
      <c r="S2005" s="11"/>
    </row>
    <row r="2006" spans="19:19">
      <c r="S2006" s="11"/>
    </row>
    <row r="2007" spans="19:19">
      <c r="S2007" s="11"/>
    </row>
    <row r="2008" spans="19:19">
      <c r="S2008" s="11"/>
    </row>
    <row r="2009" spans="19:19">
      <c r="S2009" s="11"/>
    </row>
    <row r="2010" spans="19:19">
      <c r="S2010" s="11"/>
    </row>
    <row r="2011" spans="19:19">
      <c r="S2011" s="11"/>
    </row>
    <row r="2012" spans="19:19">
      <c r="S2012" s="11"/>
    </row>
    <row r="2013" spans="19:19">
      <c r="S2013" s="11"/>
    </row>
    <row r="2014" spans="19:19">
      <c r="S2014" s="11"/>
    </row>
    <row r="2015" spans="19:19">
      <c r="S2015" s="11"/>
    </row>
    <row r="2016" spans="19:19">
      <c r="S2016" s="11"/>
    </row>
    <row r="2017" spans="19:19">
      <c r="S2017" s="11"/>
    </row>
    <row r="2018" spans="19:19">
      <c r="S2018" s="11"/>
    </row>
    <row r="2019" spans="19:19">
      <c r="S2019" s="11"/>
    </row>
    <row r="2020" spans="19:19">
      <c r="S2020" s="11"/>
    </row>
    <row r="2021" spans="19:19">
      <c r="S2021" s="11"/>
    </row>
    <row r="2022" spans="19:19">
      <c r="S2022" s="11"/>
    </row>
    <row r="2023" spans="19:19">
      <c r="S2023" s="11"/>
    </row>
    <row r="2024" spans="19:19">
      <c r="S2024" s="11"/>
    </row>
    <row r="2025" spans="19:19">
      <c r="S2025" s="11"/>
    </row>
    <row r="2026" spans="19:19">
      <c r="S2026" s="11"/>
    </row>
    <row r="2027" spans="19:19">
      <c r="S2027" s="11"/>
    </row>
    <row r="2028" spans="19:19">
      <c r="S2028" s="11"/>
    </row>
    <row r="2029" spans="19:19">
      <c r="S2029" s="11"/>
    </row>
    <row r="2030" spans="19:19">
      <c r="S2030" s="11"/>
    </row>
    <row r="2031" spans="19:19">
      <c r="S2031" s="11"/>
    </row>
    <row r="2032" spans="19:19">
      <c r="S2032" s="11"/>
    </row>
    <row r="2033" spans="19:19">
      <c r="S2033" s="11"/>
    </row>
    <row r="2034" spans="19:19">
      <c r="S2034" s="11"/>
    </row>
    <row r="2035" spans="19:19">
      <c r="S2035" s="11"/>
    </row>
    <row r="2036" spans="19:19">
      <c r="S2036" s="11"/>
    </row>
    <row r="2037" spans="19:19">
      <c r="S2037" s="11"/>
    </row>
    <row r="2038" spans="19:19">
      <c r="S2038" s="11"/>
    </row>
    <row r="2039" spans="19:19">
      <c r="S2039" s="11"/>
    </row>
    <row r="2040" spans="19:19">
      <c r="S2040" s="11"/>
    </row>
    <row r="2041" spans="19:19">
      <c r="S2041" s="11"/>
    </row>
    <row r="2042" spans="19:19">
      <c r="S2042" s="11"/>
    </row>
    <row r="2043" spans="19:19">
      <c r="S2043" s="11"/>
    </row>
    <row r="2044" spans="19:19">
      <c r="S2044" s="11"/>
    </row>
    <row r="2045" spans="19:19">
      <c r="S2045" s="11"/>
    </row>
    <row r="2046" spans="19:19">
      <c r="S2046" s="11"/>
    </row>
    <row r="2047" spans="19:19">
      <c r="S2047" s="11"/>
    </row>
    <row r="2048" spans="19:19">
      <c r="S2048" s="11"/>
    </row>
    <row r="2049" spans="19:19">
      <c r="S2049" s="11"/>
    </row>
    <row r="2050" spans="19:19">
      <c r="S2050" s="11"/>
    </row>
    <row r="2051" spans="19:19">
      <c r="S2051" s="11"/>
    </row>
    <row r="2052" spans="19:19">
      <c r="S2052" s="11"/>
    </row>
    <row r="2053" spans="19:19">
      <c r="S2053" s="11"/>
    </row>
    <row r="2054" spans="19:19">
      <c r="S2054" s="11"/>
    </row>
    <row r="2055" spans="19:19">
      <c r="S2055" s="11"/>
    </row>
    <row r="2056" spans="19:19">
      <c r="S2056" s="11"/>
    </row>
    <row r="2057" spans="19:19">
      <c r="S2057" s="11"/>
    </row>
    <row r="2058" spans="19:19">
      <c r="S2058" s="11"/>
    </row>
    <row r="2059" spans="19:19">
      <c r="S2059" s="11"/>
    </row>
    <row r="2060" spans="19:19">
      <c r="S2060" s="11"/>
    </row>
    <row r="2061" spans="19:19">
      <c r="S2061" s="11"/>
    </row>
    <row r="2062" spans="19:19">
      <c r="S2062" s="11"/>
    </row>
    <row r="2063" spans="19:19">
      <c r="S2063" s="11"/>
    </row>
    <row r="2064" spans="19:19">
      <c r="S2064" s="11"/>
    </row>
    <row r="2065" spans="19:19">
      <c r="S2065" s="11"/>
    </row>
    <row r="2066" spans="19:19">
      <c r="S2066" s="11"/>
    </row>
    <row r="2067" spans="19:19">
      <c r="S2067" s="11"/>
    </row>
    <row r="2068" spans="19:19">
      <c r="S2068" s="11"/>
    </row>
    <row r="2069" spans="19:19">
      <c r="S2069" s="11"/>
    </row>
    <row r="2070" spans="19:19">
      <c r="S2070" s="11"/>
    </row>
    <row r="2071" spans="19:19">
      <c r="S2071" s="11"/>
    </row>
    <row r="2072" spans="19:19">
      <c r="S2072" s="11"/>
    </row>
    <row r="2073" spans="19:19">
      <c r="S2073" s="11"/>
    </row>
    <row r="2074" spans="19:19">
      <c r="S2074" s="11"/>
    </row>
    <row r="2075" spans="19:19">
      <c r="S2075" s="11"/>
    </row>
    <row r="2076" spans="19:19">
      <c r="S2076" s="11"/>
    </row>
    <row r="2077" spans="19:19">
      <c r="S2077" s="11"/>
    </row>
    <row r="2078" spans="19:19">
      <c r="S2078" s="11"/>
    </row>
    <row r="2079" spans="19:19">
      <c r="S2079" s="11"/>
    </row>
    <row r="2080" spans="19:19">
      <c r="S2080" s="11"/>
    </row>
    <row r="2081" spans="19:19">
      <c r="S2081" s="11"/>
    </row>
    <row r="2082" spans="19:19">
      <c r="S2082" s="11"/>
    </row>
    <row r="2083" spans="19:19">
      <c r="S2083" s="11"/>
    </row>
    <row r="2084" spans="19:19">
      <c r="S2084" s="11"/>
    </row>
    <row r="2085" spans="19:19">
      <c r="S2085" s="11"/>
    </row>
    <row r="2086" spans="19:19">
      <c r="S2086" s="11"/>
    </row>
    <row r="2087" spans="19:19">
      <c r="S2087" s="11"/>
    </row>
    <row r="2088" spans="19:19">
      <c r="S2088" s="11"/>
    </row>
    <row r="2089" spans="19:19">
      <c r="S2089" s="11"/>
    </row>
    <row r="2090" spans="19:19">
      <c r="S2090" s="11"/>
    </row>
    <row r="2091" spans="19:19">
      <c r="S2091" s="11"/>
    </row>
    <row r="2092" spans="19:19">
      <c r="S2092" s="11"/>
    </row>
    <row r="2093" spans="19:19">
      <c r="S2093" s="11"/>
    </row>
    <row r="2094" spans="19:19">
      <c r="S2094" s="11"/>
    </row>
    <row r="2095" spans="19:19">
      <c r="S2095" s="11"/>
    </row>
    <row r="2096" spans="19:19">
      <c r="S2096" s="11"/>
    </row>
    <row r="2097" spans="19:19">
      <c r="S2097" s="11"/>
    </row>
    <row r="2098" spans="19:19">
      <c r="S2098" s="11"/>
    </row>
    <row r="2099" spans="19:19">
      <c r="S2099" s="11"/>
    </row>
    <row r="2100" spans="19:19">
      <c r="S2100" s="11"/>
    </row>
    <row r="2101" spans="19:19">
      <c r="S2101" s="11"/>
    </row>
    <row r="2102" spans="19:19">
      <c r="S2102" s="11"/>
    </row>
    <row r="2103" spans="19:19">
      <c r="S2103" s="11"/>
    </row>
    <row r="2104" spans="19:19">
      <c r="S2104" s="11"/>
    </row>
    <row r="2105" spans="19:19">
      <c r="S2105" s="11"/>
    </row>
    <row r="2106" spans="19:19">
      <c r="S2106" s="11"/>
    </row>
    <row r="2107" spans="19:19">
      <c r="S2107" s="11"/>
    </row>
    <row r="2108" spans="19:19">
      <c r="S2108" s="11"/>
    </row>
    <row r="2109" spans="19:19">
      <c r="S2109" s="11"/>
    </row>
    <row r="2110" spans="19:19">
      <c r="S2110" s="11"/>
    </row>
    <row r="2111" spans="19:19">
      <c r="S2111" s="11"/>
    </row>
    <row r="2112" spans="19:19">
      <c r="S2112" s="11"/>
    </row>
    <row r="2113" spans="19:19">
      <c r="S2113" s="11"/>
    </row>
    <row r="2114" spans="19:19">
      <c r="S2114" s="11"/>
    </row>
    <row r="2115" spans="19:19">
      <c r="S2115" s="11"/>
    </row>
    <row r="2116" spans="19:19">
      <c r="S2116" s="11"/>
    </row>
    <row r="2117" spans="19:19">
      <c r="S2117" s="11"/>
    </row>
    <row r="2118" spans="19:19">
      <c r="S2118" s="11"/>
    </row>
    <row r="2119" spans="19:19">
      <c r="S2119" s="11"/>
    </row>
    <row r="2120" spans="19:19">
      <c r="S2120" s="11"/>
    </row>
    <row r="2121" spans="19:19">
      <c r="S2121" s="11"/>
    </row>
    <row r="2122" spans="19:19">
      <c r="S2122" s="11"/>
    </row>
    <row r="2123" spans="19:19">
      <c r="S2123" s="11"/>
    </row>
    <row r="2124" spans="19:19">
      <c r="S2124" s="11"/>
    </row>
    <row r="2125" spans="19:19">
      <c r="S2125" s="11"/>
    </row>
    <row r="2126" spans="19:19">
      <c r="S2126" s="11"/>
    </row>
    <row r="2127" spans="19:19">
      <c r="S2127" s="11"/>
    </row>
    <row r="2128" spans="19:19">
      <c r="S2128" s="11"/>
    </row>
    <row r="2129" spans="19:19">
      <c r="S2129" s="11"/>
    </row>
    <row r="2130" spans="19:19">
      <c r="S2130" s="11"/>
    </row>
    <row r="2131" spans="19:19">
      <c r="S2131" s="11"/>
    </row>
    <row r="2132" spans="19:19">
      <c r="S2132" s="11"/>
    </row>
    <row r="2133" spans="19:19">
      <c r="S2133" s="11"/>
    </row>
    <row r="2134" spans="19:19">
      <c r="S2134" s="11"/>
    </row>
    <row r="2135" spans="19:19">
      <c r="S2135" s="11"/>
    </row>
    <row r="2136" spans="19:19">
      <c r="S2136" s="11"/>
    </row>
    <row r="2137" spans="19:19">
      <c r="S2137" s="11"/>
    </row>
    <row r="2138" spans="19:19">
      <c r="S2138" s="11"/>
    </row>
    <row r="2139" spans="19:19">
      <c r="S2139" s="11"/>
    </row>
    <row r="2140" spans="19:19">
      <c r="S2140" s="11"/>
    </row>
    <row r="2141" spans="19:19">
      <c r="S2141" s="11"/>
    </row>
    <row r="2142" spans="19:19">
      <c r="S2142" s="11"/>
    </row>
    <row r="2143" spans="19:19">
      <c r="S2143" s="11"/>
    </row>
    <row r="2144" spans="19:19">
      <c r="S2144" s="11"/>
    </row>
    <row r="2145" spans="19:19">
      <c r="S2145" s="11"/>
    </row>
    <row r="2146" spans="19:19">
      <c r="S2146" s="11"/>
    </row>
    <row r="2147" spans="19:19">
      <c r="S2147" s="11"/>
    </row>
    <row r="2148" spans="19:19">
      <c r="S2148" s="11"/>
    </row>
    <row r="2149" spans="19:19">
      <c r="S2149" s="11"/>
    </row>
    <row r="2150" spans="19:19">
      <c r="S2150" s="11"/>
    </row>
    <row r="2151" spans="19:19">
      <c r="S2151" s="11"/>
    </row>
    <row r="2152" spans="19:19">
      <c r="S2152" s="11"/>
    </row>
    <row r="2153" spans="19:19">
      <c r="S2153" s="11"/>
    </row>
    <row r="2154" spans="19:19">
      <c r="S2154" s="11"/>
    </row>
    <row r="2155" spans="19:19">
      <c r="S2155" s="11"/>
    </row>
    <row r="2156" spans="19:19">
      <c r="S2156" s="11"/>
    </row>
    <row r="2157" spans="19:19">
      <c r="S2157" s="11"/>
    </row>
    <row r="2158" spans="19:19">
      <c r="S2158" s="11"/>
    </row>
    <row r="2159" spans="19:19">
      <c r="S2159" s="11"/>
    </row>
    <row r="2160" spans="19:19">
      <c r="S2160" s="11"/>
    </row>
    <row r="2161" spans="19:19">
      <c r="S2161" s="11"/>
    </row>
    <row r="2162" spans="19:19">
      <c r="S2162" s="11"/>
    </row>
    <row r="2163" spans="19:19">
      <c r="S2163" s="11"/>
    </row>
    <row r="2164" spans="19:19">
      <c r="S2164" s="11"/>
    </row>
    <row r="2165" spans="19:19">
      <c r="S2165" s="11"/>
    </row>
    <row r="2166" spans="19:19">
      <c r="S2166" s="11"/>
    </row>
    <row r="2167" spans="19:19">
      <c r="S2167" s="11"/>
    </row>
    <row r="2168" spans="19:19">
      <c r="S2168" s="11"/>
    </row>
    <row r="2169" spans="19:19">
      <c r="S2169" s="11"/>
    </row>
    <row r="2170" spans="19:19">
      <c r="S2170" s="11"/>
    </row>
    <row r="2171" spans="19:19">
      <c r="S2171" s="11"/>
    </row>
    <row r="2172" spans="19:19">
      <c r="S2172" s="11"/>
    </row>
    <row r="2173" spans="19:19">
      <c r="S2173" s="11"/>
    </row>
    <row r="2174" spans="19:19">
      <c r="S2174" s="11"/>
    </row>
    <row r="2175" spans="19:19">
      <c r="S2175" s="11"/>
    </row>
    <row r="2176" spans="19:19">
      <c r="S2176" s="11"/>
    </row>
    <row r="2177" spans="19:19">
      <c r="S2177" s="11"/>
    </row>
    <row r="2178" spans="19:19">
      <c r="S2178" s="11"/>
    </row>
    <row r="2179" spans="19:19">
      <c r="S2179" s="11"/>
    </row>
    <row r="2180" spans="19:19">
      <c r="S2180" s="11"/>
    </row>
    <row r="2181" spans="19:19">
      <c r="S2181" s="11"/>
    </row>
    <row r="2182" spans="19:19">
      <c r="S2182" s="11"/>
    </row>
    <row r="2183" spans="19:19">
      <c r="S2183" s="11"/>
    </row>
    <row r="2184" spans="19:19">
      <c r="S2184" s="11"/>
    </row>
    <row r="2185" spans="19:19">
      <c r="S2185" s="11"/>
    </row>
    <row r="2186" spans="19:19">
      <c r="S2186" s="11"/>
    </row>
    <row r="2187" spans="19:19">
      <c r="S2187" s="11"/>
    </row>
    <row r="2188" spans="19:19">
      <c r="S2188" s="11"/>
    </row>
    <row r="2189" spans="19:19">
      <c r="S2189" s="11"/>
    </row>
    <row r="2190" spans="19:19">
      <c r="S2190" s="11"/>
    </row>
    <row r="2191" spans="19:19">
      <c r="S2191" s="11"/>
    </row>
    <row r="2192" spans="19:19">
      <c r="S2192" s="11"/>
    </row>
    <row r="2193" spans="19:19">
      <c r="S2193" s="11"/>
    </row>
    <row r="2194" spans="19:19">
      <c r="S2194" s="11"/>
    </row>
    <row r="2195" spans="19:19">
      <c r="S2195" s="11"/>
    </row>
    <row r="2196" spans="19:19">
      <c r="S2196" s="11"/>
    </row>
    <row r="2197" spans="19:19">
      <c r="S2197" s="11"/>
    </row>
    <row r="2198" spans="19:19">
      <c r="S2198" s="11"/>
    </row>
    <row r="2199" spans="19:19">
      <c r="S2199" s="11"/>
    </row>
    <row r="2200" spans="19:19">
      <c r="S2200" s="11"/>
    </row>
    <row r="2201" spans="19:19">
      <c r="S2201" s="11"/>
    </row>
    <row r="2202" spans="19:19">
      <c r="S2202" s="11"/>
    </row>
    <row r="2203" spans="19:19">
      <c r="S2203" s="11"/>
    </row>
    <row r="2204" spans="19:19">
      <c r="S2204" s="11"/>
    </row>
    <row r="2205" spans="19:19">
      <c r="S2205" s="11"/>
    </row>
    <row r="2206" spans="19:19">
      <c r="S2206" s="11"/>
    </row>
    <row r="2207" spans="19:19">
      <c r="S2207" s="11"/>
    </row>
    <row r="2208" spans="19:19">
      <c r="S2208" s="11"/>
    </row>
    <row r="2209" spans="19:19">
      <c r="S2209" s="11"/>
    </row>
    <row r="2210" spans="19:19">
      <c r="S2210" s="11"/>
    </row>
    <row r="2211" spans="19:19">
      <c r="S2211" s="11"/>
    </row>
    <row r="2212" spans="19:19">
      <c r="S2212" s="11"/>
    </row>
    <row r="2213" spans="19:19">
      <c r="S2213" s="11"/>
    </row>
    <row r="2214" spans="19:19">
      <c r="S2214" s="11"/>
    </row>
    <row r="2215" spans="19:19">
      <c r="S2215" s="11"/>
    </row>
    <row r="2216" spans="19:19">
      <c r="S2216" s="11"/>
    </row>
    <row r="2217" spans="19:19">
      <c r="S2217" s="11"/>
    </row>
    <row r="2218" spans="19:19">
      <c r="S2218" s="11"/>
    </row>
    <row r="2219" spans="19:19">
      <c r="S2219" s="11"/>
    </row>
    <row r="2220" spans="19:19">
      <c r="S2220" s="11"/>
    </row>
    <row r="2221" spans="19:19">
      <c r="S2221" s="11"/>
    </row>
    <row r="2222" spans="19:19">
      <c r="S2222" s="11"/>
    </row>
    <row r="2223" spans="19:19">
      <c r="S2223" s="11"/>
    </row>
    <row r="2224" spans="19:19">
      <c r="S2224" s="11"/>
    </row>
    <row r="2225" spans="19:19">
      <c r="S2225" s="11"/>
    </row>
    <row r="2226" spans="19:19">
      <c r="S2226" s="11"/>
    </row>
    <row r="2227" spans="19:19">
      <c r="S2227" s="11"/>
    </row>
    <row r="2228" spans="19:19">
      <c r="S2228" s="11"/>
    </row>
    <row r="2229" spans="19:19">
      <c r="S2229" s="11"/>
    </row>
    <row r="2230" spans="19:19">
      <c r="S2230" s="11"/>
    </row>
    <row r="2231" spans="19:19">
      <c r="S2231" s="11"/>
    </row>
    <row r="2232" spans="19:19">
      <c r="S2232" s="11"/>
    </row>
    <row r="2233" spans="19:19">
      <c r="S2233" s="11"/>
    </row>
    <row r="2234" spans="19:19">
      <c r="S2234" s="11"/>
    </row>
    <row r="2235" spans="19:19">
      <c r="S2235" s="11"/>
    </row>
    <row r="2236" spans="19:19">
      <c r="S2236" s="11"/>
    </row>
    <row r="2237" spans="19:19">
      <c r="S2237" s="11"/>
    </row>
    <row r="2238" spans="19:19">
      <c r="S2238" s="11"/>
    </row>
    <row r="2239" spans="19:19">
      <c r="S2239" s="11"/>
    </row>
    <row r="2240" spans="19:19">
      <c r="S2240" s="11"/>
    </row>
    <row r="2241" spans="19:19">
      <c r="S2241" s="11"/>
    </row>
    <row r="2242" spans="19:19">
      <c r="S2242" s="11"/>
    </row>
    <row r="2243" spans="19:19">
      <c r="S2243" s="11"/>
    </row>
    <row r="2244" spans="19:19">
      <c r="S2244" s="11"/>
    </row>
    <row r="2245" spans="19:19">
      <c r="S2245" s="11"/>
    </row>
    <row r="2246" spans="19:19">
      <c r="S2246" s="11"/>
    </row>
    <row r="2247" spans="19:19">
      <c r="S2247" s="11"/>
    </row>
    <row r="2248" spans="19:19">
      <c r="S2248" s="11"/>
    </row>
    <row r="2249" spans="19:19">
      <c r="S2249" s="11"/>
    </row>
    <row r="2250" spans="19:19">
      <c r="S2250" s="11"/>
    </row>
    <row r="2251" spans="19:19">
      <c r="S2251" s="11"/>
    </row>
    <row r="2252" spans="19:19">
      <c r="S2252" s="11"/>
    </row>
    <row r="2253" spans="19:19">
      <c r="S2253" s="11"/>
    </row>
    <row r="2254" spans="19:19">
      <c r="S2254" s="11"/>
    </row>
    <row r="2255" spans="19:19">
      <c r="S2255" s="11"/>
    </row>
    <row r="2256" spans="19:19">
      <c r="S2256" s="11"/>
    </row>
    <row r="2257" spans="19:19">
      <c r="S2257" s="11"/>
    </row>
    <row r="2258" spans="19:19">
      <c r="S2258" s="11"/>
    </row>
    <row r="2259" spans="19:19">
      <c r="S2259" s="11"/>
    </row>
    <row r="2260" spans="19:19">
      <c r="S2260" s="11"/>
    </row>
    <row r="2261" spans="19:19">
      <c r="S2261" s="11"/>
    </row>
    <row r="2262" spans="19:19">
      <c r="S2262" s="11"/>
    </row>
    <row r="2263" spans="19:19">
      <c r="S2263" s="11"/>
    </row>
    <row r="2264" spans="19:19">
      <c r="S2264" s="11"/>
    </row>
    <row r="2265" spans="19:19">
      <c r="S2265" s="11"/>
    </row>
    <row r="2266" spans="19:19">
      <c r="S2266" s="11"/>
    </row>
    <row r="2267" spans="19:19">
      <c r="S2267" s="11"/>
    </row>
    <row r="2268" spans="19:19">
      <c r="S2268" s="11"/>
    </row>
    <row r="2269" spans="19:19">
      <c r="S2269" s="11"/>
    </row>
    <row r="2270" spans="19:19">
      <c r="S2270" s="11"/>
    </row>
    <row r="2271" spans="19:19">
      <c r="S2271" s="11"/>
    </row>
    <row r="2272" spans="19:19">
      <c r="S2272" s="11"/>
    </row>
    <row r="2273" spans="19:19">
      <c r="S2273" s="11"/>
    </row>
    <row r="2274" spans="19:19">
      <c r="S2274" s="11"/>
    </row>
    <row r="2275" spans="19:19">
      <c r="S2275" s="11"/>
    </row>
    <row r="2276" spans="19:19">
      <c r="S2276" s="11"/>
    </row>
    <row r="2277" spans="19:19">
      <c r="S2277" s="11"/>
    </row>
    <row r="2278" spans="19:19">
      <c r="S2278" s="11"/>
    </row>
    <row r="2279" spans="19:19">
      <c r="S2279" s="11"/>
    </row>
    <row r="2280" spans="19:19">
      <c r="S2280" s="11"/>
    </row>
    <row r="2281" spans="19:19">
      <c r="S2281" s="11"/>
    </row>
    <row r="2282" spans="19:19">
      <c r="S2282" s="11"/>
    </row>
    <row r="2283" spans="19:19">
      <c r="S2283" s="11"/>
    </row>
    <row r="2284" spans="19:19">
      <c r="S2284" s="11"/>
    </row>
    <row r="2285" spans="19:19">
      <c r="S2285" s="11"/>
    </row>
    <row r="2286" spans="19:19">
      <c r="S2286" s="11"/>
    </row>
    <row r="2287" spans="19:19">
      <c r="S2287" s="11"/>
    </row>
    <row r="2288" spans="19:19">
      <c r="S2288" s="11"/>
    </row>
    <row r="2289" spans="19:19">
      <c r="S2289" s="11"/>
    </row>
    <row r="2290" spans="19:19">
      <c r="S2290" s="11"/>
    </row>
    <row r="2291" spans="19:19">
      <c r="S2291" s="11"/>
    </row>
    <row r="2292" spans="19:19">
      <c r="S2292" s="11"/>
    </row>
    <row r="2293" spans="19:19">
      <c r="S2293" s="11"/>
    </row>
    <row r="2294" spans="19:19">
      <c r="S2294" s="11"/>
    </row>
    <row r="2295" spans="19:19">
      <c r="S2295" s="11"/>
    </row>
    <row r="2296" spans="19:19">
      <c r="S2296" s="11"/>
    </row>
    <row r="2297" spans="19:19">
      <c r="S2297" s="11"/>
    </row>
    <row r="2298" spans="19:19">
      <c r="S2298" s="11"/>
    </row>
    <row r="2299" spans="19:19">
      <c r="S2299" s="11"/>
    </row>
    <row r="2300" spans="19:19">
      <c r="S2300" s="11"/>
    </row>
    <row r="2301" spans="19:19">
      <c r="S2301" s="11"/>
    </row>
    <row r="2302" spans="19:19">
      <c r="S2302" s="11"/>
    </row>
    <row r="2303" spans="19:19">
      <c r="S2303" s="11"/>
    </row>
    <row r="2304" spans="19:19">
      <c r="S2304" s="11"/>
    </row>
    <row r="2305" spans="19:19">
      <c r="S2305" s="11"/>
    </row>
    <row r="2306" spans="19:19">
      <c r="S2306" s="11"/>
    </row>
    <row r="2307" spans="19:19">
      <c r="S2307" s="11"/>
    </row>
    <row r="2308" spans="19:19">
      <c r="S2308" s="11"/>
    </row>
    <row r="2309" spans="19:19">
      <c r="S2309" s="11"/>
    </row>
    <row r="2310" spans="19:19">
      <c r="S2310" s="11"/>
    </row>
    <row r="2311" spans="19:19">
      <c r="S2311" s="11"/>
    </row>
    <row r="2312" spans="19:19">
      <c r="S2312" s="11"/>
    </row>
    <row r="2313" spans="19:19">
      <c r="S2313" s="11"/>
    </row>
    <row r="2314" spans="19:19">
      <c r="S2314" s="11"/>
    </row>
    <row r="2315" spans="19:19">
      <c r="S2315" s="11"/>
    </row>
    <row r="2316" spans="19:19">
      <c r="S2316" s="11"/>
    </row>
    <row r="2317" spans="19:19">
      <c r="S2317" s="11"/>
    </row>
    <row r="2318" spans="19:19">
      <c r="S2318" s="11"/>
    </row>
    <row r="2319" spans="19:19">
      <c r="S2319" s="11"/>
    </row>
    <row r="2320" spans="19:19">
      <c r="S2320" s="11"/>
    </row>
    <row r="2321" spans="19:19">
      <c r="S2321" s="11"/>
    </row>
    <row r="2322" spans="19:19">
      <c r="S2322" s="11"/>
    </row>
    <row r="2323" spans="19:19">
      <c r="S2323" s="11"/>
    </row>
    <row r="2324" spans="19:19">
      <c r="S2324" s="11"/>
    </row>
    <row r="2325" spans="19:19">
      <c r="S2325" s="11"/>
    </row>
    <row r="2326" spans="19:19">
      <c r="S2326" s="11"/>
    </row>
    <row r="2327" spans="19:19">
      <c r="S2327" s="11"/>
    </row>
    <row r="2328" spans="19:19">
      <c r="S2328" s="11"/>
    </row>
    <row r="2329" spans="19:19">
      <c r="S2329" s="11"/>
    </row>
    <row r="2330" spans="19:19">
      <c r="S2330" s="11"/>
    </row>
    <row r="2331" spans="19:19">
      <c r="S2331" s="11"/>
    </row>
    <row r="2332" spans="19:19">
      <c r="S2332" s="11"/>
    </row>
    <row r="2333" spans="19:19">
      <c r="S2333" s="11"/>
    </row>
    <row r="2334" spans="19:19">
      <c r="S2334" s="11"/>
    </row>
    <row r="2335" spans="19:19">
      <c r="S2335" s="11"/>
    </row>
    <row r="2336" spans="19:19">
      <c r="S2336" s="11"/>
    </row>
    <row r="2337" spans="19:19">
      <c r="S2337" s="11"/>
    </row>
    <row r="2338" spans="19:19">
      <c r="S2338" s="11"/>
    </row>
    <row r="2339" spans="19:19">
      <c r="S2339" s="11"/>
    </row>
    <row r="2340" spans="19:19">
      <c r="S2340" s="11"/>
    </row>
    <row r="2341" spans="19:19">
      <c r="S2341" s="11"/>
    </row>
    <row r="2342" spans="19:19">
      <c r="S2342" s="11"/>
    </row>
    <row r="2343" spans="19:19">
      <c r="S2343" s="11"/>
    </row>
    <row r="2344" spans="19:19">
      <c r="S2344" s="11"/>
    </row>
    <row r="2345" spans="19:19">
      <c r="S2345" s="11"/>
    </row>
    <row r="2346" spans="19:19">
      <c r="S2346" s="11"/>
    </row>
    <row r="2347" spans="19:19">
      <c r="S2347" s="11"/>
    </row>
    <row r="2348" spans="19:19">
      <c r="S2348" s="11"/>
    </row>
    <row r="2349" spans="19:19">
      <c r="S2349" s="11"/>
    </row>
    <row r="2350" spans="19:19">
      <c r="S2350" s="11"/>
    </row>
    <row r="2351" spans="19:19">
      <c r="S2351" s="11"/>
    </row>
    <row r="2352" spans="19:19">
      <c r="S2352" s="11"/>
    </row>
    <row r="2353" spans="19:19">
      <c r="S2353" s="11"/>
    </row>
    <row r="2354" spans="19:19">
      <c r="S2354" s="11"/>
    </row>
    <row r="2355" spans="19:19">
      <c r="S2355" s="11"/>
    </row>
    <row r="2356" spans="19:19">
      <c r="S2356" s="11"/>
    </row>
    <row r="2357" spans="19:19">
      <c r="S2357" s="11"/>
    </row>
    <row r="2358" spans="19:19">
      <c r="S2358" s="11"/>
    </row>
    <row r="2359" spans="19:19">
      <c r="S2359" s="11"/>
    </row>
    <row r="2360" spans="19:19">
      <c r="S2360" s="11"/>
    </row>
    <row r="2361" spans="19:19">
      <c r="S2361" s="11"/>
    </row>
    <row r="2362" spans="19:19">
      <c r="S2362" s="11"/>
    </row>
    <row r="2363" spans="19:19">
      <c r="S2363" s="11"/>
    </row>
    <row r="2364" spans="19:19">
      <c r="S2364" s="11"/>
    </row>
    <row r="2365" spans="19:19">
      <c r="S2365" s="11"/>
    </row>
    <row r="2366" spans="19:19">
      <c r="S2366" s="11"/>
    </row>
    <row r="2367" spans="19:19">
      <c r="S2367" s="11"/>
    </row>
    <row r="2368" spans="19:19">
      <c r="S2368" s="11"/>
    </row>
    <row r="2369" spans="19:19">
      <c r="S2369" s="11"/>
    </row>
    <row r="2370" spans="19:19">
      <c r="S2370" s="11"/>
    </row>
    <row r="2371" spans="19:19">
      <c r="S2371" s="11"/>
    </row>
    <row r="2372" spans="19:19">
      <c r="S2372" s="11"/>
    </row>
    <row r="2373" spans="19:19">
      <c r="S2373" s="11"/>
    </row>
    <row r="2374" spans="19:19">
      <c r="S2374" s="11"/>
    </row>
    <row r="2375" spans="19:19">
      <c r="S2375" s="11"/>
    </row>
    <row r="2376" spans="19:19">
      <c r="S2376" s="11"/>
    </row>
    <row r="2377" spans="19:19">
      <c r="S2377" s="11"/>
    </row>
    <row r="2378" spans="19:19">
      <c r="S2378" s="11"/>
    </row>
    <row r="2379" spans="19:19">
      <c r="S2379" s="11"/>
    </row>
    <row r="2380" spans="19:19">
      <c r="S2380" s="11"/>
    </row>
    <row r="2381" spans="19:19">
      <c r="S2381" s="11"/>
    </row>
    <row r="2382" spans="19:19">
      <c r="S2382" s="11"/>
    </row>
    <row r="2383" spans="19:19">
      <c r="S2383" s="11"/>
    </row>
    <row r="2384" spans="19:19">
      <c r="S2384" s="11"/>
    </row>
    <row r="2385" spans="19:19">
      <c r="S2385" s="11"/>
    </row>
    <row r="2386" spans="19:19">
      <c r="S2386" s="11"/>
    </row>
    <row r="2387" spans="19:19">
      <c r="S2387" s="11"/>
    </row>
    <row r="2388" spans="19:19">
      <c r="S2388" s="11"/>
    </row>
    <row r="2389" spans="19:19">
      <c r="S2389" s="11"/>
    </row>
    <row r="2390" spans="19:19">
      <c r="S2390" s="11"/>
    </row>
    <row r="2391" spans="19:19">
      <c r="S2391" s="11"/>
    </row>
    <row r="2392" spans="19:19">
      <c r="S2392" s="11"/>
    </row>
    <row r="2393" spans="19:19">
      <c r="S2393" s="11"/>
    </row>
    <row r="2394" spans="19:19">
      <c r="S2394" s="11"/>
    </row>
    <row r="2395" spans="19:19">
      <c r="S2395" s="11"/>
    </row>
    <row r="2396" spans="19:19">
      <c r="S2396" s="11"/>
    </row>
    <row r="2397" spans="19:19">
      <c r="S2397" s="11"/>
    </row>
    <row r="2398" spans="19:19">
      <c r="S2398" s="11"/>
    </row>
    <row r="2399" spans="19:19">
      <c r="S2399" s="11"/>
    </row>
    <row r="2400" spans="19:19">
      <c r="S2400" s="11"/>
    </row>
    <row r="2401" spans="19:19">
      <c r="S2401" s="11"/>
    </row>
    <row r="2402" spans="19:19">
      <c r="S2402" s="11"/>
    </row>
    <row r="2403" spans="19:19">
      <c r="S2403" s="11"/>
    </row>
    <row r="2404" spans="19:19">
      <c r="S2404" s="11"/>
    </row>
    <row r="2405" spans="19:19">
      <c r="S2405" s="11"/>
    </row>
    <row r="2406" spans="19:19">
      <c r="S2406" s="11"/>
    </row>
    <row r="2407" spans="19:19">
      <c r="S2407" s="11"/>
    </row>
    <row r="2408" spans="19:19">
      <c r="S2408" s="11"/>
    </row>
    <row r="2409" spans="19:19">
      <c r="S2409" s="11"/>
    </row>
    <row r="2410" spans="19:19">
      <c r="S2410" s="11"/>
    </row>
    <row r="2411" spans="19:19">
      <c r="S2411" s="11"/>
    </row>
    <row r="2412" spans="19:19">
      <c r="S2412" s="11"/>
    </row>
    <row r="2413" spans="19:19">
      <c r="S2413" s="11"/>
    </row>
    <row r="2414" spans="19:19">
      <c r="S2414" s="11"/>
    </row>
    <row r="2415" spans="19:19">
      <c r="S2415" s="11"/>
    </row>
    <row r="2416" spans="19:19">
      <c r="S2416" s="11"/>
    </row>
    <row r="2417" spans="19:19">
      <c r="S2417" s="11"/>
    </row>
    <row r="2418" spans="19:19">
      <c r="S2418" s="11"/>
    </row>
    <row r="2419" spans="19:19">
      <c r="S2419" s="11"/>
    </row>
    <row r="2420" spans="19:19">
      <c r="S2420" s="11"/>
    </row>
    <row r="2421" spans="19:19">
      <c r="S2421" s="11"/>
    </row>
    <row r="2422" spans="19:19">
      <c r="S2422" s="11"/>
    </row>
    <row r="2423" spans="19:19">
      <c r="S2423" s="11"/>
    </row>
    <row r="2424" spans="19:19">
      <c r="S2424" s="11"/>
    </row>
    <row r="2425" spans="19:19">
      <c r="S2425" s="11"/>
    </row>
    <row r="2426" spans="19:19">
      <c r="S2426" s="11"/>
    </row>
    <row r="2427" spans="19:19">
      <c r="S2427" s="11"/>
    </row>
    <row r="2428" spans="19:19">
      <c r="S2428" s="11"/>
    </row>
    <row r="2429" spans="19:19">
      <c r="S2429" s="11"/>
    </row>
    <row r="2430" spans="19:19">
      <c r="S2430" s="11"/>
    </row>
    <row r="2431" spans="19:19">
      <c r="S2431" s="11"/>
    </row>
    <row r="2432" spans="19:19">
      <c r="S2432" s="11"/>
    </row>
    <row r="2433" spans="19:19">
      <c r="S2433" s="11"/>
    </row>
    <row r="2434" spans="19:19">
      <c r="S2434" s="11"/>
    </row>
    <row r="2435" spans="19:19">
      <c r="S2435" s="11"/>
    </row>
    <row r="2436" spans="19:19">
      <c r="S2436" s="11"/>
    </row>
    <row r="2437" spans="19:19">
      <c r="S2437" s="11"/>
    </row>
    <row r="2438" spans="19:19">
      <c r="S2438" s="11"/>
    </row>
    <row r="2439" spans="19:19">
      <c r="S2439" s="11"/>
    </row>
    <row r="2440" spans="19:19">
      <c r="S2440" s="11"/>
    </row>
    <row r="2441" spans="19:19">
      <c r="S2441" s="11"/>
    </row>
    <row r="2442" spans="19:19">
      <c r="S2442" s="11"/>
    </row>
    <row r="2443" spans="19:19">
      <c r="S2443" s="11"/>
    </row>
    <row r="2444" spans="19:19">
      <c r="S2444" s="11"/>
    </row>
    <row r="2445" spans="19:19">
      <c r="S2445" s="11"/>
    </row>
    <row r="2446" spans="19:19">
      <c r="S2446" s="11"/>
    </row>
    <row r="2447" spans="19:19">
      <c r="S2447" s="11"/>
    </row>
    <row r="2448" spans="19:19">
      <c r="S2448" s="11"/>
    </row>
    <row r="2449" spans="19:19">
      <c r="S2449" s="11"/>
    </row>
    <row r="2450" spans="19:19">
      <c r="S2450" s="11"/>
    </row>
    <row r="2451" spans="19:19">
      <c r="S2451" s="11"/>
    </row>
    <row r="2452" spans="19:19">
      <c r="S2452" s="11"/>
    </row>
    <row r="2453" spans="19:19">
      <c r="S2453" s="11"/>
    </row>
    <row r="2454" spans="19:19">
      <c r="S2454" s="11"/>
    </row>
    <row r="2455" spans="19:19">
      <c r="S2455" s="11"/>
    </row>
    <row r="2456" spans="19:19">
      <c r="S2456" s="11"/>
    </row>
    <row r="2457" spans="19:19">
      <c r="S2457" s="11"/>
    </row>
    <row r="2458" spans="19:19">
      <c r="S2458" s="11"/>
    </row>
    <row r="2459" spans="19:19">
      <c r="S2459" s="11"/>
    </row>
    <row r="2460" spans="19:19">
      <c r="S2460" s="11"/>
    </row>
    <row r="2461" spans="19:19">
      <c r="S2461" s="11"/>
    </row>
    <row r="2462" spans="19:19">
      <c r="S2462" s="11"/>
    </row>
    <row r="2463" spans="19:19">
      <c r="S2463" s="11"/>
    </row>
    <row r="2464" spans="19:19">
      <c r="S2464" s="11"/>
    </row>
    <row r="2465" spans="19:19">
      <c r="S2465" s="11"/>
    </row>
    <row r="2466" spans="19:19">
      <c r="S2466" s="11"/>
    </row>
    <row r="2467" spans="19:19">
      <c r="S2467" s="11"/>
    </row>
    <row r="2468" spans="19:19">
      <c r="S2468" s="11"/>
    </row>
    <row r="2469" spans="19:19">
      <c r="S2469" s="11"/>
    </row>
    <row r="2470" spans="19:19">
      <c r="S2470" s="11"/>
    </row>
    <row r="2471" spans="19:19">
      <c r="S2471" s="11"/>
    </row>
    <row r="2472" spans="19:19">
      <c r="S2472" s="11"/>
    </row>
    <row r="2473" spans="19:19">
      <c r="S2473" s="11"/>
    </row>
    <row r="2474" spans="19:19">
      <c r="S2474" s="11"/>
    </row>
    <row r="2475" spans="19:19">
      <c r="S2475" s="11"/>
    </row>
    <row r="2476" spans="19:19">
      <c r="S2476" s="11"/>
    </row>
    <row r="2477" spans="19:19">
      <c r="S2477" s="11"/>
    </row>
    <row r="2478" spans="19:19">
      <c r="S2478" s="11"/>
    </row>
    <row r="2479" spans="19:19">
      <c r="S2479" s="11"/>
    </row>
    <row r="2480" spans="19:19">
      <c r="S2480" s="11"/>
    </row>
    <row r="2481" spans="19:19">
      <c r="S2481" s="11"/>
    </row>
    <row r="2482" spans="19:19">
      <c r="S2482" s="11"/>
    </row>
    <row r="2483" spans="19:19">
      <c r="S2483" s="11"/>
    </row>
    <row r="2484" spans="19:19">
      <c r="S2484" s="11"/>
    </row>
    <row r="2485" spans="19:19">
      <c r="S2485" s="11"/>
    </row>
    <row r="2486" spans="19:19">
      <c r="S2486" s="11"/>
    </row>
    <row r="2487" spans="19:19">
      <c r="S2487" s="11"/>
    </row>
    <row r="2488" spans="19:19">
      <c r="S2488" s="11"/>
    </row>
    <row r="2489" spans="19:19">
      <c r="S2489" s="11"/>
    </row>
    <row r="2490" spans="19:19">
      <c r="S2490" s="11"/>
    </row>
    <row r="2491" spans="19:19">
      <c r="S2491" s="11"/>
    </row>
    <row r="2492" spans="19:19">
      <c r="S2492" s="11"/>
    </row>
    <row r="2493" spans="19:19">
      <c r="S2493" s="11"/>
    </row>
    <row r="2494" spans="19:19">
      <c r="S2494" s="11"/>
    </row>
    <row r="2495" spans="19:19">
      <c r="S2495" s="11"/>
    </row>
    <row r="2496" spans="19:19">
      <c r="S2496" s="11"/>
    </row>
    <row r="2497" spans="19:19">
      <c r="S2497" s="11"/>
    </row>
    <row r="2498" spans="19:19">
      <c r="S2498" s="11"/>
    </row>
    <row r="2499" spans="19:19">
      <c r="S2499" s="11"/>
    </row>
    <row r="2500" spans="19:19">
      <c r="S2500" s="11"/>
    </row>
    <row r="2501" spans="19:19">
      <c r="S2501" s="11"/>
    </row>
    <row r="2502" spans="19:19">
      <c r="S2502" s="11"/>
    </row>
    <row r="2503" spans="19:19">
      <c r="S2503" s="11"/>
    </row>
    <row r="2504" spans="19:19">
      <c r="S2504" s="11"/>
    </row>
    <row r="2505" spans="19:19">
      <c r="S2505" s="11"/>
    </row>
    <row r="2506" spans="19:19">
      <c r="S2506" s="11"/>
    </row>
    <row r="2507" spans="19:19">
      <c r="S2507" s="11"/>
    </row>
    <row r="2508" spans="19:19">
      <c r="S2508" s="11"/>
    </row>
    <row r="2509" spans="19:19">
      <c r="S2509" s="11"/>
    </row>
    <row r="2510" spans="19:19">
      <c r="S2510" s="11"/>
    </row>
    <row r="2511" spans="19:19">
      <c r="S2511" s="11"/>
    </row>
    <row r="2512" spans="19:19">
      <c r="S2512" s="11"/>
    </row>
    <row r="2513" spans="19:19">
      <c r="S2513" s="11"/>
    </row>
    <row r="2514" spans="19:19">
      <c r="S2514" s="11"/>
    </row>
    <row r="2515" spans="19:19">
      <c r="S2515" s="11"/>
    </row>
    <row r="2516" spans="19:19">
      <c r="S2516" s="11"/>
    </row>
    <row r="2517" spans="19:19">
      <c r="S2517" s="11"/>
    </row>
    <row r="2518" spans="19:19">
      <c r="S2518" s="11"/>
    </row>
    <row r="2519" spans="19:19">
      <c r="S2519" s="11"/>
    </row>
    <row r="2520" spans="19:19">
      <c r="S2520" s="11"/>
    </row>
    <row r="2521" spans="19:19">
      <c r="S2521" s="11"/>
    </row>
    <row r="2522" spans="19:19">
      <c r="S2522" s="11"/>
    </row>
    <row r="2523" spans="19:19">
      <c r="S2523" s="11"/>
    </row>
    <row r="2524" spans="19:19">
      <c r="S2524" s="11"/>
    </row>
    <row r="2525" spans="19:19">
      <c r="S2525" s="11"/>
    </row>
    <row r="2526" spans="19:19">
      <c r="S2526" s="11"/>
    </row>
    <row r="2527" spans="19:19">
      <c r="S2527" s="11"/>
    </row>
    <row r="2528" spans="19:19">
      <c r="S2528" s="11"/>
    </row>
    <row r="2529" spans="19:19">
      <c r="S2529" s="11"/>
    </row>
    <row r="2530" spans="19:19">
      <c r="S2530" s="11"/>
    </row>
    <row r="2531" spans="19:19">
      <c r="S2531" s="11"/>
    </row>
    <row r="2532" spans="19:19">
      <c r="S2532" s="11"/>
    </row>
    <row r="2533" spans="19:19">
      <c r="S2533" s="11"/>
    </row>
    <row r="2534" spans="19:19">
      <c r="S2534" s="11"/>
    </row>
    <row r="2535" spans="19:19">
      <c r="S2535" s="11"/>
    </row>
    <row r="2536" spans="19:19">
      <c r="S2536" s="11"/>
    </row>
    <row r="2537" spans="19:19">
      <c r="S2537" s="11"/>
    </row>
    <row r="2538" spans="19:19">
      <c r="S2538" s="11"/>
    </row>
    <row r="2539" spans="19:19">
      <c r="S2539" s="11"/>
    </row>
    <row r="2540" spans="19:19">
      <c r="S2540" s="11"/>
    </row>
    <row r="2541" spans="19:19">
      <c r="S2541" s="11"/>
    </row>
    <row r="2542" spans="19:19">
      <c r="S2542" s="11"/>
    </row>
    <row r="2543" spans="19:19">
      <c r="S2543" s="11"/>
    </row>
    <row r="2544" spans="19:19">
      <c r="S2544" s="11"/>
    </row>
    <row r="2545" spans="19:19">
      <c r="S2545" s="11"/>
    </row>
    <row r="2546" spans="19:19">
      <c r="S2546" s="11"/>
    </row>
    <row r="2547" spans="19:19">
      <c r="S2547" s="11"/>
    </row>
    <row r="2548" spans="19:19">
      <c r="S2548" s="11"/>
    </row>
    <row r="2549" spans="19:19">
      <c r="S2549" s="11"/>
    </row>
    <row r="2550" spans="19:19">
      <c r="S2550" s="11"/>
    </row>
    <row r="2551" spans="19:19">
      <c r="S2551" s="11"/>
    </row>
    <row r="2552" spans="19:19">
      <c r="S2552" s="11"/>
    </row>
    <row r="2553" spans="19:19">
      <c r="S2553" s="11"/>
    </row>
    <row r="2554" spans="19:19">
      <c r="S2554" s="11"/>
    </row>
    <row r="2555" spans="19:19">
      <c r="S2555" s="11"/>
    </row>
    <row r="2556" spans="19:19">
      <c r="S2556" s="11"/>
    </row>
    <row r="2557" spans="19:19">
      <c r="S2557" s="11"/>
    </row>
    <row r="2558" spans="19:19">
      <c r="S2558" s="11"/>
    </row>
    <row r="2559" spans="19:19">
      <c r="S2559" s="11"/>
    </row>
    <row r="2560" spans="19:19">
      <c r="S2560" s="11"/>
    </row>
    <row r="2561" spans="19:19">
      <c r="S2561" s="11"/>
    </row>
    <row r="2562" spans="19:19">
      <c r="S2562" s="11"/>
    </row>
    <row r="2563" spans="19:19">
      <c r="S2563" s="11"/>
    </row>
    <row r="2564" spans="19:19">
      <c r="S2564" s="11"/>
    </row>
    <row r="2565" spans="19:19">
      <c r="S2565" s="11"/>
    </row>
    <row r="2566" spans="19:19">
      <c r="S2566" s="11"/>
    </row>
    <row r="2567" spans="19:19">
      <c r="S2567" s="11"/>
    </row>
    <row r="2568" spans="19:19">
      <c r="S2568" s="11"/>
    </row>
    <row r="2569" spans="19:19">
      <c r="S2569" s="11"/>
    </row>
    <row r="2570" spans="19:19">
      <c r="S2570" s="11"/>
    </row>
    <row r="2571" spans="19:19">
      <c r="S2571" s="11"/>
    </row>
    <row r="2572" spans="19:19">
      <c r="S2572" s="11"/>
    </row>
    <row r="2573" spans="19:19">
      <c r="S2573" s="11"/>
    </row>
    <row r="2574" spans="19:19">
      <c r="S2574" s="11"/>
    </row>
    <row r="2575" spans="19:19">
      <c r="S2575" s="11"/>
    </row>
    <row r="2576" spans="19:19">
      <c r="S2576" s="11"/>
    </row>
    <row r="2577" spans="19:19">
      <c r="S2577" s="11"/>
    </row>
    <row r="2578" spans="19:19">
      <c r="S2578" s="11"/>
    </row>
    <row r="2579" spans="19:19">
      <c r="S2579" s="11"/>
    </row>
    <row r="2580" spans="19:19">
      <c r="S2580" s="11"/>
    </row>
    <row r="2581" spans="19:19">
      <c r="S2581" s="11"/>
    </row>
    <row r="2582" spans="19:19">
      <c r="S2582" s="11"/>
    </row>
    <row r="2583" spans="19:19">
      <c r="S2583" s="11"/>
    </row>
    <row r="2584" spans="19:19">
      <c r="S2584" s="11"/>
    </row>
    <row r="2585" spans="19:19">
      <c r="S2585" s="11"/>
    </row>
    <row r="2586" spans="19:19">
      <c r="S2586" s="11"/>
    </row>
    <row r="2587" spans="19:19">
      <c r="S2587" s="11"/>
    </row>
    <row r="2588" spans="19:19">
      <c r="S2588" s="11"/>
    </row>
    <row r="2589" spans="19:19">
      <c r="S2589" s="11"/>
    </row>
    <row r="2590" spans="19:19">
      <c r="S2590" s="11"/>
    </row>
    <row r="2591" spans="19:19">
      <c r="S2591" s="11"/>
    </row>
    <row r="2592" spans="19:19">
      <c r="S2592" s="11"/>
    </row>
    <row r="2593" spans="19:19">
      <c r="S2593" s="11"/>
    </row>
    <row r="2594" spans="19:19">
      <c r="S2594" s="11"/>
    </row>
    <row r="2595" spans="19:19">
      <c r="S2595" s="11"/>
    </row>
    <row r="2596" spans="19:19">
      <c r="S2596" s="11"/>
    </row>
    <row r="2597" spans="19:19">
      <c r="S2597" s="11"/>
    </row>
    <row r="2598" spans="19:19">
      <c r="S2598" s="11"/>
    </row>
    <row r="2599" spans="19:19">
      <c r="S2599" s="11"/>
    </row>
    <row r="2600" spans="19:19">
      <c r="S2600" s="11"/>
    </row>
    <row r="2601" spans="19:19">
      <c r="S2601" s="11"/>
    </row>
    <row r="2602" spans="19:19">
      <c r="S2602" s="11"/>
    </row>
    <row r="2603" spans="19:19">
      <c r="S2603" s="11"/>
    </row>
    <row r="2604" spans="19:19">
      <c r="S2604" s="11"/>
    </row>
    <row r="2605" spans="19:19">
      <c r="S2605" s="11"/>
    </row>
    <row r="2606" spans="19:19">
      <c r="S2606" s="11"/>
    </row>
    <row r="2607" spans="19:19">
      <c r="S2607" s="11"/>
    </row>
    <row r="2608" spans="19:19">
      <c r="S2608" s="11"/>
    </row>
    <row r="2609" spans="19:19">
      <c r="S2609" s="11"/>
    </row>
    <row r="2610" spans="19:19">
      <c r="S2610" s="11"/>
    </row>
    <row r="2611" spans="19:19">
      <c r="S2611" s="11"/>
    </row>
    <row r="2612" spans="19:19">
      <c r="S2612" s="11"/>
    </row>
    <row r="2613" spans="19:19">
      <c r="S2613" s="11"/>
    </row>
    <row r="2614" spans="19:19">
      <c r="S2614" s="11"/>
    </row>
    <row r="2615" spans="19:19">
      <c r="S2615" s="11"/>
    </row>
    <row r="2616" spans="19:19">
      <c r="S2616" s="11"/>
    </row>
    <row r="2617" spans="19:19">
      <c r="S2617" s="11"/>
    </row>
    <row r="2618" spans="19:19">
      <c r="S2618" s="11"/>
    </row>
    <row r="2619" spans="19:19">
      <c r="S2619" s="11"/>
    </row>
    <row r="2620" spans="19:19">
      <c r="S2620" s="11"/>
    </row>
    <row r="2621" spans="19:19">
      <c r="S2621" s="11"/>
    </row>
    <row r="2622" spans="19:19">
      <c r="S2622" s="11"/>
    </row>
    <row r="2623" spans="19:19">
      <c r="S2623" s="11"/>
    </row>
    <row r="2624" spans="19:19">
      <c r="S2624" s="11"/>
    </row>
    <row r="2625" spans="19:19">
      <c r="S2625" s="11"/>
    </row>
    <row r="2626" spans="19:19">
      <c r="S2626" s="11"/>
    </row>
    <row r="2627" spans="19:19">
      <c r="S2627" s="11"/>
    </row>
    <row r="2628" spans="19:19">
      <c r="S2628" s="11"/>
    </row>
    <row r="2629" spans="19:19">
      <c r="S2629" s="11"/>
    </row>
    <row r="2630" spans="19:19">
      <c r="S2630" s="11"/>
    </row>
    <row r="2631" spans="19:19">
      <c r="S2631" s="11"/>
    </row>
    <row r="2632" spans="19:19">
      <c r="S2632" s="11"/>
    </row>
    <row r="2633" spans="19:19">
      <c r="S2633" s="11"/>
    </row>
    <row r="2634" spans="19:19">
      <c r="S2634" s="11"/>
    </row>
    <row r="2635" spans="19:19">
      <c r="S2635" s="11"/>
    </row>
    <row r="2636" spans="19:19">
      <c r="S2636" s="11"/>
    </row>
    <row r="2637" spans="19:19">
      <c r="S2637" s="11"/>
    </row>
    <row r="2638" spans="19:19">
      <c r="S2638" s="11"/>
    </row>
    <row r="2639" spans="19:19">
      <c r="S2639" s="11"/>
    </row>
    <row r="2640" spans="19:19">
      <c r="S2640" s="11"/>
    </row>
    <row r="2641" spans="19:19">
      <c r="S2641" s="11"/>
    </row>
    <row r="2642" spans="19:19">
      <c r="S2642" s="11"/>
    </row>
    <row r="2643" spans="19:19">
      <c r="S2643" s="11"/>
    </row>
    <row r="2644" spans="19:19">
      <c r="S2644" s="11"/>
    </row>
    <row r="2645" spans="19:19">
      <c r="S2645" s="11"/>
    </row>
    <row r="2646" spans="19:19">
      <c r="S2646" s="11"/>
    </row>
    <row r="2647" spans="19:19">
      <c r="S2647" s="11"/>
    </row>
    <row r="2648" spans="19:19">
      <c r="S2648" s="11"/>
    </row>
    <row r="2649" spans="19:19">
      <c r="S2649" s="11"/>
    </row>
    <row r="2650" spans="19:19">
      <c r="S2650" s="11"/>
    </row>
    <row r="2651" spans="19:19">
      <c r="S2651" s="11"/>
    </row>
    <row r="2652" spans="19:19">
      <c r="S2652" s="11"/>
    </row>
    <row r="2653" spans="19:19">
      <c r="S2653" s="11"/>
    </row>
    <row r="2654" spans="19:19">
      <c r="S2654" s="11"/>
    </row>
    <row r="2655" spans="19:19">
      <c r="S2655" s="11"/>
    </row>
    <row r="2656" spans="19:19">
      <c r="S2656" s="11"/>
    </row>
    <row r="2657" spans="19:19">
      <c r="S2657" s="11"/>
    </row>
    <row r="2658" spans="19:19">
      <c r="S2658" s="11"/>
    </row>
    <row r="2659" spans="19:19">
      <c r="S2659" s="11"/>
    </row>
    <row r="2660" spans="19:19">
      <c r="S2660" s="11"/>
    </row>
    <row r="2661" spans="19:19">
      <c r="S2661" s="11"/>
    </row>
    <row r="2662" spans="19:19">
      <c r="S2662" s="11"/>
    </row>
    <row r="2663" spans="19:19">
      <c r="S2663" s="11"/>
    </row>
    <row r="2664" spans="19:19">
      <c r="S2664" s="11"/>
    </row>
    <row r="2665" spans="19:19">
      <c r="S2665" s="11"/>
    </row>
    <row r="2666" spans="19:19">
      <c r="S2666" s="11"/>
    </row>
    <row r="2667" spans="19:19">
      <c r="S2667" s="11"/>
    </row>
    <row r="2668" spans="19:19">
      <c r="S2668" s="11"/>
    </row>
    <row r="2669" spans="19:19">
      <c r="S2669" s="11"/>
    </row>
    <row r="2670" spans="19:19">
      <c r="S2670" s="11"/>
    </row>
    <row r="2671" spans="19:19">
      <c r="S2671" s="11"/>
    </row>
    <row r="2672" spans="19:19">
      <c r="S2672" s="11"/>
    </row>
    <row r="2673" spans="19:19">
      <c r="S2673" s="11"/>
    </row>
    <row r="2674" spans="19:19">
      <c r="S2674" s="11"/>
    </row>
    <row r="2675" spans="19:19">
      <c r="S2675" s="11"/>
    </row>
    <row r="2676" spans="19:19">
      <c r="S2676" s="11"/>
    </row>
    <row r="2677" spans="19:19">
      <c r="S2677" s="11"/>
    </row>
    <row r="2678" spans="19:19">
      <c r="S2678" s="11"/>
    </row>
    <row r="2679" spans="19:19">
      <c r="S2679" s="11"/>
    </row>
    <row r="2680" spans="19:19">
      <c r="S2680" s="11"/>
    </row>
    <row r="2681" spans="19:19">
      <c r="S2681" s="11"/>
    </row>
    <row r="2682" spans="19:19">
      <c r="S2682" s="11"/>
    </row>
    <row r="2683" spans="19:19">
      <c r="S2683" s="11"/>
    </row>
    <row r="2684" spans="19:19">
      <c r="S2684" s="11"/>
    </row>
    <row r="2685" spans="19:19">
      <c r="S2685" s="11"/>
    </row>
    <row r="2686" spans="19:19">
      <c r="S2686" s="11"/>
    </row>
    <row r="2687" spans="19:19">
      <c r="S2687" s="11"/>
    </row>
    <row r="2688" spans="19:19">
      <c r="S2688" s="11"/>
    </row>
    <row r="2689" spans="19:19">
      <c r="S2689" s="11"/>
    </row>
    <row r="2690" spans="19:19">
      <c r="S2690" s="11"/>
    </row>
    <row r="2691" spans="19:19">
      <c r="S2691" s="11"/>
    </row>
    <row r="2692" spans="19:19">
      <c r="S2692" s="11"/>
    </row>
    <row r="2693" spans="19:19">
      <c r="S2693" s="11"/>
    </row>
    <row r="2694" spans="19:19">
      <c r="S2694" s="11"/>
    </row>
    <row r="2695" spans="19:19">
      <c r="S2695" s="11"/>
    </row>
    <row r="2696" spans="19:19">
      <c r="S2696" s="11"/>
    </row>
    <row r="2697" spans="19:19">
      <c r="S2697" s="11"/>
    </row>
    <row r="2698" spans="19:19">
      <c r="S2698" s="11"/>
    </row>
    <row r="2699" spans="19:19">
      <c r="S2699" s="11"/>
    </row>
    <row r="2700" spans="19:19">
      <c r="S2700" s="11"/>
    </row>
    <row r="2701" spans="19:19">
      <c r="S2701" s="11"/>
    </row>
    <row r="2702" spans="19:19">
      <c r="S2702" s="11"/>
    </row>
    <row r="2703" spans="19:19">
      <c r="S2703" s="11"/>
    </row>
    <row r="2704" spans="19:19">
      <c r="S2704" s="11"/>
    </row>
    <row r="2705" spans="19:19">
      <c r="S2705" s="11"/>
    </row>
    <row r="2706" spans="19:19">
      <c r="S2706" s="11"/>
    </row>
    <row r="2707" spans="19:19">
      <c r="S2707" s="11"/>
    </row>
    <row r="2708" spans="19:19">
      <c r="S2708" s="11"/>
    </row>
    <row r="2709" spans="19:19">
      <c r="S2709" s="11"/>
    </row>
    <row r="2710" spans="19:19">
      <c r="S2710" s="11"/>
    </row>
    <row r="2711" spans="19:19">
      <c r="S2711" s="11"/>
    </row>
    <row r="2712" spans="19:19">
      <c r="S2712" s="11"/>
    </row>
    <row r="2713" spans="19:19">
      <c r="S2713" s="11"/>
    </row>
    <row r="2714" spans="19:19">
      <c r="S2714" s="11"/>
    </row>
    <row r="2715" spans="19:19">
      <c r="S2715" s="11"/>
    </row>
    <row r="2716" spans="19:19">
      <c r="S2716" s="11"/>
    </row>
    <row r="2717" spans="19:19">
      <c r="S2717" s="11"/>
    </row>
    <row r="2718" spans="19:19">
      <c r="S2718" s="11"/>
    </row>
    <row r="2719" spans="19:19">
      <c r="S2719" s="11"/>
    </row>
    <row r="2720" spans="19:19">
      <c r="S2720" s="11"/>
    </row>
    <row r="2721" spans="19:19">
      <c r="S2721" s="11"/>
    </row>
    <row r="2722" spans="19:19">
      <c r="S2722" s="11"/>
    </row>
    <row r="2723" spans="19:19">
      <c r="S2723" s="11"/>
    </row>
    <row r="2724" spans="19:19">
      <c r="S2724" s="11"/>
    </row>
    <row r="2725" spans="19:19">
      <c r="S2725" s="11"/>
    </row>
    <row r="2726" spans="19:19">
      <c r="S2726" s="11"/>
    </row>
    <row r="2727" spans="19:19">
      <c r="S2727" s="11"/>
    </row>
    <row r="2728" spans="19:19">
      <c r="S2728" s="11"/>
    </row>
    <row r="2729" spans="19:19">
      <c r="S2729" s="11"/>
    </row>
    <row r="2730" spans="19:19">
      <c r="S2730" s="11"/>
    </row>
    <row r="2731" spans="19:19">
      <c r="S2731" s="11"/>
    </row>
    <row r="2732" spans="19:19">
      <c r="S2732" s="11"/>
    </row>
    <row r="2733" spans="19:19">
      <c r="S2733" s="11"/>
    </row>
    <row r="2734" spans="19:19">
      <c r="S2734" s="11"/>
    </row>
    <row r="2735" spans="19:19">
      <c r="S2735" s="11"/>
    </row>
    <row r="2736" spans="19:19">
      <c r="S2736" s="11"/>
    </row>
    <row r="2737" spans="19:19">
      <c r="S2737" s="11"/>
    </row>
    <row r="2738" spans="19:19">
      <c r="S2738" s="11"/>
    </row>
    <row r="2739" spans="19:19">
      <c r="S2739" s="11"/>
    </row>
    <row r="2740" spans="19:19">
      <c r="S2740" s="11"/>
    </row>
    <row r="2741" spans="19:19">
      <c r="S2741" s="11"/>
    </row>
    <row r="2742" spans="19:19">
      <c r="S2742" s="11"/>
    </row>
    <row r="2743" spans="19:19">
      <c r="S2743" s="11"/>
    </row>
    <row r="2744" spans="19:19">
      <c r="S2744" s="11"/>
    </row>
    <row r="2745" spans="19:19">
      <c r="S2745" s="11"/>
    </row>
    <row r="2746" spans="19:19">
      <c r="S2746" s="11"/>
    </row>
    <row r="2747" spans="19:19">
      <c r="S2747" s="11"/>
    </row>
    <row r="2748" spans="19:19">
      <c r="S2748" s="11"/>
    </row>
    <row r="2749" spans="19:19">
      <c r="S2749" s="11"/>
    </row>
    <row r="2750" spans="19:19">
      <c r="S2750" s="11"/>
    </row>
    <row r="2751" spans="19:19">
      <c r="S2751" s="11"/>
    </row>
    <row r="2752" spans="19:19">
      <c r="S2752" s="11"/>
    </row>
    <row r="2753" spans="19:19">
      <c r="S2753" s="11"/>
    </row>
    <row r="2754" spans="19:19">
      <c r="S2754" s="11"/>
    </row>
    <row r="2755" spans="19:19">
      <c r="S2755" s="11"/>
    </row>
    <row r="2756" spans="19:19">
      <c r="S2756" s="11"/>
    </row>
    <row r="2757" spans="19:19">
      <c r="S2757" s="11"/>
    </row>
    <row r="2758" spans="19:19">
      <c r="S2758" s="11"/>
    </row>
    <row r="2759" spans="19:19">
      <c r="S2759" s="11"/>
    </row>
    <row r="2760" spans="19:19">
      <c r="S2760" s="11"/>
    </row>
    <row r="2761" spans="19:19">
      <c r="S2761" s="11"/>
    </row>
    <row r="2762" spans="19:19">
      <c r="S2762" s="11"/>
    </row>
    <row r="2763" spans="19:19">
      <c r="S2763" s="11"/>
    </row>
    <row r="2764" spans="19:19">
      <c r="S2764" s="11"/>
    </row>
    <row r="2765" spans="19:19">
      <c r="S2765" s="11"/>
    </row>
    <row r="2766" spans="19:19">
      <c r="S2766" s="11"/>
    </row>
    <row r="2767" spans="19:19">
      <c r="S2767" s="11"/>
    </row>
    <row r="2768" spans="19:19">
      <c r="S2768" s="11"/>
    </row>
    <row r="2769" spans="19:19">
      <c r="S2769" s="11"/>
    </row>
    <row r="2770" spans="19:19">
      <c r="S2770" s="11"/>
    </row>
    <row r="2771" spans="19:19">
      <c r="S2771" s="11"/>
    </row>
    <row r="2772" spans="19:19">
      <c r="S2772" s="11"/>
    </row>
    <row r="2773" spans="19:19">
      <c r="S2773" s="11"/>
    </row>
    <row r="2774" spans="19:19">
      <c r="S2774" s="11"/>
    </row>
    <row r="2775" spans="19:19">
      <c r="S2775" s="11"/>
    </row>
    <row r="2776" spans="19:19">
      <c r="S2776" s="11"/>
    </row>
    <row r="2777" spans="19:19">
      <c r="S2777" s="11"/>
    </row>
    <row r="2778" spans="19:19">
      <c r="S2778" s="11"/>
    </row>
    <row r="2779" spans="19:19">
      <c r="S2779" s="11"/>
    </row>
    <row r="2780" spans="19:19">
      <c r="S2780" s="11"/>
    </row>
    <row r="2781" spans="19:19">
      <c r="S2781" s="11"/>
    </row>
    <row r="2782" spans="19:19">
      <c r="S2782" s="11"/>
    </row>
    <row r="2783" spans="19:19">
      <c r="S2783" s="11"/>
    </row>
    <row r="2784" spans="19:19">
      <c r="S2784" s="11"/>
    </row>
    <row r="2785" spans="19:19">
      <c r="S2785" s="11"/>
    </row>
    <row r="2786" spans="19:19">
      <c r="S2786" s="11"/>
    </row>
    <row r="2787" spans="19:19">
      <c r="S2787" s="11"/>
    </row>
    <row r="2788" spans="19:19">
      <c r="S2788" s="11"/>
    </row>
    <row r="2789" spans="19:19">
      <c r="S2789" s="11"/>
    </row>
    <row r="2790" spans="19:19">
      <c r="S2790" s="11"/>
    </row>
    <row r="2791" spans="19:19">
      <c r="S2791" s="11"/>
    </row>
    <row r="2792" spans="19:19">
      <c r="S2792" s="11"/>
    </row>
    <row r="2793" spans="19:19">
      <c r="S2793" s="11"/>
    </row>
    <row r="2794" spans="19:19">
      <c r="S2794" s="11"/>
    </row>
    <row r="2795" spans="19:19">
      <c r="S2795" s="11"/>
    </row>
    <row r="2796" spans="19:19">
      <c r="S2796" s="11"/>
    </row>
    <row r="2797" spans="19:19">
      <c r="S2797" s="11"/>
    </row>
    <row r="2798" spans="19:19">
      <c r="S2798" s="11"/>
    </row>
    <row r="2799" spans="19:19">
      <c r="S2799" s="11"/>
    </row>
    <row r="2800" spans="19:19">
      <c r="S2800" s="11"/>
    </row>
    <row r="2801" spans="19:19">
      <c r="S2801" s="11"/>
    </row>
    <row r="2802" spans="19:19">
      <c r="S2802" s="11"/>
    </row>
    <row r="2803" spans="19:19">
      <c r="S2803" s="11"/>
    </row>
    <row r="2804" spans="19:19">
      <c r="S2804" s="11"/>
    </row>
    <row r="2805" spans="19:19">
      <c r="S2805" s="11"/>
    </row>
    <row r="2806" spans="19:19">
      <c r="S2806" s="11"/>
    </row>
    <row r="2807" spans="19:19">
      <c r="S2807" s="11"/>
    </row>
    <row r="2808" spans="19:19">
      <c r="S2808" s="11"/>
    </row>
    <row r="2809" spans="19:19">
      <c r="S2809" s="11"/>
    </row>
    <row r="2810" spans="19:19">
      <c r="S2810" s="11"/>
    </row>
    <row r="2811" spans="19:19">
      <c r="S2811" s="11"/>
    </row>
    <row r="2812" spans="19:19">
      <c r="S2812" s="11"/>
    </row>
    <row r="2813" spans="19:19">
      <c r="S2813" s="11"/>
    </row>
    <row r="2814" spans="19:19">
      <c r="S2814" s="11"/>
    </row>
    <row r="2815" spans="19:19">
      <c r="S2815" s="11"/>
    </row>
    <row r="2816" spans="19:19">
      <c r="S2816" s="11"/>
    </row>
    <row r="2817" spans="19:19">
      <c r="S2817" s="11"/>
    </row>
    <row r="2818" spans="19:19">
      <c r="S2818" s="11"/>
    </row>
    <row r="2819" spans="19:19">
      <c r="S2819" s="11"/>
    </row>
    <row r="2820" spans="19:19">
      <c r="S2820" s="11"/>
    </row>
    <row r="2821" spans="19:19">
      <c r="S2821" s="11"/>
    </row>
    <row r="2822" spans="19:19">
      <c r="S2822" s="11"/>
    </row>
    <row r="2823" spans="19:19">
      <c r="S2823" s="11"/>
    </row>
    <row r="2824" spans="19:19">
      <c r="S2824" s="11"/>
    </row>
    <row r="2825" spans="19:19">
      <c r="S2825" s="11"/>
    </row>
    <row r="2826" spans="19:19">
      <c r="S2826" s="11"/>
    </row>
    <row r="2827" spans="19:19">
      <c r="S2827" s="11"/>
    </row>
    <row r="2828" spans="19:19">
      <c r="S2828" s="11"/>
    </row>
    <row r="2829" spans="19:19">
      <c r="S2829" s="11"/>
    </row>
    <row r="2830" spans="19:19">
      <c r="S2830" s="11"/>
    </row>
    <row r="2831" spans="19:19">
      <c r="S2831" s="11"/>
    </row>
    <row r="2832" spans="19:19">
      <c r="S2832" s="11"/>
    </row>
    <row r="2833" spans="19:19">
      <c r="S2833" s="11"/>
    </row>
    <row r="2834" spans="19:19">
      <c r="S2834" s="11"/>
    </row>
    <row r="2835" spans="19:19">
      <c r="S2835" s="11"/>
    </row>
    <row r="2836" spans="19:19">
      <c r="S2836" s="11"/>
    </row>
    <row r="2837" spans="19:19">
      <c r="S2837" s="11"/>
    </row>
    <row r="2838" spans="19:19">
      <c r="S2838" s="11"/>
    </row>
    <row r="2839" spans="19:19">
      <c r="S2839" s="11"/>
    </row>
    <row r="2840" spans="19:19">
      <c r="S2840" s="11"/>
    </row>
    <row r="2841" spans="19:19">
      <c r="S2841" s="11"/>
    </row>
    <row r="2842" spans="19:19">
      <c r="S2842" s="11"/>
    </row>
    <row r="2843" spans="19:19">
      <c r="S2843" s="11"/>
    </row>
    <row r="2844" spans="19:19">
      <c r="S2844" s="11"/>
    </row>
    <row r="2845" spans="19:19">
      <c r="S2845" s="11"/>
    </row>
    <row r="2846" spans="19:19">
      <c r="S2846" s="11"/>
    </row>
    <row r="2847" spans="19:19">
      <c r="S2847" s="11"/>
    </row>
    <row r="2848" spans="19:19">
      <c r="S2848" s="11"/>
    </row>
    <row r="2849" spans="19:19">
      <c r="S2849" s="11"/>
    </row>
    <row r="2850" spans="19:19">
      <c r="S2850" s="11"/>
    </row>
    <row r="2851" spans="19:19">
      <c r="S2851" s="11"/>
    </row>
    <row r="2852" spans="19:19">
      <c r="S2852" s="11"/>
    </row>
    <row r="2853" spans="19:19">
      <c r="S2853" s="11"/>
    </row>
    <row r="2854" spans="19:19">
      <c r="S2854" s="11"/>
    </row>
    <row r="2855" spans="19:19">
      <c r="S2855" s="11"/>
    </row>
    <row r="2856" spans="19:19">
      <c r="S2856" s="11"/>
    </row>
    <row r="2857" spans="19:19">
      <c r="S2857" s="11"/>
    </row>
    <row r="2858" spans="19:19">
      <c r="S2858" s="11"/>
    </row>
    <row r="2859" spans="19:19">
      <c r="S2859" s="11"/>
    </row>
    <row r="2860" spans="19:19">
      <c r="S2860" s="11"/>
    </row>
    <row r="2861" spans="19:19">
      <c r="S2861" s="11"/>
    </row>
    <row r="2862" spans="19:19">
      <c r="S2862" s="11"/>
    </row>
    <row r="2863" spans="19:19">
      <c r="S2863" s="11"/>
    </row>
    <row r="2864" spans="19:19">
      <c r="S2864" s="11"/>
    </row>
    <row r="2865" spans="19:19">
      <c r="S2865" s="11"/>
    </row>
    <row r="2866" spans="19:19">
      <c r="S2866" s="11"/>
    </row>
    <row r="2867" spans="19:19">
      <c r="S2867" s="11"/>
    </row>
    <row r="2868" spans="19:19">
      <c r="S2868" s="11"/>
    </row>
    <row r="2869" spans="19:19">
      <c r="S2869" s="11"/>
    </row>
    <row r="2870" spans="19:19">
      <c r="S2870" s="11"/>
    </row>
    <row r="2871" spans="19:19">
      <c r="S2871" s="11"/>
    </row>
    <row r="2872" spans="19:19">
      <c r="S2872" s="11"/>
    </row>
    <row r="2873" spans="19:19">
      <c r="S2873" s="11"/>
    </row>
    <row r="2874" spans="19:19">
      <c r="S2874" s="11"/>
    </row>
    <row r="2875" spans="19:19">
      <c r="S2875" s="11"/>
    </row>
    <row r="2876" spans="19:19">
      <c r="S2876" s="11"/>
    </row>
    <row r="2877" spans="19:19">
      <c r="S2877" s="11"/>
    </row>
    <row r="2878" spans="19:19">
      <c r="S2878" s="11"/>
    </row>
    <row r="2879" spans="19:19">
      <c r="S2879" s="11"/>
    </row>
    <row r="2880" spans="19:19">
      <c r="S2880" s="11"/>
    </row>
    <row r="2881" spans="19:19">
      <c r="S2881" s="11"/>
    </row>
    <row r="2882" spans="19:19">
      <c r="S2882" s="11"/>
    </row>
    <row r="2883" spans="19:19">
      <c r="S2883" s="11"/>
    </row>
    <row r="2884" spans="19:19">
      <c r="S2884" s="11"/>
    </row>
    <row r="2885" spans="19:19">
      <c r="S2885" s="11"/>
    </row>
    <row r="2886" spans="19:19">
      <c r="S2886" s="11"/>
    </row>
    <row r="2887" spans="19:19">
      <c r="S2887" s="11"/>
    </row>
    <row r="2888" spans="19:19">
      <c r="S2888" s="11"/>
    </row>
    <row r="2889" spans="19:19">
      <c r="S2889" s="11"/>
    </row>
    <row r="2890" spans="19:19">
      <c r="S2890" s="11"/>
    </row>
    <row r="2891" spans="19:19">
      <c r="S2891" s="11"/>
    </row>
    <row r="2892" spans="19:19">
      <c r="S2892" s="11"/>
    </row>
    <row r="2893" spans="19:19">
      <c r="S2893" s="11"/>
    </row>
    <row r="2894" spans="19:19">
      <c r="S2894" s="11"/>
    </row>
    <row r="2895" spans="19:19">
      <c r="S2895" s="11"/>
    </row>
    <row r="2896" spans="19:19">
      <c r="S2896" s="11"/>
    </row>
    <row r="2897" spans="19:19">
      <c r="S2897" s="11"/>
    </row>
    <row r="2898" spans="19:19">
      <c r="S2898" s="11"/>
    </row>
    <row r="2899" spans="19:19">
      <c r="S2899" s="11"/>
    </row>
    <row r="2900" spans="19:19">
      <c r="S2900" s="11"/>
    </row>
    <row r="2901" spans="19:19">
      <c r="S2901" s="11"/>
    </row>
    <row r="2902" spans="19:19">
      <c r="S2902" s="11"/>
    </row>
    <row r="2903" spans="19:19">
      <c r="S2903" s="11"/>
    </row>
    <row r="2904" spans="19:19">
      <c r="S2904" s="11"/>
    </row>
    <row r="2905" spans="19:19">
      <c r="S2905" s="11"/>
    </row>
    <row r="2906" spans="19:19">
      <c r="S2906" s="11"/>
    </row>
    <row r="2907" spans="19:19">
      <c r="S2907" s="11"/>
    </row>
    <row r="2908" spans="19:19">
      <c r="S2908" s="11"/>
    </row>
    <row r="2909" spans="19:19">
      <c r="S2909" s="11"/>
    </row>
    <row r="2910" spans="19:19">
      <c r="S2910" s="11"/>
    </row>
    <row r="2911" spans="19:19">
      <c r="S2911" s="11"/>
    </row>
    <row r="2912" spans="19:19">
      <c r="S2912" s="11"/>
    </row>
    <row r="2913" spans="19:19">
      <c r="S2913" s="11"/>
    </row>
    <row r="2914" spans="19:19">
      <c r="S2914" s="11"/>
    </row>
    <row r="2915" spans="19:19">
      <c r="S2915" s="11"/>
    </row>
    <row r="2916" spans="19:19">
      <c r="S2916" s="11"/>
    </row>
    <row r="2917" spans="19:19">
      <c r="S2917" s="11"/>
    </row>
    <row r="2918" spans="19:19">
      <c r="S2918" s="11"/>
    </row>
    <row r="2919" spans="19:19">
      <c r="S2919" s="11"/>
    </row>
    <row r="2920" spans="19:19">
      <c r="S2920" s="11"/>
    </row>
    <row r="2921" spans="19:19">
      <c r="S2921" s="11"/>
    </row>
    <row r="2922" spans="19:19">
      <c r="S2922" s="11"/>
    </row>
    <row r="2923" spans="19:19">
      <c r="S2923" s="11"/>
    </row>
    <row r="2924" spans="19:19">
      <c r="S2924" s="11"/>
    </row>
    <row r="2925" spans="19:19">
      <c r="S2925" s="11"/>
    </row>
    <row r="2926" spans="19:19">
      <c r="S2926" s="11"/>
    </row>
    <row r="2927" spans="19:19">
      <c r="S2927" s="11"/>
    </row>
    <row r="2928" spans="19:19">
      <c r="S2928" s="11"/>
    </row>
    <row r="2929" spans="19:19">
      <c r="S2929" s="11"/>
    </row>
    <row r="2930" spans="19:19">
      <c r="S2930" s="11"/>
    </row>
    <row r="2931" spans="19:19">
      <c r="S2931" s="11"/>
    </row>
    <row r="2932" spans="19:19">
      <c r="S2932" s="11"/>
    </row>
    <row r="2933" spans="19:19">
      <c r="S2933" s="11"/>
    </row>
    <row r="2934" spans="19:19">
      <c r="S2934" s="11"/>
    </row>
    <row r="2935" spans="19:19">
      <c r="S2935" s="11"/>
    </row>
    <row r="2936" spans="19:19">
      <c r="S2936" s="11"/>
    </row>
    <row r="2937" spans="19:19">
      <c r="S2937" s="11"/>
    </row>
    <row r="2938" spans="19:19">
      <c r="S2938" s="11"/>
    </row>
    <row r="2939" spans="19:19">
      <c r="S2939" s="11"/>
    </row>
    <row r="2940" spans="19:19">
      <c r="S2940" s="11"/>
    </row>
    <row r="2941" spans="19:19">
      <c r="S2941" s="11"/>
    </row>
    <row r="2942" spans="19:19">
      <c r="S2942" s="11"/>
    </row>
    <row r="2943" spans="19:19">
      <c r="S2943" s="11"/>
    </row>
    <row r="2944" spans="19:19">
      <c r="S2944" s="11"/>
    </row>
    <row r="2945" spans="19:19">
      <c r="S2945" s="11"/>
    </row>
    <row r="2946" spans="19:19">
      <c r="S2946" s="11"/>
    </row>
    <row r="2947" spans="19:19">
      <c r="S2947" s="11"/>
    </row>
    <row r="2948" spans="19:19">
      <c r="S2948" s="11"/>
    </row>
    <row r="2949" spans="19:19">
      <c r="S2949" s="11"/>
    </row>
    <row r="2950" spans="19:19">
      <c r="S2950" s="11"/>
    </row>
    <row r="2951" spans="19:19">
      <c r="S2951" s="11"/>
    </row>
    <row r="2952" spans="19:19">
      <c r="S2952" s="11"/>
    </row>
    <row r="2953" spans="19:19">
      <c r="S2953" s="11"/>
    </row>
    <row r="2954" spans="19:19">
      <c r="S2954" s="11"/>
    </row>
    <row r="2955" spans="19:19">
      <c r="S2955" s="11"/>
    </row>
    <row r="2956" spans="19:19">
      <c r="S2956" s="11"/>
    </row>
    <row r="2957" spans="19:19">
      <c r="S2957" s="11"/>
    </row>
    <row r="2958" spans="19:19">
      <c r="S2958" s="11"/>
    </row>
    <row r="2959" spans="19:19">
      <c r="S2959" s="11"/>
    </row>
    <row r="2960" spans="19:19">
      <c r="S2960" s="11"/>
    </row>
    <row r="2961" spans="19:19">
      <c r="S2961" s="11"/>
    </row>
    <row r="2962" spans="19:19">
      <c r="S2962" s="11"/>
    </row>
    <row r="2963" spans="19:19">
      <c r="S2963" s="11"/>
    </row>
    <row r="2964" spans="19:19">
      <c r="S2964" s="11"/>
    </row>
    <row r="2965" spans="19:19">
      <c r="S2965" s="11"/>
    </row>
    <row r="2966" spans="19:19">
      <c r="S2966" s="11"/>
    </row>
    <row r="2967" spans="19:19">
      <c r="S2967" s="11"/>
    </row>
    <row r="2968" spans="19:19">
      <c r="S2968" s="11"/>
    </row>
    <row r="2969" spans="19:19">
      <c r="S2969" s="11"/>
    </row>
    <row r="2970" spans="19:19">
      <c r="S2970" s="11"/>
    </row>
    <row r="2971" spans="19:19">
      <c r="S2971" s="11"/>
    </row>
    <row r="2972" spans="19:19">
      <c r="S2972" s="11"/>
    </row>
    <row r="2973" spans="19:19">
      <c r="S2973" s="11"/>
    </row>
    <row r="2974" spans="19:19">
      <c r="S2974" s="11"/>
    </row>
    <row r="2975" spans="19:19">
      <c r="S2975" s="11"/>
    </row>
    <row r="2976" spans="19:19">
      <c r="S2976" s="11"/>
    </row>
    <row r="2977" spans="19:19">
      <c r="S2977" s="11"/>
    </row>
    <row r="2978" spans="19:19">
      <c r="S2978" s="11"/>
    </row>
    <row r="2979" spans="19:19">
      <c r="S2979" s="11"/>
    </row>
    <row r="2980" spans="19:19">
      <c r="S2980" s="11"/>
    </row>
    <row r="2981" spans="19:19">
      <c r="S2981" s="11"/>
    </row>
    <row r="2982" spans="19:19">
      <c r="S2982" s="11"/>
    </row>
    <row r="2983" spans="19:19">
      <c r="S2983" s="11"/>
    </row>
    <row r="2984" spans="19:19">
      <c r="S2984" s="11"/>
    </row>
    <row r="2985" spans="19:19">
      <c r="S2985" s="11"/>
    </row>
    <row r="2986" spans="19:19">
      <c r="S2986" s="11"/>
    </row>
    <row r="2987" spans="19:19">
      <c r="S2987" s="11"/>
    </row>
    <row r="2988" spans="19:19">
      <c r="S2988" s="11"/>
    </row>
    <row r="2989" spans="19:19">
      <c r="S2989" s="11"/>
    </row>
    <row r="2990" spans="19:19">
      <c r="S2990" s="11"/>
    </row>
    <row r="2991" spans="19:19">
      <c r="S2991" s="11"/>
    </row>
    <row r="2992" spans="19:19">
      <c r="S2992" s="11"/>
    </row>
    <row r="2993" spans="19:19">
      <c r="S2993" s="11"/>
    </row>
    <row r="2994" spans="19:19">
      <c r="S2994" s="11"/>
    </row>
    <row r="2995" spans="19:19">
      <c r="S2995" s="11"/>
    </row>
    <row r="2996" spans="19:19">
      <c r="S2996" s="11"/>
    </row>
    <row r="2997" spans="19:19">
      <c r="S2997" s="11"/>
    </row>
    <row r="2998" spans="19:19">
      <c r="S2998" s="11"/>
    </row>
    <row r="2999" spans="19:19">
      <c r="S2999" s="11"/>
    </row>
    <row r="3000" spans="19:19">
      <c r="S3000" s="11"/>
    </row>
    <row r="3001" spans="19:19">
      <c r="S3001" s="11"/>
    </row>
    <row r="3002" spans="19:19">
      <c r="S3002" s="11"/>
    </row>
    <row r="3003" spans="19:19">
      <c r="S3003" s="11"/>
    </row>
    <row r="3004" spans="19:19">
      <c r="S3004" s="11"/>
    </row>
    <row r="3005" spans="19:19">
      <c r="S3005" s="11"/>
    </row>
    <row r="3006" spans="19:19">
      <c r="S3006" s="11"/>
    </row>
    <row r="3007" spans="19:19">
      <c r="S3007" s="11"/>
    </row>
    <row r="3008" spans="19:19">
      <c r="S3008" s="11"/>
    </row>
    <row r="3009" spans="19:19">
      <c r="S3009" s="11"/>
    </row>
    <row r="3010" spans="19:19">
      <c r="S3010" s="11"/>
    </row>
    <row r="3011" spans="19:19">
      <c r="S3011" s="11"/>
    </row>
    <row r="3012" spans="19:19">
      <c r="S3012" s="11"/>
    </row>
    <row r="3013" spans="19:19">
      <c r="S3013" s="11"/>
    </row>
    <row r="3014" spans="19:19">
      <c r="S3014" s="11"/>
    </row>
    <row r="3015" spans="19:19">
      <c r="S3015" s="11"/>
    </row>
    <row r="3016" spans="19:19">
      <c r="S3016" s="11"/>
    </row>
    <row r="3017" spans="19:19">
      <c r="S3017" s="11"/>
    </row>
    <row r="3018" spans="19:19">
      <c r="S3018" s="11"/>
    </row>
    <row r="3019" spans="19:19">
      <c r="S3019" s="11"/>
    </row>
    <row r="3020" spans="19:19">
      <c r="S3020" s="11"/>
    </row>
    <row r="3021" spans="19:19">
      <c r="S3021" s="11"/>
    </row>
    <row r="3022" spans="19:19">
      <c r="S3022" s="11"/>
    </row>
    <row r="3023" spans="19:19">
      <c r="S3023" s="11"/>
    </row>
    <row r="3024" spans="19:19">
      <c r="S3024" s="11"/>
    </row>
    <row r="3025" spans="19:19">
      <c r="S3025" s="11"/>
    </row>
    <row r="3026" spans="19:19">
      <c r="S3026" s="11"/>
    </row>
    <row r="3027" spans="19:19">
      <c r="S3027" s="11"/>
    </row>
    <row r="3028" spans="19:19">
      <c r="S3028" s="11"/>
    </row>
    <row r="3029" spans="19:19">
      <c r="S3029" s="11"/>
    </row>
    <row r="3030" spans="19:19">
      <c r="S3030" s="11"/>
    </row>
    <row r="3031" spans="19:19">
      <c r="S3031" s="11"/>
    </row>
    <row r="3032" spans="19:19">
      <c r="S3032" s="11"/>
    </row>
    <row r="3033" spans="19:19">
      <c r="S3033" s="11"/>
    </row>
    <row r="3034" spans="19:19">
      <c r="S3034" s="11"/>
    </row>
    <row r="3035" spans="19:19">
      <c r="S3035" s="11"/>
    </row>
    <row r="3036" spans="19:19">
      <c r="S3036" s="11"/>
    </row>
    <row r="3037" spans="19:19">
      <c r="S3037" s="11"/>
    </row>
    <row r="3038" spans="19:19">
      <c r="S3038" s="11"/>
    </row>
    <row r="3039" spans="19:19">
      <c r="S3039" s="11"/>
    </row>
    <row r="3040" spans="19:19">
      <c r="S3040" s="11"/>
    </row>
    <row r="3041" spans="19:19">
      <c r="S3041" s="11"/>
    </row>
    <row r="3042" spans="19:19">
      <c r="S3042" s="11"/>
    </row>
    <row r="3043" spans="19:19">
      <c r="S3043" s="11"/>
    </row>
    <row r="3044" spans="19:19">
      <c r="S3044" s="11"/>
    </row>
    <row r="3045" spans="19:19">
      <c r="S3045" s="11"/>
    </row>
    <row r="3046" spans="19:19">
      <c r="S3046" s="11"/>
    </row>
    <row r="3047" spans="19:19">
      <c r="S3047" s="11"/>
    </row>
    <row r="3048" spans="19:19">
      <c r="S3048" s="11"/>
    </row>
    <row r="3049" spans="19:19">
      <c r="S3049" s="11"/>
    </row>
    <row r="3050" spans="19:19">
      <c r="S3050" s="11"/>
    </row>
    <row r="3051" spans="19:19">
      <c r="S3051" s="11"/>
    </row>
    <row r="3052" spans="19:19">
      <c r="S3052" s="11"/>
    </row>
    <row r="3053" spans="19:19">
      <c r="S3053" s="11"/>
    </row>
    <row r="3054" spans="19:19">
      <c r="S3054" s="11"/>
    </row>
    <row r="3055" spans="19:19">
      <c r="S3055" s="11"/>
    </row>
    <row r="3056" spans="19:19">
      <c r="S3056" s="11"/>
    </row>
    <row r="3057" spans="19:19">
      <c r="S3057" s="11"/>
    </row>
    <row r="3058" spans="19:19">
      <c r="S3058" s="11"/>
    </row>
    <row r="3059" spans="19:19">
      <c r="S3059" s="11"/>
    </row>
    <row r="3060" spans="19:19">
      <c r="S3060" s="11"/>
    </row>
    <row r="3061" spans="19:19">
      <c r="S3061" s="11"/>
    </row>
    <row r="3062" spans="19:19">
      <c r="S3062" s="11"/>
    </row>
    <row r="3063" spans="19:19">
      <c r="S3063" s="11"/>
    </row>
    <row r="3064" spans="19:19">
      <c r="S3064" s="11"/>
    </row>
    <row r="3065" spans="19:19">
      <c r="S3065" s="11"/>
    </row>
    <row r="3066" spans="19:19">
      <c r="S3066" s="11"/>
    </row>
    <row r="3067" spans="19:19">
      <c r="S3067" s="11"/>
    </row>
    <row r="3068" spans="19:19">
      <c r="S3068" s="11"/>
    </row>
    <row r="3069" spans="19:19">
      <c r="S3069" s="11"/>
    </row>
    <row r="3070" spans="19:19">
      <c r="S3070" s="11"/>
    </row>
    <row r="3071" spans="19:19">
      <c r="S3071" s="11"/>
    </row>
    <row r="3072" spans="19:19">
      <c r="S3072" s="11"/>
    </row>
    <row r="3073" spans="19:19">
      <c r="S3073" s="11"/>
    </row>
    <row r="3074" spans="19:19">
      <c r="S3074" s="11"/>
    </row>
    <row r="3075" spans="19:19">
      <c r="S3075" s="11"/>
    </row>
    <row r="3076" spans="19:19">
      <c r="S3076" s="11"/>
    </row>
    <row r="3077" spans="19:19">
      <c r="S3077" s="11"/>
    </row>
    <row r="3078" spans="19:19">
      <c r="S3078" s="11"/>
    </row>
    <row r="3079" spans="19:19">
      <c r="S3079" s="11"/>
    </row>
    <row r="3080" spans="19:19">
      <c r="S3080" s="11"/>
    </row>
    <row r="3081" spans="19:19">
      <c r="S3081" s="11"/>
    </row>
    <row r="3082" spans="19:19">
      <c r="S3082" s="11"/>
    </row>
    <row r="3083" spans="19:19">
      <c r="S3083" s="11"/>
    </row>
    <row r="3084" spans="19:19">
      <c r="S3084" s="11"/>
    </row>
    <row r="3085" spans="19:19">
      <c r="S3085" s="11"/>
    </row>
    <row r="3086" spans="19:19">
      <c r="S3086" s="11"/>
    </row>
    <row r="3087" spans="19:19">
      <c r="S3087" s="11"/>
    </row>
    <row r="3088" spans="19:19">
      <c r="S3088" s="11"/>
    </row>
    <row r="3089" spans="19:19">
      <c r="S3089" s="11"/>
    </row>
    <row r="3090" spans="19:19">
      <c r="S3090" s="11"/>
    </row>
    <row r="3091" spans="19:19">
      <c r="S3091" s="11"/>
    </row>
    <row r="3092" spans="19:19">
      <c r="S3092" s="11"/>
    </row>
    <row r="3093" spans="19:19">
      <c r="S3093" s="11"/>
    </row>
    <row r="3094" spans="19:19">
      <c r="S3094" s="11"/>
    </row>
    <row r="3095" spans="19:19">
      <c r="S3095" s="11"/>
    </row>
    <row r="3096" spans="19:19">
      <c r="S3096" s="11"/>
    </row>
    <row r="3097" spans="19:19">
      <c r="S3097" s="11"/>
    </row>
    <row r="3098" spans="19:19">
      <c r="S3098" s="11"/>
    </row>
    <row r="3099" spans="19:19">
      <c r="S3099" s="11"/>
    </row>
    <row r="3100" spans="19:19">
      <c r="S3100" s="11"/>
    </row>
    <row r="3101" spans="19:19">
      <c r="S3101" s="11"/>
    </row>
    <row r="3102" spans="19:19">
      <c r="S3102" s="11"/>
    </row>
    <row r="3103" spans="19:19">
      <c r="S3103" s="11"/>
    </row>
    <row r="3104" spans="19:19">
      <c r="S3104" s="11"/>
    </row>
    <row r="3105" spans="19:19">
      <c r="S3105" s="11"/>
    </row>
    <row r="3106" spans="19:19">
      <c r="S3106" s="11"/>
    </row>
    <row r="3107" spans="19:19">
      <c r="S3107" s="11"/>
    </row>
    <row r="3108" spans="19:19">
      <c r="S3108" s="11"/>
    </row>
    <row r="3109" spans="19:19">
      <c r="S3109" s="11"/>
    </row>
    <row r="3110" spans="19:19">
      <c r="S3110" s="11"/>
    </row>
    <row r="3111" spans="19:19">
      <c r="S3111" s="11"/>
    </row>
    <row r="3112" spans="19:19">
      <c r="S3112" s="11"/>
    </row>
    <row r="3113" spans="19:19">
      <c r="S3113" s="11"/>
    </row>
    <row r="3114" spans="19:19">
      <c r="S3114" s="11"/>
    </row>
    <row r="3115" spans="19:19">
      <c r="S3115" s="11"/>
    </row>
    <row r="3116" spans="19:19">
      <c r="S3116" s="11"/>
    </row>
    <row r="3117" spans="19:19">
      <c r="S3117" s="11"/>
    </row>
    <row r="3118" spans="19:19">
      <c r="S3118" s="11"/>
    </row>
    <row r="3119" spans="19:19">
      <c r="S3119" s="11"/>
    </row>
    <row r="3120" spans="19:19">
      <c r="S3120" s="11"/>
    </row>
    <row r="3121" spans="19:19">
      <c r="S3121" s="11"/>
    </row>
    <row r="3122" spans="19:19">
      <c r="S3122" s="11"/>
    </row>
    <row r="3123" spans="19:19">
      <c r="S3123" s="11"/>
    </row>
    <row r="3124" spans="19:19">
      <c r="S3124" s="11"/>
    </row>
    <row r="3125" spans="19:19">
      <c r="S3125" s="11"/>
    </row>
    <row r="3126" spans="19:19">
      <c r="S3126" s="11"/>
    </row>
    <row r="3127" spans="19:19">
      <c r="S3127" s="11"/>
    </row>
    <row r="3128" spans="19:19">
      <c r="S3128" s="11"/>
    </row>
    <row r="3129" spans="19:19">
      <c r="S3129" s="11"/>
    </row>
    <row r="3130" spans="19:19">
      <c r="S3130" s="11"/>
    </row>
    <row r="3131" spans="19:19">
      <c r="S3131" s="11"/>
    </row>
    <row r="3132" spans="19:19">
      <c r="S3132" s="11"/>
    </row>
    <row r="3133" spans="19:19">
      <c r="S3133" s="11"/>
    </row>
    <row r="3134" spans="19:19">
      <c r="S3134" s="11"/>
    </row>
    <row r="3135" spans="19:19">
      <c r="S3135" s="11"/>
    </row>
    <row r="3136" spans="19:19">
      <c r="S3136" s="11"/>
    </row>
    <row r="3137" spans="19:19">
      <c r="S3137" s="11"/>
    </row>
    <row r="3138" spans="19:19">
      <c r="S3138" s="11"/>
    </row>
    <row r="3139" spans="19:19">
      <c r="S3139" s="11"/>
    </row>
    <row r="3140" spans="19:19">
      <c r="S3140" s="11"/>
    </row>
    <row r="3141" spans="19:19">
      <c r="S3141" s="11"/>
    </row>
    <row r="3142" spans="19:19">
      <c r="S3142" s="11"/>
    </row>
    <row r="3143" spans="19:19">
      <c r="S3143" s="11"/>
    </row>
    <row r="3144" spans="19:19">
      <c r="S3144" s="11"/>
    </row>
    <row r="3145" spans="19:19">
      <c r="S3145" s="11"/>
    </row>
    <row r="3146" spans="19:19">
      <c r="S3146" s="11"/>
    </row>
    <row r="3147" spans="19:19">
      <c r="S3147" s="11"/>
    </row>
    <row r="3148" spans="19:19">
      <c r="S3148" s="11"/>
    </row>
    <row r="3149" spans="19:19">
      <c r="S3149" s="11"/>
    </row>
    <row r="3150" spans="19:19">
      <c r="S3150" s="11"/>
    </row>
    <row r="3151" spans="19:19">
      <c r="S3151" s="11"/>
    </row>
    <row r="3152" spans="19:19">
      <c r="S3152" s="11"/>
    </row>
    <row r="3153" spans="19:19">
      <c r="S3153" s="11"/>
    </row>
    <row r="3154" spans="19:19">
      <c r="S3154" s="11"/>
    </row>
    <row r="3155" spans="19:19">
      <c r="S3155" s="11"/>
    </row>
    <row r="3156" spans="19:19">
      <c r="S3156" s="11"/>
    </row>
    <row r="3157" spans="19:19">
      <c r="S3157" s="11"/>
    </row>
    <row r="3158" spans="19:19">
      <c r="S3158" s="11"/>
    </row>
    <row r="3159" spans="19:19">
      <c r="S3159" s="11"/>
    </row>
    <row r="3160" spans="19:19">
      <c r="S3160" s="11"/>
    </row>
    <row r="3161" spans="19:19">
      <c r="S3161" s="11"/>
    </row>
    <row r="3162" spans="19:19">
      <c r="S3162" s="11"/>
    </row>
    <row r="3163" spans="19:19">
      <c r="S3163" s="11"/>
    </row>
    <row r="3164" spans="19:19">
      <c r="S3164" s="11"/>
    </row>
    <row r="3165" spans="19:19">
      <c r="S3165" s="11"/>
    </row>
    <row r="3166" spans="19:19">
      <c r="S3166" s="11"/>
    </row>
    <row r="3167" spans="19:19">
      <c r="S3167" s="11"/>
    </row>
    <row r="3168" spans="19:19">
      <c r="S3168" s="11"/>
    </row>
    <row r="3169" spans="19:19">
      <c r="S3169" s="11"/>
    </row>
    <row r="3170" spans="19:19">
      <c r="S3170" s="11"/>
    </row>
    <row r="3171" spans="19:19">
      <c r="S3171" s="11"/>
    </row>
    <row r="3172" spans="19:19">
      <c r="S3172" s="11"/>
    </row>
    <row r="3173" spans="19:19">
      <c r="S3173" s="11"/>
    </row>
    <row r="3174" spans="19:19">
      <c r="S3174" s="11"/>
    </row>
    <row r="3175" spans="19:19">
      <c r="S3175" s="11"/>
    </row>
    <row r="3176" spans="19:19">
      <c r="S3176" s="11"/>
    </row>
    <row r="3177" spans="19:19">
      <c r="S3177" s="11"/>
    </row>
    <row r="3178" spans="19:19">
      <c r="S3178" s="11"/>
    </row>
    <row r="3179" spans="19:19">
      <c r="S3179" s="11"/>
    </row>
    <row r="3180" spans="19:19">
      <c r="S3180" s="11"/>
    </row>
    <row r="3181" spans="19:19">
      <c r="S3181" s="11"/>
    </row>
    <row r="3182" spans="19:19">
      <c r="S3182" s="11"/>
    </row>
    <row r="3183" spans="19:19">
      <c r="S3183" s="11"/>
    </row>
    <row r="3184" spans="19:19">
      <c r="S3184" s="11"/>
    </row>
    <row r="3185" spans="19:19">
      <c r="S3185" s="11"/>
    </row>
    <row r="3186" spans="19:19">
      <c r="S3186" s="11"/>
    </row>
    <row r="3187" spans="19:19">
      <c r="S3187" s="11"/>
    </row>
    <row r="3188" spans="19:19">
      <c r="S3188" s="11"/>
    </row>
    <row r="3189" spans="19:19">
      <c r="S3189" s="11"/>
    </row>
    <row r="3190" spans="19:19">
      <c r="S3190" s="11"/>
    </row>
    <row r="3191" spans="19:19">
      <c r="S3191" s="11"/>
    </row>
    <row r="3192" spans="19:19">
      <c r="S3192" s="11"/>
    </row>
    <row r="3193" spans="19:19">
      <c r="S3193" s="11"/>
    </row>
    <row r="3194" spans="19:19">
      <c r="S3194" s="11"/>
    </row>
    <row r="3195" spans="19:19">
      <c r="S3195" s="11"/>
    </row>
    <row r="3196" spans="19:19">
      <c r="S3196" s="11"/>
    </row>
    <row r="3197" spans="19:19">
      <c r="S3197" s="11"/>
    </row>
    <row r="3198" spans="19:19">
      <c r="S3198" s="11"/>
    </row>
    <row r="3199" spans="19:19">
      <c r="S3199" s="11"/>
    </row>
    <row r="3200" spans="19:19">
      <c r="S3200" s="11"/>
    </row>
    <row r="3201" spans="19:19">
      <c r="S3201" s="11"/>
    </row>
    <row r="3202" spans="19:19">
      <c r="S3202" s="11"/>
    </row>
    <row r="3203" spans="19:19">
      <c r="S3203" s="11"/>
    </row>
    <row r="3204" spans="19:19">
      <c r="S3204" s="11"/>
    </row>
    <row r="3205" spans="19:19">
      <c r="S3205" s="11"/>
    </row>
    <row r="3206" spans="19:19">
      <c r="S3206" s="11"/>
    </row>
    <row r="3207" spans="19:19">
      <c r="S3207" s="11"/>
    </row>
    <row r="3208" spans="19:19">
      <c r="S3208" s="11"/>
    </row>
    <row r="3209" spans="19:19">
      <c r="S3209" s="11"/>
    </row>
    <row r="3210" spans="19:19">
      <c r="S3210" s="11"/>
    </row>
    <row r="3211" spans="19:19">
      <c r="S3211" s="11"/>
    </row>
    <row r="3212" spans="19:19">
      <c r="S3212" s="11"/>
    </row>
    <row r="3213" spans="19:19">
      <c r="S3213" s="11"/>
    </row>
    <row r="3214" spans="19:19">
      <c r="S3214" s="11"/>
    </row>
    <row r="3215" spans="19:19">
      <c r="S3215" s="11"/>
    </row>
    <row r="3216" spans="19:19">
      <c r="S3216" s="11"/>
    </row>
    <row r="3217" spans="19:19">
      <c r="S3217" s="11"/>
    </row>
    <row r="3218" spans="19:19">
      <c r="S3218" s="11"/>
    </row>
    <row r="3219" spans="19:19">
      <c r="S3219" s="11"/>
    </row>
    <row r="3220" spans="19:19">
      <c r="S3220" s="11"/>
    </row>
    <row r="3221" spans="19:19">
      <c r="S3221" s="11"/>
    </row>
    <row r="3222" spans="19:19">
      <c r="S3222" s="11"/>
    </row>
    <row r="3223" spans="19:19">
      <c r="S3223" s="11"/>
    </row>
    <row r="3224" spans="19:19">
      <c r="S3224" s="11"/>
    </row>
    <row r="3225" spans="19:19">
      <c r="S3225" s="11"/>
    </row>
    <row r="3226" spans="19:19">
      <c r="S3226" s="11"/>
    </row>
    <row r="3227" spans="19:19">
      <c r="S3227" s="11"/>
    </row>
    <row r="3228" spans="19:19">
      <c r="S3228" s="11"/>
    </row>
    <row r="3229" spans="19:19">
      <c r="S3229" s="11"/>
    </row>
    <row r="3230" spans="19:19">
      <c r="S3230" s="11"/>
    </row>
    <row r="3231" spans="19:19">
      <c r="S3231" s="11"/>
    </row>
    <row r="3232" spans="19:19">
      <c r="S3232" s="11"/>
    </row>
    <row r="3233" spans="19:19">
      <c r="S3233" s="11"/>
    </row>
    <row r="3234" spans="19:19">
      <c r="S3234" s="11"/>
    </row>
    <row r="3235" spans="19:19">
      <c r="S3235" s="11"/>
    </row>
    <row r="3236" spans="19:19">
      <c r="S3236" s="11"/>
    </row>
    <row r="3237" spans="19:19">
      <c r="S3237" s="11"/>
    </row>
    <row r="3238" spans="19:19">
      <c r="S3238" s="11"/>
    </row>
    <row r="3239" spans="19:19">
      <c r="S3239" s="11"/>
    </row>
    <row r="3240" spans="19:19">
      <c r="S3240" s="11"/>
    </row>
    <row r="3241" spans="19:19">
      <c r="S3241" s="11"/>
    </row>
    <row r="3242" spans="19:19">
      <c r="S3242" s="11"/>
    </row>
    <row r="3243" spans="19:19">
      <c r="S3243" s="11"/>
    </row>
    <row r="3244" spans="19:19">
      <c r="S3244" s="11"/>
    </row>
    <row r="3245" spans="19:19">
      <c r="S3245" s="11"/>
    </row>
    <row r="3246" spans="19:19">
      <c r="S3246" s="11"/>
    </row>
    <row r="3247" spans="19:19">
      <c r="S3247" s="11"/>
    </row>
    <row r="3248" spans="19:19">
      <c r="S3248" s="11"/>
    </row>
    <row r="3249" spans="19:19">
      <c r="S3249" s="11"/>
    </row>
    <row r="3250" spans="19:19">
      <c r="S3250" s="11"/>
    </row>
    <row r="3251" spans="19:19">
      <c r="S3251" s="11"/>
    </row>
    <row r="3252" spans="19:19">
      <c r="S3252" s="11"/>
    </row>
    <row r="3253" spans="19:19">
      <c r="S3253" s="11"/>
    </row>
    <row r="3254" spans="19:19">
      <c r="S3254" s="11"/>
    </row>
    <row r="3255" spans="19:19">
      <c r="S3255" s="11"/>
    </row>
    <row r="3256" spans="19:19">
      <c r="S3256" s="11"/>
    </row>
    <row r="3257" spans="19:19">
      <c r="S3257" s="11"/>
    </row>
    <row r="3258" spans="19:19">
      <c r="S3258" s="11"/>
    </row>
    <row r="3259" spans="19:19">
      <c r="S3259" s="11"/>
    </row>
    <row r="3260" spans="19:19">
      <c r="S3260" s="11"/>
    </row>
    <row r="3261" spans="19:19">
      <c r="S3261" s="11"/>
    </row>
    <row r="3262" spans="19:19">
      <c r="S3262" s="11"/>
    </row>
    <row r="3263" spans="19:19">
      <c r="S3263" s="11"/>
    </row>
    <row r="3264" spans="19:19">
      <c r="S3264" s="11"/>
    </row>
    <row r="3265" spans="19:19">
      <c r="S3265" s="11"/>
    </row>
    <row r="3266" spans="19:19">
      <c r="S3266" s="11"/>
    </row>
    <row r="3267" spans="19:19">
      <c r="S3267" s="11"/>
    </row>
    <row r="3268" spans="19:19">
      <c r="S3268" s="11"/>
    </row>
    <row r="3269" spans="19:19">
      <c r="S3269" s="11"/>
    </row>
    <row r="3270" spans="19:19">
      <c r="S3270" s="11"/>
    </row>
    <row r="3271" spans="19:19">
      <c r="S3271" s="11"/>
    </row>
    <row r="3272" spans="19:19">
      <c r="S3272" s="11"/>
    </row>
    <row r="3273" spans="19:19">
      <c r="S3273" s="11"/>
    </row>
    <row r="3274" spans="19:19">
      <c r="S3274" s="11"/>
    </row>
    <row r="3275" spans="19:19">
      <c r="S3275" s="11"/>
    </row>
    <row r="3276" spans="19:19">
      <c r="S3276" s="11"/>
    </row>
    <row r="3277" spans="19:19">
      <c r="S3277" s="11"/>
    </row>
    <row r="3278" spans="19:19">
      <c r="S3278" s="11"/>
    </row>
    <row r="3279" spans="19:19">
      <c r="S3279" s="11"/>
    </row>
    <row r="3280" spans="19:19">
      <c r="S3280" s="11"/>
    </row>
    <row r="3281" spans="19:19">
      <c r="S3281" s="11"/>
    </row>
    <row r="3282" spans="19:19">
      <c r="S3282" s="11"/>
    </row>
    <row r="3283" spans="19:19">
      <c r="S3283" s="11"/>
    </row>
    <row r="3284" spans="19:19">
      <c r="S3284" s="11"/>
    </row>
    <row r="3285" spans="19:19">
      <c r="S3285" s="11"/>
    </row>
    <row r="3286" spans="19:19">
      <c r="S3286" s="11"/>
    </row>
    <row r="3287" spans="19:19">
      <c r="S3287" s="11"/>
    </row>
    <row r="3288" spans="19:19">
      <c r="S3288" s="11"/>
    </row>
    <row r="3289" spans="19:19">
      <c r="S3289" s="11"/>
    </row>
    <row r="3290" spans="19:19">
      <c r="S3290" s="11"/>
    </row>
    <row r="3291" spans="19:19">
      <c r="S3291" s="11"/>
    </row>
    <row r="3292" spans="19:19">
      <c r="S3292" s="11"/>
    </row>
    <row r="3293" spans="19:19">
      <c r="S3293" s="11"/>
    </row>
    <row r="3294" spans="19:19">
      <c r="S3294" s="11"/>
    </row>
    <row r="3295" spans="19:19">
      <c r="S3295" s="11"/>
    </row>
    <row r="3296" spans="19:19">
      <c r="S3296" s="11"/>
    </row>
    <row r="3297" spans="19:19">
      <c r="S3297" s="11"/>
    </row>
    <row r="3298" spans="19:19">
      <c r="S3298" s="11"/>
    </row>
    <row r="3299" spans="19:19">
      <c r="S3299" s="11"/>
    </row>
    <row r="3300" spans="19:19">
      <c r="S3300" s="11"/>
    </row>
    <row r="3301" spans="19:19">
      <c r="S3301" s="11"/>
    </row>
    <row r="3302" spans="19:19">
      <c r="S3302" s="11"/>
    </row>
    <row r="3303" spans="19:19">
      <c r="S3303" s="11"/>
    </row>
    <row r="3304" spans="19:19">
      <c r="S3304" s="11"/>
    </row>
    <row r="3305" spans="19:19">
      <c r="S3305" s="11"/>
    </row>
    <row r="3306" spans="19:19">
      <c r="S3306" s="11"/>
    </row>
    <row r="3307" spans="19:19">
      <c r="S3307" s="11"/>
    </row>
    <row r="3308" spans="19:19">
      <c r="S3308" s="11"/>
    </row>
    <row r="3309" spans="19:19">
      <c r="S3309" s="11"/>
    </row>
    <row r="3310" spans="19:19">
      <c r="S3310" s="11"/>
    </row>
    <row r="3311" spans="19:19">
      <c r="S3311" s="11"/>
    </row>
    <row r="3312" spans="19:19">
      <c r="S3312" s="11"/>
    </row>
    <row r="3313" spans="19:19">
      <c r="S3313" s="11"/>
    </row>
    <row r="3314" spans="19:19">
      <c r="S3314" s="11"/>
    </row>
    <row r="3315" spans="19:19">
      <c r="S3315" s="11"/>
    </row>
    <row r="3316" spans="19:19">
      <c r="S3316" s="11"/>
    </row>
    <row r="3317" spans="19:19">
      <c r="S3317" s="11"/>
    </row>
    <row r="3318" spans="19:19">
      <c r="S3318" s="11"/>
    </row>
    <row r="3319" spans="19:19">
      <c r="S3319" s="11"/>
    </row>
    <row r="3320" spans="19:19">
      <c r="S3320" s="11"/>
    </row>
    <row r="3321" spans="19:19">
      <c r="S3321" s="11"/>
    </row>
    <row r="3322" spans="19:19">
      <c r="S3322" s="11"/>
    </row>
    <row r="3323" spans="19:19">
      <c r="S3323" s="11"/>
    </row>
    <row r="3324" spans="19:19">
      <c r="S3324" s="11"/>
    </row>
    <row r="3325" spans="19:19">
      <c r="S3325" s="11"/>
    </row>
    <row r="3326" spans="19:19">
      <c r="S3326" s="11"/>
    </row>
    <row r="3327" spans="19:19">
      <c r="S3327" s="11"/>
    </row>
    <row r="3328" spans="19:19">
      <c r="S3328" s="11"/>
    </row>
    <row r="3329" spans="19:19">
      <c r="S3329" s="11"/>
    </row>
    <row r="3330" spans="19:19">
      <c r="S3330" s="11"/>
    </row>
    <row r="3331" spans="19:19">
      <c r="S3331" s="11"/>
    </row>
    <row r="3332" spans="19:19">
      <c r="S3332" s="11"/>
    </row>
    <row r="3333" spans="19:19">
      <c r="S3333" s="11"/>
    </row>
    <row r="3334" spans="19:19">
      <c r="S3334" s="11"/>
    </row>
    <row r="3335" spans="19:19">
      <c r="S3335" s="11"/>
    </row>
    <row r="3336" spans="19:19">
      <c r="S3336" s="11"/>
    </row>
    <row r="3337" spans="19:19">
      <c r="S3337" s="11"/>
    </row>
    <row r="3338" spans="19:19">
      <c r="S3338" s="11"/>
    </row>
    <row r="3339" spans="19:19">
      <c r="S3339" s="11"/>
    </row>
    <row r="3340" spans="19:19">
      <c r="S3340" s="11"/>
    </row>
    <row r="3341" spans="19:19">
      <c r="S3341" s="11"/>
    </row>
    <row r="3342" spans="19:19">
      <c r="S3342" s="11"/>
    </row>
    <row r="3343" spans="19:19">
      <c r="S3343" s="11"/>
    </row>
    <row r="3344" spans="19:19">
      <c r="S3344" s="11"/>
    </row>
    <row r="3345" spans="19:19">
      <c r="S3345" s="11"/>
    </row>
    <row r="3346" spans="19:19">
      <c r="S3346" s="11"/>
    </row>
    <row r="3347" spans="19:19">
      <c r="S3347" s="11"/>
    </row>
    <row r="3348" spans="19:19">
      <c r="S3348" s="11"/>
    </row>
    <row r="3349" spans="19:19">
      <c r="S3349" s="11"/>
    </row>
    <row r="3350" spans="19:19">
      <c r="S3350" s="11"/>
    </row>
    <row r="3351" spans="19:19">
      <c r="S3351" s="11"/>
    </row>
    <row r="3352" spans="19:19">
      <c r="S3352" s="11"/>
    </row>
    <row r="3353" spans="19:19">
      <c r="S3353" s="11"/>
    </row>
    <row r="3354" spans="19:19">
      <c r="S3354" s="11"/>
    </row>
    <row r="3355" spans="19:19">
      <c r="S3355" s="11"/>
    </row>
    <row r="3356" spans="19:19">
      <c r="S3356" s="11"/>
    </row>
    <row r="3357" spans="19:19">
      <c r="S3357" s="11"/>
    </row>
    <row r="3358" spans="19:19">
      <c r="S3358" s="11"/>
    </row>
    <row r="3359" spans="19:19">
      <c r="S3359" s="11"/>
    </row>
    <row r="3360" spans="19:19">
      <c r="S3360" s="11"/>
    </row>
    <row r="3361" spans="19:19">
      <c r="S3361" s="11"/>
    </row>
    <row r="3362" spans="19:19">
      <c r="S3362" s="11"/>
    </row>
    <row r="3363" spans="19:19">
      <c r="S3363" s="11"/>
    </row>
    <row r="3364" spans="19:19">
      <c r="S3364" s="11"/>
    </row>
    <row r="3365" spans="19:19">
      <c r="S3365" s="11"/>
    </row>
    <row r="3366" spans="19:19">
      <c r="S3366" s="11"/>
    </row>
    <row r="3367" spans="19:19">
      <c r="S3367" s="11"/>
    </row>
    <row r="3368" spans="19:19">
      <c r="S3368" s="11"/>
    </row>
    <row r="3369" spans="19:19">
      <c r="S3369" s="11"/>
    </row>
    <row r="3370" spans="19:19">
      <c r="S3370" s="11"/>
    </row>
    <row r="3371" spans="19:19">
      <c r="S3371" s="11"/>
    </row>
    <row r="3372" spans="19:19">
      <c r="S3372" s="11"/>
    </row>
    <row r="3373" spans="19:19">
      <c r="S3373" s="11"/>
    </row>
    <row r="3374" spans="19:19">
      <c r="S3374" s="11"/>
    </row>
    <row r="3375" spans="19:19">
      <c r="S3375" s="11"/>
    </row>
    <row r="3376" spans="19:19">
      <c r="S3376" s="11"/>
    </row>
    <row r="3377" spans="19:19">
      <c r="S3377" s="11"/>
    </row>
    <row r="3378" spans="19:19">
      <c r="S3378" s="11"/>
    </row>
    <row r="3379" spans="19:19">
      <c r="S3379" s="11"/>
    </row>
    <row r="3380" spans="19:19">
      <c r="S3380" s="11"/>
    </row>
    <row r="3381" spans="19:19">
      <c r="S3381" s="11"/>
    </row>
    <row r="3382" spans="19:19">
      <c r="S3382" s="11"/>
    </row>
    <row r="3383" spans="19:19">
      <c r="S3383" s="11"/>
    </row>
    <row r="3384" spans="19:19">
      <c r="S3384" s="11"/>
    </row>
    <row r="3385" spans="19:19">
      <c r="S3385" s="11"/>
    </row>
    <row r="3386" spans="19:19">
      <c r="S3386" s="11"/>
    </row>
    <row r="3387" spans="19:19">
      <c r="S3387" s="11"/>
    </row>
    <row r="3388" spans="19:19">
      <c r="S3388" s="11"/>
    </row>
    <row r="3389" spans="19:19">
      <c r="S3389" s="11"/>
    </row>
    <row r="3390" spans="19:19">
      <c r="S3390" s="11"/>
    </row>
    <row r="3391" spans="19:19">
      <c r="S3391" s="11"/>
    </row>
    <row r="3392" spans="19:19">
      <c r="S3392" s="11"/>
    </row>
    <row r="3393" spans="19:19">
      <c r="S3393" s="11"/>
    </row>
    <row r="3394" spans="19:19">
      <c r="S3394" s="11"/>
    </row>
    <row r="3395" spans="19:19">
      <c r="S3395" s="11"/>
    </row>
    <row r="3396" spans="19:19">
      <c r="S3396" s="11"/>
    </row>
    <row r="3397" spans="19:19">
      <c r="S3397" s="11"/>
    </row>
    <row r="3398" spans="19:19">
      <c r="S3398" s="11"/>
    </row>
    <row r="3399" spans="19:19">
      <c r="S3399" s="11"/>
    </row>
    <row r="3400" spans="19:19">
      <c r="S3400" s="11"/>
    </row>
    <row r="3401" spans="19:19">
      <c r="S3401" s="11"/>
    </row>
    <row r="3402" spans="19:19">
      <c r="S3402" s="11"/>
    </row>
    <row r="3403" spans="19:19">
      <c r="S3403" s="11"/>
    </row>
    <row r="3404" spans="19:19">
      <c r="S3404" s="11"/>
    </row>
    <row r="3405" spans="19:19">
      <c r="S3405" s="11"/>
    </row>
    <row r="3406" spans="19:19">
      <c r="S3406" s="11"/>
    </row>
    <row r="3407" spans="19:19">
      <c r="S3407" s="11"/>
    </row>
    <row r="3408" spans="19:19">
      <c r="S3408" s="11"/>
    </row>
    <row r="3409" spans="19:19">
      <c r="S3409" s="11"/>
    </row>
    <row r="3410" spans="19:19">
      <c r="S3410" s="11"/>
    </row>
    <row r="3411" spans="19:19">
      <c r="S3411" s="11"/>
    </row>
    <row r="3412" spans="19:19">
      <c r="S3412" s="11"/>
    </row>
    <row r="3413" spans="19:19">
      <c r="S3413" s="11"/>
    </row>
    <row r="3414" spans="19:19">
      <c r="S3414" s="11"/>
    </row>
    <row r="3415" spans="19:19">
      <c r="S3415" s="11"/>
    </row>
    <row r="3416" spans="19:19">
      <c r="S3416" s="11"/>
    </row>
    <row r="3417" spans="19:19">
      <c r="S3417" s="11"/>
    </row>
    <row r="3418" spans="19:19">
      <c r="S3418" s="11"/>
    </row>
    <row r="3419" spans="19:19">
      <c r="S3419" s="11"/>
    </row>
    <row r="3420" spans="19:19">
      <c r="S3420" s="11"/>
    </row>
    <row r="3421" spans="19:19">
      <c r="S3421" s="11"/>
    </row>
    <row r="3422" spans="19:19">
      <c r="S3422" s="11"/>
    </row>
    <row r="3423" spans="19:19">
      <c r="S3423" s="11"/>
    </row>
    <row r="3424" spans="19:19">
      <c r="S3424" s="11"/>
    </row>
    <row r="3425" spans="19:19">
      <c r="S3425" s="11"/>
    </row>
    <row r="3426" spans="19:19">
      <c r="S3426" s="11"/>
    </row>
    <row r="3427" spans="19:19">
      <c r="S3427" s="11"/>
    </row>
    <row r="3428" spans="19:19">
      <c r="S3428" s="11"/>
    </row>
    <row r="3429" spans="19:19">
      <c r="S3429" s="11"/>
    </row>
    <row r="3430" spans="19:19">
      <c r="S3430" s="11"/>
    </row>
    <row r="3431" spans="19:19">
      <c r="S3431" s="11"/>
    </row>
    <row r="3432" spans="19:19">
      <c r="S3432" s="11"/>
    </row>
    <row r="3433" spans="19:19">
      <c r="S3433" s="11"/>
    </row>
    <row r="3434" spans="19:19">
      <c r="S3434" s="11"/>
    </row>
    <row r="3435" spans="19:19">
      <c r="S3435" s="11"/>
    </row>
    <row r="3436" spans="19:19">
      <c r="S3436" s="11"/>
    </row>
    <row r="3437" spans="19:19">
      <c r="S3437" s="11"/>
    </row>
    <row r="3438" spans="19:19">
      <c r="S3438" s="11"/>
    </row>
    <row r="3439" spans="19:19">
      <c r="S3439" s="11"/>
    </row>
    <row r="3440" spans="19:19">
      <c r="S3440" s="11"/>
    </row>
    <row r="3441" spans="19:19">
      <c r="S3441" s="11"/>
    </row>
    <row r="3442" spans="19:19">
      <c r="S3442" s="11"/>
    </row>
    <row r="3443" spans="19:19">
      <c r="S3443" s="11"/>
    </row>
    <row r="3444" spans="19:19">
      <c r="S3444" s="11"/>
    </row>
    <row r="3445" spans="19:19">
      <c r="S3445" s="11"/>
    </row>
    <row r="3446" spans="19:19">
      <c r="S3446" s="11"/>
    </row>
    <row r="3447" spans="19:19">
      <c r="S3447" s="11"/>
    </row>
    <row r="3448" spans="19:19">
      <c r="S3448" s="11"/>
    </row>
    <row r="3449" spans="19:19">
      <c r="S3449" s="11"/>
    </row>
    <row r="3450" spans="19:19">
      <c r="S3450" s="11"/>
    </row>
    <row r="3451" spans="19:19">
      <c r="S3451" s="11"/>
    </row>
    <row r="3452" spans="19:19">
      <c r="S3452" s="11"/>
    </row>
    <row r="3453" spans="19:19">
      <c r="S3453" s="11"/>
    </row>
    <row r="3454" spans="19:19">
      <c r="S3454" s="11"/>
    </row>
    <row r="3455" spans="19:19">
      <c r="S3455" s="11"/>
    </row>
    <row r="3456" spans="19:19">
      <c r="S3456" s="11"/>
    </row>
    <row r="3457" spans="19:19">
      <c r="S3457" s="11"/>
    </row>
    <row r="3458" spans="19:19">
      <c r="S3458" s="11"/>
    </row>
    <row r="3459" spans="19:19">
      <c r="S3459" s="11"/>
    </row>
    <row r="3460" spans="19:19">
      <c r="S3460" s="11"/>
    </row>
    <row r="3461" spans="19:19">
      <c r="S3461" s="11"/>
    </row>
    <row r="3462" spans="19:19">
      <c r="S3462" s="11"/>
    </row>
    <row r="3463" spans="19:19">
      <c r="S3463" s="11"/>
    </row>
    <row r="3464" spans="19:19">
      <c r="S3464" s="11"/>
    </row>
    <row r="3465" spans="19:19">
      <c r="S3465" s="11"/>
    </row>
    <row r="3466" spans="19:19">
      <c r="S3466" s="11"/>
    </row>
    <row r="3467" spans="19:19">
      <c r="S3467" s="11"/>
    </row>
    <row r="3468" spans="19:19">
      <c r="S3468" s="11"/>
    </row>
    <row r="3469" spans="19:19">
      <c r="S3469" s="11"/>
    </row>
    <row r="3470" spans="19:19">
      <c r="S3470" s="11"/>
    </row>
    <row r="3471" spans="19:19">
      <c r="S3471" s="11"/>
    </row>
    <row r="3472" spans="19:19">
      <c r="S3472" s="11"/>
    </row>
    <row r="3473" spans="19:19">
      <c r="S3473" s="11"/>
    </row>
    <row r="3474" spans="19:19">
      <c r="S3474" s="11"/>
    </row>
    <row r="3475" spans="19:19">
      <c r="S3475" s="11"/>
    </row>
    <row r="3476" spans="19:19">
      <c r="S3476" s="11"/>
    </row>
    <row r="3477" spans="19:19">
      <c r="S3477" s="11"/>
    </row>
    <row r="3478" spans="19:19">
      <c r="S3478" s="11"/>
    </row>
    <row r="3479" spans="19:19">
      <c r="S3479" s="11"/>
    </row>
    <row r="3480" spans="19:19">
      <c r="S3480" s="11"/>
    </row>
    <row r="3481" spans="19:19">
      <c r="S3481" s="11"/>
    </row>
    <row r="3482" spans="19:19">
      <c r="S3482" s="11"/>
    </row>
    <row r="3483" spans="19:19">
      <c r="S3483" s="11"/>
    </row>
    <row r="3484" spans="19:19">
      <c r="S3484" s="11"/>
    </row>
    <row r="3485" spans="19:19">
      <c r="S3485" s="11"/>
    </row>
    <row r="3486" spans="19:19">
      <c r="S3486" s="11"/>
    </row>
    <row r="3487" spans="19:19">
      <c r="S3487" s="11"/>
    </row>
    <row r="3488" spans="19:19">
      <c r="S3488" s="11"/>
    </row>
    <row r="3489" spans="19:19">
      <c r="S3489" s="11"/>
    </row>
    <row r="3490" spans="19:19">
      <c r="S3490" s="11"/>
    </row>
    <row r="3491" spans="19:19">
      <c r="S3491" s="11"/>
    </row>
    <row r="3492" spans="19:19">
      <c r="S3492" s="11"/>
    </row>
    <row r="3493" spans="19:19">
      <c r="S3493" s="11"/>
    </row>
    <row r="3494" spans="19:19">
      <c r="S3494" s="11"/>
    </row>
    <row r="3495" spans="19:19">
      <c r="S3495" s="11"/>
    </row>
    <row r="3496" spans="19:19">
      <c r="S3496" s="11"/>
    </row>
    <row r="3497" spans="19:19">
      <c r="S3497" s="11"/>
    </row>
    <row r="3498" spans="19:19">
      <c r="S3498" s="11"/>
    </row>
    <row r="3499" spans="19:19">
      <c r="S3499" s="11"/>
    </row>
    <row r="3500" spans="19:19">
      <c r="S3500" s="11"/>
    </row>
    <row r="3501" spans="19:19">
      <c r="S3501" s="11"/>
    </row>
    <row r="3502" spans="19:19">
      <c r="S3502" s="11"/>
    </row>
    <row r="3503" spans="19:19">
      <c r="S3503" s="11"/>
    </row>
    <row r="3504" spans="19:19">
      <c r="S3504" s="11"/>
    </row>
    <row r="3505" spans="19:19">
      <c r="S3505" s="11"/>
    </row>
    <row r="3506" spans="19:19">
      <c r="S3506" s="11"/>
    </row>
    <row r="3507" spans="19:19">
      <c r="S3507" s="11"/>
    </row>
    <row r="3508" spans="19:19">
      <c r="S3508" s="11"/>
    </row>
    <row r="3509" spans="19:19">
      <c r="S3509" s="11"/>
    </row>
    <row r="3510" spans="19:19">
      <c r="S3510" s="11"/>
    </row>
    <row r="3511" spans="19:19">
      <c r="S3511" s="11"/>
    </row>
    <row r="3512" spans="19:19">
      <c r="S3512" s="11"/>
    </row>
    <row r="3513" spans="19:19">
      <c r="S3513" s="11"/>
    </row>
    <row r="3514" spans="19:19">
      <c r="S3514" s="11"/>
    </row>
    <row r="3515" spans="19:19">
      <c r="S3515" s="11"/>
    </row>
    <row r="3516" spans="19:19">
      <c r="S3516" s="11"/>
    </row>
    <row r="3517" spans="19:19">
      <c r="S3517" s="11"/>
    </row>
    <row r="3518" spans="19:19">
      <c r="S3518" s="11"/>
    </row>
    <row r="3519" spans="19:19">
      <c r="S3519" s="11"/>
    </row>
    <row r="3520" spans="19:19">
      <c r="S3520" s="11"/>
    </row>
    <row r="3521" spans="19:19">
      <c r="S3521" s="11"/>
    </row>
    <row r="3522" spans="19:19">
      <c r="S3522" s="11"/>
    </row>
    <row r="3523" spans="19:19">
      <c r="S3523" s="11"/>
    </row>
    <row r="3524" spans="19:19">
      <c r="S3524" s="11"/>
    </row>
    <row r="3525" spans="19:19">
      <c r="S3525" s="11"/>
    </row>
    <row r="3526" spans="19:19">
      <c r="S3526" s="11"/>
    </row>
    <row r="3527" spans="19:19">
      <c r="S3527" s="11"/>
    </row>
    <row r="3528" spans="19:19">
      <c r="S3528" s="11"/>
    </row>
    <row r="3529" spans="19:19">
      <c r="S3529" s="11"/>
    </row>
    <row r="3530" spans="19:19">
      <c r="S3530" s="11"/>
    </row>
    <row r="3531" spans="19:19">
      <c r="S3531" s="11"/>
    </row>
    <row r="3532" spans="19:19">
      <c r="S3532" s="11"/>
    </row>
    <row r="3533" spans="19:19">
      <c r="S3533" s="11"/>
    </row>
    <row r="3534" spans="19:19">
      <c r="S3534" s="11"/>
    </row>
    <row r="3535" spans="19:19">
      <c r="S3535" s="11"/>
    </row>
    <row r="3536" spans="19:19">
      <c r="S3536" s="11"/>
    </row>
    <row r="3537" spans="19:19">
      <c r="S3537" s="11"/>
    </row>
    <row r="3538" spans="19:19">
      <c r="S3538" s="11"/>
    </row>
    <row r="3539" spans="19:19">
      <c r="S3539" s="11"/>
    </row>
    <row r="3540" spans="19:19">
      <c r="S3540" s="11"/>
    </row>
    <row r="3541" spans="19:19">
      <c r="S3541" s="11"/>
    </row>
    <row r="3542" spans="19:19">
      <c r="S3542" s="11"/>
    </row>
    <row r="3543" spans="19:19">
      <c r="S3543" s="11"/>
    </row>
    <row r="3544" spans="19:19">
      <c r="S3544" s="11"/>
    </row>
    <row r="3545" spans="19:19">
      <c r="S3545" s="11"/>
    </row>
    <row r="3546" spans="19:19">
      <c r="S3546" s="11"/>
    </row>
    <row r="3547" spans="19:19">
      <c r="S3547" s="11"/>
    </row>
    <row r="3548" spans="19:19">
      <c r="S3548" s="11"/>
    </row>
    <row r="3549" spans="19:19">
      <c r="S3549" s="11"/>
    </row>
    <row r="3550" spans="19:19">
      <c r="S3550" s="11"/>
    </row>
    <row r="3551" spans="19:19">
      <c r="S3551" s="11"/>
    </row>
    <row r="3552" spans="19:19">
      <c r="S3552" s="11"/>
    </row>
    <row r="3553" spans="19:19">
      <c r="S3553" s="11"/>
    </row>
    <row r="3554" spans="19:19">
      <c r="S3554" s="11"/>
    </row>
    <row r="3555" spans="19:19">
      <c r="S3555" s="11"/>
    </row>
    <row r="3556" spans="19:19">
      <c r="S3556" s="11"/>
    </row>
    <row r="3557" spans="19:19">
      <c r="S3557" s="11"/>
    </row>
    <row r="3558" spans="19:19">
      <c r="S3558" s="11"/>
    </row>
    <row r="3559" spans="19:19">
      <c r="S3559" s="11"/>
    </row>
    <row r="3560" spans="19:19">
      <c r="S3560" s="11"/>
    </row>
    <row r="3561" spans="19:19">
      <c r="S3561" s="11"/>
    </row>
    <row r="3562" spans="19:19">
      <c r="S3562" s="11"/>
    </row>
    <row r="3563" spans="19:19">
      <c r="S3563" s="11"/>
    </row>
    <row r="3564" spans="19:19">
      <c r="S3564" s="11"/>
    </row>
    <row r="3565" spans="19:19">
      <c r="S3565" s="11"/>
    </row>
    <row r="3566" spans="19:19">
      <c r="S3566" s="11"/>
    </row>
    <row r="3567" spans="19:19">
      <c r="S3567" s="11"/>
    </row>
    <row r="3568" spans="19:19">
      <c r="S3568" s="11"/>
    </row>
    <row r="3569" spans="19:19">
      <c r="S3569" s="11"/>
    </row>
    <row r="3570" spans="19:19">
      <c r="S3570" s="11"/>
    </row>
    <row r="3571" spans="19:19">
      <c r="S3571" s="11"/>
    </row>
    <row r="3572" spans="19:19">
      <c r="S3572" s="11"/>
    </row>
    <row r="3573" spans="19:19">
      <c r="S3573" s="11"/>
    </row>
    <row r="3574" spans="19:19">
      <c r="S3574" s="11"/>
    </row>
    <row r="3575" spans="19:19">
      <c r="S3575" s="11"/>
    </row>
    <row r="3576" spans="19:19">
      <c r="S3576" s="11"/>
    </row>
    <row r="3577" spans="19:19">
      <c r="S3577" s="11"/>
    </row>
    <row r="3578" spans="19:19">
      <c r="S3578" s="11"/>
    </row>
    <row r="3579" spans="19:19">
      <c r="S3579" s="11"/>
    </row>
    <row r="3580" spans="19:19">
      <c r="S3580" s="11"/>
    </row>
    <row r="3581" spans="19:19">
      <c r="S3581" s="11"/>
    </row>
    <row r="3582" spans="19:19">
      <c r="S3582" s="11"/>
    </row>
    <row r="3583" spans="19:19">
      <c r="S3583" s="11"/>
    </row>
    <row r="3584" spans="19:19">
      <c r="S3584" s="11"/>
    </row>
    <row r="3585" spans="19:19">
      <c r="S3585" s="11"/>
    </row>
    <row r="3586" spans="19:19">
      <c r="S3586" s="11"/>
    </row>
    <row r="3587" spans="19:19">
      <c r="S3587" s="11"/>
    </row>
    <row r="3588" spans="19:19">
      <c r="S3588" s="11"/>
    </row>
    <row r="3589" spans="19:19">
      <c r="S3589" s="11"/>
    </row>
    <row r="3590" spans="19:19">
      <c r="S3590" s="11"/>
    </row>
    <row r="3591" spans="19:19">
      <c r="S3591" s="11"/>
    </row>
    <row r="3592" spans="19:19">
      <c r="S3592" s="11"/>
    </row>
    <row r="3593" spans="19:19">
      <c r="S3593" s="11"/>
    </row>
    <row r="3594" spans="19:19">
      <c r="S3594" s="11"/>
    </row>
    <row r="3595" spans="19:19">
      <c r="S3595" s="11"/>
    </row>
    <row r="3596" spans="19:19">
      <c r="S3596" s="11"/>
    </row>
    <row r="3597" spans="19:19">
      <c r="S3597" s="11"/>
    </row>
    <row r="3598" spans="19:19">
      <c r="S3598" s="11"/>
    </row>
    <row r="3599" spans="19:19">
      <c r="S3599" s="11"/>
    </row>
    <row r="3600" spans="19:19">
      <c r="S3600" s="11"/>
    </row>
    <row r="3601" spans="19:19">
      <c r="S3601" s="11"/>
    </row>
    <row r="3602" spans="19:19">
      <c r="S3602" s="11"/>
    </row>
    <row r="3603" spans="19:19">
      <c r="S3603" s="11"/>
    </row>
    <row r="3604" spans="19:19">
      <c r="S3604" s="11"/>
    </row>
    <row r="3605" spans="19:19">
      <c r="S3605" s="11"/>
    </row>
    <row r="3606" spans="19:19">
      <c r="S3606" s="11"/>
    </row>
    <row r="3607" spans="19:19">
      <c r="S3607" s="11"/>
    </row>
    <row r="3608" spans="19:19">
      <c r="S3608" s="11"/>
    </row>
    <row r="3609" spans="19:19">
      <c r="S3609" s="11"/>
    </row>
    <row r="3610" spans="19:19">
      <c r="S3610" s="11"/>
    </row>
    <row r="3611" spans="19:19">
      <c r="S3611" s="11"/>
    </row>
    <row r="3612" spans="19:19">
      <c r="S3612" s="11"/>
    </row>
    <row r="3613" spans="19:19">
      <c r="S3613" s="11"/>
    </row>
    <row r="3614" spans="19:19">
      <c r="S3614" s="11"/>
    </row>
    <row r="3615" spans="19:19">
      <c r="S3615" s="11"/>
    </row>
    <row r="3616" spans="19:19">
      <c r="S3616" s="11"/>
    </row>
    <row r="3617" spans="19:19">
      <c r="S3617" s="11"/>
    </row>
    <row r="3618" spans="19:19">
      <c r="S3618" s="11"/>
    </row>
    <row r="3619" spans="19:19">
      <c r="S3619" s="11"/>
    </row>
    <row r="3620" spans="19:19">
      <c r="S3620" s="11"/>
    </row>
    <row r="3621" spans="19:19">
      <c r="S3621" s="11"/>
    </row>
    <row r="3622" spans="19:19">
      <c r="S3622" s="11"/>
    </row>
    <row r="3623" spans="19:19">
      <c r="S3623" s="11"/>
    </row>
    <row r="3624" spans="19:19">
      <c r="S3624" s="11"/>
    </row>
    <row r="3625" spans="19:19">
      <c r="S3625" s="11"/>
    </row>
    <row r="3626" spans="19:19">
      <c r="S3626" s="11"/>
    </row>
    <row r="3627" spans="19:19">
      <c r="S3627" s="11"/>
    </row>
    <row r="3628" spans="19:19">
      <c r="S3628" s="11"/>
    </row>
    <row r="3629" spans="19:19">
      <c r="S3629" s="11"/>
    </row>
    <row r="3630" spans="19:19">
      <c r="S3630" s="11"/>
    </row>
    <row r="3631" spans="19:19">
      <c r="S3631" s="11"/>
    </row>
    <row r="3632" spans="19:19">
      <c r="S3632" s="11"/>
    </row>
    <row r="3633" spans="19:19">
      <c r="S3633" s="11"/>
    </row>
    <row r="3634" spans="19:19">
      <c r="S3634" s="11"/>
    </row>
    <row r="3635" spans="19:19">
      <c r="S3635" s="11"/>
    </row>
    <row r="3636" spans="19:19">
      <c r="S3636" s="11"/>
    </row>
    <row r="3637" spans="19:19">
      <c r="S3637" s="11"/>
    </row>
    <row r="3638" spans="19:19">
      <c r="S3638" s="11"/>
    </row>
    <row r="3639" spans="19:19">
      <c r="S3639" s="11"/>
    </row>
    <row r="3640" spans="19:19">
      <c r="S3640" s="11"/>
    </row>
    <row r="3641" spans="19:19">
      <c r="S3641" s="11"/>
    </row>
    <row r="3642" spans="19:19">
      <c r="S3642" s="11"/>
    </row>
    <row r="3643" spans="19:19">
      <c r="S3643" s="11"/>
    </row>
    <row r="3644" spans="19:19">
      <c r="S3644" s="11"/>
    </row>
    <row r="3645" spans="19:19">
      <c r="S3645" s="11"/>
    </row>
    <row r="3646" spans="19:19">
      <c r="S3646" s="11"/>
    </row>
    <row r="3647" spans="19:19">
      <c r="S3647" s="11"/>
    </row>
    <row r="3648" spans="19:19">
      <c r="S3648" s="11"/>
    </row>
    <row r="3649" spans="19:19">
      <c r="S3649" s="11"/>
    </row>
    <row r="3650" spans="19:19">
      <c r="S3650" s="11"/>
    </row>
    <row r="3651" spans="19:19">
      <c r="S3651" s="11"/>
    </row>
    <row r="3652" spans="19:19">
      <c r="S3652" s="11"/>
    </row>
    <row r="3653" spans="19:19">
      <c r="S3653" s="11"/>
    </row>
    <row r="3654" spans="19:19">
      <c r="S3654" s="11"/>
    </row>
    <row r="3655" spans="19:19">
      <c r="S3655" s="11"/>
    </row>
    <row r="3656" spans="19:19">
      <c r="S3656" s="11"/>
    </row>
    <row r="3657" spans="19:19">
      <c r="S3657" s="11"/>
    </row>
    <row r="3658" spans="19:19">
      <c r="S3658" s="11"/>
    </row>
    <row r="3659" spans="19:19">
      <c r="S3659" s="11"/>
    </row>
    <row r="3660" spans="19:19">
      <c r="S3660" s="11"/>
    </row>
    <row r="3661" spans="19:19">
      <c r="S3661" s="11"/>
    </row>
    <row r="3662" spans="19:19">
      <c r="S3662" s="11"/>
    </row>
    <row r="3663" spans="19:19">
      <c r="S3663" s="11"/>
    </row>
    <row r="3664" spans="19:19">
      <c r="S3664" s="11"/>
    </row>
    <row r="3665" spans="19:19">
      <c r="S3665" s="11"/>
    </row>
    <row r="3666" spans="19:19">
      <c r="S3666" s="11"/>
    </row>
    <row r="3667" spans="19:19">
      <c r="S3667" s="11"/>
    </row>
    <row r="3668" spans="19:19">
      <c r="S3668" s="11"/>
    </row>
    <row r="3669" spans="19:19">
      <c r="S3669" s="11"/>
    </row>
    <row r="3670" spans="19:19">
      <c r="S3670" s="11"/>
    </row>
    <row r="3671" spans="19:19">
      <c r="S3671" s="11"/>
    </row>
    <row r="3672" spans="19:19">
      <c r="S3672" s="11"/>
    </row>
    <row r="3673" spans="19:19">
      <c r="S3673" s="11"/>
    </row>
    <row r="3674" spans="19:19">
      <c r="S3674" s="11"/>
    </row>
    <row r="3675" spans="19:19">
      <c r="S3675" s="11"/>
    </row>
    <row r="3676" spans="19:19">
      <c r="S3676" s="11"/>
    </row>
    <row r="3677" spans="19:19">
      <c r="S3677" s="11"/>
    </row>
    <row r="3678" spans="19:19">
      <c r="S3678" s="11"/>
    </row>
    <row r="3679" spans="19:19">
      <c r="S3679" s="11"/>
    </row>
    <row r="3680" spans="19:19">
      <c r="S3680" s="11"/>
    </row>
    <row r="3681" spans="19:19">
      <c r="S3681" s="11"/>
    </row>
    <row r="3682" spans="19:19">
      <c r="S3682" s="11"/>
    </row>
    <row r="3683" spans="19:19">
      <c r="S3683" s="11"/>
    </row>
    <row r="3684" spans="19:19">
      <c r="S3684" s="11"/>
    </row>
    <row r="3685" spans="19:19">
      <c r="S3685" s="11"/>
    </row>
    <row r="3686" spans="19:19">
      <c r="S3686" s="11"/>
    </row>
    <row r="3687" spans="19:19">
      <c r="S3687" s="11"/>
    </row>
    <row r="3688" spans="19:19">
      <c r="S3688" s="11"/>
    </row>
    <row r="3689" spans="19:19">
      <c r="S3689" s="11"/>
    </row>
    <row r="3690" spans="19:19">
      <c r="S3690" s="11"/>
    </row>
    <row r="3691" spans="19:19">
      <c r="S3691" s="11"/>
    </row>
    <row r="3692" spans="19:19">
      <c r="S3692" s="11"/>
    </row>
    <row r="3693" spans="19:19">
      <c r="S3693" s="11"/>
    </row>
    <row r="3694" spans="19:19">
      <c r="S3694" s="11"/>
    </row>
    <row r="3695" spans="19:19">
      <c r="S3695" s="11"/>
    </row>
    <row r="3696" spans="19:19">
      <c r="S3696" s="11"/>
    </row>
    <row r="3697" spans="19:19">
      <c r="S3697" s="11"/>
    </row>
    <row r="3698" spans="19:19">
      <c r="S3698" s="11"/>
    </row>
    <row r="3699" spans="19:19">
      <c r="S3699" s="11"/>
    </row>
    <row r="3700" spans="19:19">
      <c r="S3700" s="11"/>
    </row>
    <row r="3701" spans="19:19">
      <c r="S3701" s="11"/>
    </row>
    <row r="3702" spans="19:19">
      <c r="S3702" s="11"/>
    </row>
    <row r="3703" spans="19:19">
      <c r="S3703" s="11"/>
    </row>
    <row r="3704" spans="19:19">
      <c r="S3704" s="11"/>
    </row>
    <row r="3705" spans="19:19">
      <c r="S3705" s="11"/>
    </row>
    <row r="3706" spans="19:19">
      <c r="S3706" s="11"/>
    </row>
    <row r="3707" spans="19:19">
      <c r="S3707" s="11"/>
    </row>
    <row r="3708" spans="19:19">
      <c r="S3708" s="11"/>
    </row>
    <row r="3709" spans="19:19">
      <c r="S3709" s="11"/>
    </row>
    <row r="3710" spans="19:19">
      <c r="S3710" s="11"/>
    </row>
    <row r="3711" spans="19:19">
      <c r="S3711" s="11"/>
    </row>
    <row r="3712" spans="19:19">
      <c r="S3712" s="11"/>
    </row>
    <row r="3713" spans="19:19">
      <c r="S3713" s="11"/>
    </row>
    <row r="3714" spans="19:19">
      <c r="S3714" s="11"/>
    </row>
    <row r="3715" spans="19:19">
      <c r="S3715" s="11"/>
    </row>
    <row r="3716" spans="19:19">
      <c r="S3716" s="11"/>
    </row>
    <row r="3717" spans="19:19">
      <c r="S3717" s="11"/>
    </row>
    <row r="3718" spans="19:19">
      <c r="S3718" s="11"/>
    </row>
    <row r="3719" spans="19:19">
      <c r="S3719" s="11"/>
    </row>
    <row r="3720" spans="19:19">
      <c r="S3720" s="11"/>
    </row>
    <row r="3721" spans="19:19">
      <c r="S3721" s="11"/>
    </row>
    <row r="3722" spans="19:19">
      <c r="S3722" s="11"/>
    </row>
    <row r="3723" spans="19:19">
      <c r="S3723" s="11"/>
    </row>
    <row r="3724" spans="19:19">
      <c r="S3724" s="11"/>
    </row>
    <row r="3725" spans="19:19">
      <c r="S3725" s="11"/>
    </row>
    <row r="3726" spans="19:19">
      <c r="S3726" s="11"/>
    </row>
    <row r="3727" spans="19:19">
      <c r="S3727" s="11"/>
    </row>
    <row r="3728" spans="19:19">
      <c r="S3728" s="11"/>
    </row>
    <row r="3729" spans="19:19">
      <c r="S3729" s="11"/>
    </row>
    <row r="3730" spans="19:19">
      <c r="S3730" s="11"/>
    </row>
    <row r="3731" spans="19:19">
      <c r="S3731" s="11"/>
    </row>
    <row r="3732" spans="19:19">
      <c r="S3732" s="11"/>
    </row>
    <row r="3733" spans="19:19">
      <c r="S3733" s="11"/>
    </row>
    <row r="3734" spans="19:19">
      <c r="S3734" s="11"/>
    </row>
    <row r="3735" spans="19:19">
      <c r="S3735" s="11"/>
    </row>
    <row r="3736" spans="19:19">
      <c r="S3736" s="11"/>
    </row>
    <row r="3737" spans="19:19">
      <c r="S3737" s="11"/>
    </row>
    <row r="3738" spans="19:19">
      <c r="S3738" s="11"/>
    </row>
    <row r="3739" spans="19:19">
      <c r="S3739" s="11"/>
    </row>
    <row r="3740" spans="19:19">
      <c r="S3740" s="11"/>
    </row>
    <row r="3741" spans="19:19">
      <c r="S3741" s="11"/>
    </row>
    <row r="3742" spans="19:19">
      <c r="S3742" s="11"/>
    </row>
    <row r="3743" spans="19:19">
      <c r="S3743" s="11"/>
    </row>
    <row r="3744" spans="19:19">
      <c r="S3744" s="11"/>
    </row>
    <row r="3745" spans="19:19">
      <c r="S3745" s="11"/>
    </row>
    <row r="3746" spans="19:19">
      <c r="S3746" s="11"/>
    </row>
    <row r="3747" spans="19:19">
      <c r="S3747" s="11"/>
    </row>
    <row r="3748" spans="19:19">
      <c r="S3748" s="11"/>
    </row>
    <row r="3749" spans="19:19">
      <c r="S3749" s="11"/>
    </row>
    <row r="3750" spans="19:19">
      <c r="S3750" s="11"/>
    </row>
    <row r="3751" spans="19:19">
      <c r="S3751" s="11"/>
    </row>
    <row r="3752" spans="19:19">
      <c r="S3752" s="11"/>
    </row>
    <row r="3753" spans="19:19">
      <c r="S3753" s="11"/>
    </row>
    <row r="3754" spans="19:19">
      <c r="S3754" s="11"/>
    </row>
    <row r="3755" spans="19:19">
      <c r="S3755" s="11"/>
    </row>
    <row r="3756" spans="19:19">
      <c r="S3756" s="11"/>
    </row>
    <row r="3757" spans="19:19">
      <c r="S3757" s="11"/>
    </row>
    <row r="3758" spans="19:19">
      <c r="S3758" s="11"/>
    </row>
    <row r="3759" spans="19:19">
      <c r="S3759" s="11"/>
    </row>
    <row r="3760" spans="19:19">
      <c r="S3760" s="11"/>
    </row>
    <row r="3761" spans="19:19">
      <c r="S3761" s="11"/>
    </row>
    <row r="3762" spans="19:19">
      <c r="S3762" s="11"/>
    </row>
    <row r="3763" spans="19:19">
      <c r="S3763" s="11"/>
    </row>
    <row r="3764" spans="19:19">
      <c r="S3764" s="11"/>
    </row>
    <row r="3765" spans="19:19">
      <c r="S3765" s="11"/>
    </row>
    <row r="3766" spans="19:19">
      <c r="S3766" s="11"/>
    </row>
    <row r="3767" spans="19:19">
      <c r="S3767" s="11"/>
    </row>
    <row r="3768" spans="19:19">
      <c r="S3768" s="11"/>
    </row>
    <row r="3769" spans="19:19">
      <c r="S3769" s="11"/>
    </row>
    <row r="3770" spans="19:19">
      <c r="S3770" s="11"/>
    </row>
    <row r="3771" spans="19:19">
      <c r="S3771" s="11"/>
    </row>
    <row r="3772" spans="19:19">
      <c r="S3772" s="11"/>
    </row>
    <row r="3773" spans="19:19">
      <c r="S3773" s="11"/>
    </row>
    <row r="3774" spans="19:19">
      <c r="S3774" s="11"/>
    </row>
    <row r="3775" spans="19:19">
      <c r="S3775" s="11"/>
    </row>
    <row r="3776" spans="19:19">
      <c r="S3776" s="11"/>
    </row>
    <row r="3777" spans="19:19">
      <c r="S3777" s="11"/>
    </row>
    <row r="3778" spans="19:19">
      <c r="S3778" s="11"/>
    </row>
    <row r="3779" spans="19:19">
      <c r="S3779" s="11"/>
    </row>
    <row r="3780" spans="19:19">
      <c r="S3780" s="11"/>
    </row>
    <row r="3781" spans="19:19">
      <c r="S3781" s="11"/>
    </row>
    <row r="3782" spans="19:19">
      <c r="S3782" s="11"/>
    </row>
    <row r="3783" spans="19:19">
      <c r="S3783" s="11"/>
    </row>
    <row r="3784" spans="19:19">
      <c r="S3784" s="11"/>
    </row>
    <row r="3785" spans="19:19">
      <c r="S3785" s="11"/>
    </row>
    <row r="3786" spans="19:19">
      <c r="S3786" s="11"/>
    </row>
    <row r="3787" spans="19:19">
      <c r="S3787" s="11"/>
    </row>
    <row r="3788" spans="19:19">
      <c r="S3788" s="11"/>
    </row>
    <row r="3789" spans="19:19">
      <c r="S3789" s="11"/>
    </row>
    <row r="3790" spans="19:19">
      <c r="S3790" s="11"/>
    </row>
    <row r="3791" spans="19:19">
      <c r="S3791" s="11"/>
    </row>
    <row r="3792" spans="19:19">
      <c r="S3792" s="11"/>
    </row>
    <row r="3793" spans="19:19">
      <c r="S3793" s="11"/>
    </row>
    <row r="3794" spans="19:19">
      <c r="S3794" s="11"/>
    </row>
    <row r="3795" spans="19:19">
      <c r="S3795" s="11"/>
    </row>
    <row r="3796" spans="19:19">
      <c r="S3796" s="11"/>
    </row>
    <row r="3797" spans="19:19">
      <c r="S3797" s="11"/>
    </row>
    <row r="3798" spans="19:19">
      <c r="S3798" s="11"/>
    </row>
    <row r="3799" spans="19:19">
      <c r="S3799" s="11"/>
    </row>
    <row r="3800" spans="19:19">
      <c r="S3800" s="11"/>
    </row>
    <row r="3801" spans="19:19">
      <c r="S3801" s="11"/>
    </row>
    <row r="3802" spans="19:19">
      <c r="S3802" s="11"/>
    </row>
    <row r="3803" spans="19:19">
      <c r="S3803" s="11"/>
    </row>
    <row r="3804" spans="19:19">
      <c r="S3804" s="11"/>
    </row>
    <row r="3805" spans="19:19">
      <c r="S3805" s="11"/>
    </row>
    <row r="3806" spans="19:19">
      <c r="S3806" s="11"/>
    </row>
    <row r="3807" spans="19:19">
      <c r="S3807" s="11"/>
    </row>
    <row r="3808" spans="19:19">
      <c r="S3808" s="11"/>
    </row>
    <row r="3809" spans="19:19">
      <c r="S3809" s="11"/>
    </row>
    <row r="3810" spans="19:19">
      <c r="S3810" s="11"/>
    </row>
    <row r="3811" spans="19:19">
      <c r="S3811" s="11"/>
    </row>
    <row r="3812" spans="19:19">
      <c r="S3812" s="11"/>
    </row>
    <row r="3813" spans="19:19">
      <c r="S3813" s="11"/>
    </row>
    <row r="3814" spans="19:19">
      <c r="S3814" s="11"/>
    </row>
    <row r="3815" spans="19:19">
      <c r="S3815" s="11"/>
    </row>
    <row r="3816" spans="19:19">
      <c r="S3816" s="11"/>
    </row>
    <row r="3817" spans="19:19">
      <c r="S3817" s="11"/>
    </row>
    <row r="3818" spans="19:19">
      <c r="S3818" s="11"/>
    </row>
    <row r="3819" spans="19:19">
      <c r="S3819" s="11"/>
    </row>
    <row r="3820" spans="19:19">
      <c r="S3820" s="11"/>
    </row>
    <row r="3821" spans="19:19">
      <c r="S3821" s="11"/>
    </row>
    <row r="3822" spans="19:19">
      <c r="S3822" s="11"/>
    </row>
    <row r="3823" spans="19:19">
      <c r="S3823" s="11"/>
    </row>
    <row r="3824" spans="19:19">
      <c r="S3824" s="11"/>
    </row>
    <row r="3825" spans="19:19">
      <c r="S3825" s="11"/>
    </row>
    <row r="3826" spans="19:19">
      <c r="S3826" s="11"/>
    </row>
    <row r="3827" spans="19:19">
      <c r="S3827" s="11"/>
    </row>
    <row r="3828" spans="19:19">
      <c r="S3828" s="11"/>
    </row>
    <row r="3829" spans="19:19">
      <c r="S3829" s="11"/>
    </row>
    <row r="3830" spans="19:19">
      <c r="S3830" s="11"/>
    </row>
    <row r="3831" spans="19:19">
      <c r="S3831" s="11"/>
    </row>
    <row r="3832" spans="19:19">
      <c r="S3832" s="11"/>
    </row>
    <row r="3833" spans="19:19">
      <c r="S3833" s="11"/>
    </row>
    <row r="3834" spans="19:19">
      <c r="S3834" s="11"/>
    </row>
    <row r="3835" spans="19:19">
      <c r="S3835" s="11"/>
    </row>
    <row r="3836" spans="19:19">
      <c r="S3836" s="11"/>
    </row>
    <row r="3837" spans="19:19">
      <c r="S3837" s="11"/>
    </row>
    <row r="3838" spans="19:19">
      <c r="S3838" s="11"/>
    </row>
    <row r="3839" spans="19:19">
      <c r="S3839" s="11"/>
    </row>
    <row r="3840" spans="19:19">
      <c r="S3840" s="11"/>
    </row>
    <row r="3841" spans="19:19">
      <c r="S3841" s="11"/>
    </row>
    <row r="3842" spans="19:19">
      <c r="S3842" s="11"/>
    </row>
    <row r="3843" spans="19:19">
      <c r="S3843" s="11"/>
    </row>
    <row r="3844" spans="19:19">
      <c r="S3844" s="11"/>
    </row>
    <row r="3845" spans="19:19">
      <c r="S3845" s="11"/>
    </row>
    <row r="3846" spans="19:19">
      <c r="S3846" s="11"/>
    </row>
    <row r="3847" spans="19:19">
      <c r="S3847" s="11"/>
    </row>
    <row r="3848" spans="19:19">
      <c r="S3848" s="11"/>
    </row>
    <row r="3849" spans="19:19">
      <c r="S3849" s="11"/>
    </row>
    <row r="3850" spans="19:19">
      <c r="S3850" s="11"/>
    </row>
    <row r="3851" spans="19:19">
      <c r="S3851" s="11"/>
    </row>
    <row r="3852" spans="19:19">
      <c r="S3852" s="11"/>
    </row>
    <row r="3853" spans="19:19">
      <c r="S3853" s="11"/>
    </row>
    <row r="3854" spans="19:19">
      <c r="S3854" s="11"/>
    </row>
    <row r="3855" spans="19:19">
      <c r="S3855" s="11"/>
    </row>
    <row r="3856" spans="19:19">
      <c r="S3856" s="11"/>
    </row>
    <row r="3857" spans="19:19">
      <c r="S3857" s="11"/>
    </row>
    <row r="3858" spans="19:19">
      <c r="S3858" s="11"/>
    </row>
    <row r="3859" spans="19:19">
      <c r="S3859" s="11"/>
    </row>
    <row r="3860" spans="19:19">
      <c r="S3860" s="11"/>
    </row>
    <row r="3861" spans="19:19">
      <c r="S3861" s="11"/>
    </row>
    <row r="3862" spans="19:19">
      <c r="S3862" s="11"/>
    </row>
    <row r="3863" spans="19:19">
      <c r="S3863" s="11"/>
    </row>
    <row r="3864" spans="19:19">
      <c r="S3864" s="11"/>
    </row>
    <row r="3865" spans="19:19">
      <c r="S3865" s="11"/>
    </row>
    <row r="3866" spans="19:19">
      <c r="S3866" s="11"/>
    </row>
    <row r="3867" spans="19:19">
      <c r="S3867" s="11"/>
    </row>
    <row r="3868" spans="19:19">
      <c r="S3868" s="11"/>
    </row>
    <row r="3869" spans="19:19">
      <c r="S3869" s="11"/>
    </row>
    <row r="3870" spans="19:19">
      <c r="S3870" s="11"/>
    </row>
    <row r="3871" spans="19:19">
      <c r="S3871" s="11"/>
    </row>
    <row r="3872" spans="19:19">
      <c r="S3872" s="11"/>
    </row>
    <row r="3873" spans="19:19">
      <c r="S3873" s="11"/>
    </row>
    <row r="3874" spans="19:19">
      <c r="S3874" s="11"/>
    </row>
    <row r="3875" spans="19:19">
      <c r="S3875" s="11"/>
    </row>
    <row r="3876" spans="19:19">
      <c r="S3876" s="11"/>
    </row>
    <row r="3877" spans="19:19">
      <c r="S3877" s="11"/>
    </row>
    <row r="3878" spans="19:19">
      <c r="S3878" s="11"/>
    </row>
    <row r="3879" spans="19:19">
      <c r="S3879" s="11"/>
    </row>
    <row r="3880" spans="19:19">
      <c r="S3880" s="11"/>
    </row>
    <row r="3881" spans="19:19">
      <c r="S3881" s="11"/>
    </row>
    <row r="3882" spans="19:19">
      <c r="S3882" s="11"/>
    </row>
    <row r="3883" spans="19:19">
      <c r="S3883" s="11"/>
    </row>
    <row r="3884" spans="19:19">
      <c r="S3884" s="11"/>
    </row>
    <row r="3885" spans="19:19">
      <c r="S3885" s="11"/>
    </row>
    <row r="3886" spans="19:19">
      <c r="S3886" s="11"/>
    </row>
    <row r="3887" spans="19:19">
      <c r="S3887" s="11"/>
    </row>
    <row r="3888" spans="19:19">
      <c r="S3888" s="11"/>
    </row>
    <row r="3889" spans="19:19">
      <c r="S3889" s="11"/>
    </row>
    <row r="3890" spans="19:19">
      <c r="S3890" s="11"/>
    </row>
    <row r="3891" spans="19:19">
      <c r="S3891" s="11"/>
    </row>
    <row r="3892" spans="19:19">
      <c r="S3892" s="11"/>
    </row>
    <row r="3893" spans="19:19">
      <c r="S3893" s="11"/>
    </row>
    <row r="3894" spans="19:19">
      <c r="S3894" s="11"/>
    </row>
    <row r="3895" spans="19:19">
      <c r="S3895" s="11"/>
    </row>
    <row r="3896" spans="19:19">
      <c r="S3896" s="11"/>
    </row>
    <row r="3897" spans="19:19">
      <c r="S3897" s="11"/>
    </row>
    <row r="3898" spans="19:19">
      <c r="S3898" s="11"/>
    </row>
    <row r="3899" spans="19:19">
      <c r="S3899" s="11"/>
    </row>
    <row r="3900" spans="19:19">
      <c r="S3900" s="11"/>
    </row>
    <row r="3901" spans="19:19">
      <c r="S3901" s="11"/>
    </row>
    <row r="3902" spans="19:19">
      <c r="S3902" s="11"/>
    </row>
    <row r="3903" spans="19:19">
      <c r="S3903" s="11"/>
    </row>
    <row r="3904" spans="19:19">
      <c r="S3904" s="11"/>
    </row>
    <row r="3905" spans="19:19">
      <c r="S3905" s="11"/>
    </row>
    <row r="3906" spans="19:19">
      <c r="S3906" s="11"/>
    </row>
    <row r="3907" spans="19:19">
      <c r="S3907" s="11"/>
    </row>
    <row r="3908" spans="19:19">
      <c r="S3908" s="11"/>
    </row>
    <row r="3909" spans="19:19">
      <c r="S3909" s="11"/>
    </row>
    <row r="3910" spans="19:19">
      <c r="S3910" s="11"/>
    </row>
    <row r="3911" spans="19:19">
      <c r="S3911" s="11"/>
    </row>
    <row r="3912" spans="19:19">
      <c r="S3912" s="11"/>
    </row>
    <row r="3913" spans="19:19">
      <c r="S3913" s="11"/>
    </row>
    <row r="3914" spans="19:19">
      <c r="S3914" s="11"/>
    </row>
    <row r="3915" spans="19:19">
      <c r="S3915" s="11"/>
    </row>
    <row r="3916" spans="19:19">
      <c r="S3916" s="11"/>
    </row>
    <row r="3917" spans="19:19">
      <c r="S3917" s="11"/>
    </row>
    <row r="3918" spans="19:19">
      <c r="S3918" s="11"/>
    </row>
    <row r="3919" spans="19:19">
      <c r="S3919" s="11"/>
    </row>
    <row r="3920" spans="19:19">
      <c r="S3920" s="11"/>
    </row>
    <row r="3921" spans="19:19">
      <c r="S3921" s="11"/>
    </row>
    <row r="3922" spans="19:19">
      <c r="S3922" s="11"/>
    </row>
    <row r="3923" spans="19:19">
      <c r="S3923" s="11"/>
    </row>
    <row r="3924" spans="19:19">
      <c r="S3924" s="11"/>
    </row>
    <row r="3925" spans="19:19">
      <c r="S3925" s="11"/>
    </row>
    <row r="3926" spans="19:19">
      <c r="S3926" s="11"/>
    </row>
    <row r="3927" spans="19:19">
      <c r="S3927" s="11"/>
    </row>
    <row r="3928" spans="19:19">
      <c r="S3928" s="11"/>
    </row>
    <row r="3929" spans="19:19">
      <c r="S3929" s="11"/>
    </row>
    <row r="3930" spans="19:19">
      <c r="S3930" s="11"/>
    </row>
    <row r="3931" spans="19:19">
      <c r="S3931" s="11"/>
    </row>
    <row r="3932" spans="19:19">
      <c r="S3932" s="11"/>
    </row>
    <row r="3933" spans="19:19">
      <c r="S3933" s="11"/>
    </row>
    <row r="3934" spans="19:19">
      <c r="S3934" s="11"/>
    </row>
    <row r="3935" spans="19:19">
      <c r="S3935" s="11"/>
    </row>
    <row r="3936" spans="19:19">
      <c r="S3936" s="11"/>
    </row>
    <row r="3937" spans="19:19">
      <c r="S3937" s="11"/>
    </row>
    <row r="3938" spans="19:19">
      <c r="S3938" s="11"/>
    </row>
    <row r="3939" spans="19:19">
      <c r="S3939" s="11"/>
    </row>
    <row r="3940" spans="19:19">
      <c r="S3940" s="11"/>
    </row>
    <row r="3941" spans="19:19">
      <c r="S3941" s="11"/>
    </row>
    <row r="3942" spans="19:19">
      <c r="S3942" s="11"/>
    </row>
    <row r="3943" spans="19:19">
      <c r="S3943" s="11"/>
    </row>
    <row r="3944" spans="19:19">
      <c r="S3944" s="11"/>
    </row>
    <row r="3945" spans="19:19">
      <c r="S3945" s="11"/>
    </row>
    <row r="3946" spans="19:19">
      <c r="S3946" s="11"/>
    </row>
    <row r="3947" spans="19:19">
      <c r="S3947" s="11"/>
    </row>
    <row r="3948" spans="19:19">
      <c r="S3948" s="11"/>
    </row>
    <row r="3949" spans="19:19">
      <c r="S3949" s="11"/>
    </row>
    <row r="3950" spans="19:19">
      <c r="S3950" s="11"/>
    </row>
    <row r="3951" spans="19:19">
      <c r="S3951" s="11"/>
    </row>
    <row r="3952" spans="19:19">
      <c r="S3952" s="11"/>
    </row>
    <row r="3953" spans="19:19">
      <c r="S3953" s="11"/>
    </row>
    <row r="3954" spans="19:19">
      <c r="S3954" s="11"/>
    </row>
    <row r="3955" spans="19:19">
      <c r="S3955" s="11"/>
    </row>
    <row r="3956" spans="19:19">
      <c r="S3956" s="11"/>
    </row>
    <row r="3957" spans="19:19">
      <c r="S3957" s="11"/>
    </row>
    <row r="3958" spans="19:19">
      <c r="S3958" s="11"/>
    </row>
    <row r="3959" spans="19:19">
      <c r="S3959" s="11"/>
    </row>
    <row r="3960" spans="19:19">
      <c r="S3960" s="11"/>
    </row>
    <row r="3961" spans="19:19">
      <c r="S3961" s="11"/>
    </row>
    <row r="3962" spans="19:19">
      <c r="S3962" s="11"/>
    </row>
    <row r="3963" spans="19:19">
      <c r="S3963" s="11"/>
    </row>
    <row r="3964" spans="19:19">
      <c r="S3964" s="11"/>
    </row>
    <row r="3965" spans="19:19">
      <c r="S3965" s="11"/>
    </row>
    <row r="3966" spans="19:19">
      <c r="S3966" s="11"/>
    </row>
    <row r="3967" spans="19:19">
      <c r="S3967" s="11"/>
    </row>
    <row r="3968" spans="19:19">
      <c r="S3968" s="11"/>
    </row>
    <row r="3969" spans="19:19">
      <c r="S3969" s="11"/>
    </row>
    <row r="3970" spans="19:19">
      <c r="S3970" s="11"/>
    </row>
    <row r="3971" spans="19:19">
      <c r="S3971" s="11"/>
    </row>
    <row r="3972" spans="19:19">
      <c r="S3972" s="11"/>
    </row>
    <row r="3973" spans="19:19">
      <c r="S3973" s="11"/>
    </row>
    <row r="3974" spans="19:19">
      <c r="S3974" s="11"/>
    </row>
    <row r="3975" spans="19:19">
      <c r="S3975" s="11"/>
    </row>
    <row r="3976" spans="19:19">
      <c r="S3976" s="11"/>
    </row>
    <row r="3977" spans="19:19">
      <c r="S3977" s="11"/>
    </row>
    <row r="3978" spans="19:19">
      <c r="S3978" s="11"/>
    </row>
    <row r="3979" spans="19:19">
      <c r="S3979" s="11"/>
    </row>
    <row r="3980" spans="19:19">
      <c r="S3980" s="11"/>
    </row>
    <row r="3981" spans="19:19">
      <c r="S3981" s="11"/>
    </row>
    <row r="3982" spans="19:19">
      <c r="S3982" s="11"/>
    </row>
    <row r="3983" spans="19:19">
      <c r="S3983" s="11"/>
    </row>
    <row r="3984" spans="19:19">
      <c r="S3984" s="11"/>
    </row>
    <row r="3985" spans="19:19">
      <c r="S3985" s="11"/>
    </row>
    <row r="3986" spans="19:19">
      <c r="S3986" s="11"/>
    </row>
    <row r="3987" spans="19:19">
      <c r="S3987" s="11"/>
    </row>
    <row r="3988" spans="19:19">
      <c r="S3988" s="11"/>
    </row>
    <row r="3989" spans="19:19">
      <c r="S3989" s="11"/>
    </row>
    <row r="3990" spans="19:19">
      <c r="S3990" s="11"/>
    </row>
    <row r="3991" spans="19:19">
      <c r="S3991" s="11"/>
    </row>
    <row r="3992" spans="19:19">
      <c r="S3992" s="11"/>
    </row>
    <row r="3993" spans="19:19">
      <c r="S3993" s="11"/>
    </row>
    <row r="3994" spans="19:19">
      <c r="S3994" s="11"/>
    </row>
    <row r="3995" spans="19:19">
      <c r="S3995" s="11"/>
    </row>
    <row r="3996" spans="19:19">
      <c r="S3996" s="11"/>
    </row>
    <row r="3997" spans="19:19">
      <c r="S3997" s="11"/>
    </row>
    <row r="3998" spans="19:19">
      <c r="S3998" s="11"/>
    </row>
    <row r="3999" spans="19:19">
      <c r="S3999" s="11"/>
    </row>
    <row r="4000" spans="19:19">
      <c r="S4000" s="11"/>
    </row>
    <row r="4001" spans="19:19">
      <c r="S4001" s="11"/>
    </row>
    <row r="4002" spans="19:19">
      <c r="S4002" s="11"/>
    </row>
    <row r="4003" spans="19:19">
      <c r="S4003" s="11"/>
    </row>
    <row r="4004" spans="19:19">
      <c r="S4004" s="11"/>
    </row>
    <row r="4005" spans="19:19">
      <c r="S4005" s="11"/>
    </row>
    <row r="4006" spans="19:19">
      <c r="S4006" s="11"/>
    </row>
    <row r="4007" spans="19:19">
      <c r="S4007" s="11"/>
    </row>
    <row r="4008" spans="19:19">
      <c r="S4008" s="11"/>
    </row>
    <row r="4009" spans="19:19">
      <c r="S4009" s="11"/>
    </row>
    <row r="4010" spans="19:19">
      <c r="S4010" s="11"/>
    </row>
    <row r="4011" spans="19:19">
      <c r="S4011" s="11"/>
    </row>
    <row r="4012" spans="19:19">
      <c r="S4012" s="11"/>
    </row>
    <row r="4013" spans="19:19">
      <c r="S4013" s="11"/>
    </row>
    <row r="4014" spans="19:19">
      <c r="S4014" s="11"/>
    </row>
    <row r="4015" spans="19:19">
      <c r="S4015" s="11"/>
    </row>
    <row r="4016" spans="19:19">
      <c r="S4016" s="11"/>
    </row>
    <row r="4017" spans="19:19">
      <c r="S4017" s="11"/>
    </row>
    <row r="4018" spans="19:19">
      <c r="S4018" s="11"/>
    </row>
    <row r="4019" spans="19:19">
      <c r="S4019" s="11"/>
    </row>
    <row r="4020" spans="19:19">
      <c r="S4020" s="11"/>
    </row>
    <row r="4021" spans="19:19">
      <c r="S4021" s="11"/>
    </row>
    <row r="4022" spans="19:19">
      <c r="S4022" s="11"/>
    </row>
    <row r="4023" spans="19:19">
      <c r="S4023" s="11"/>
    </row>
    <row r="4024" spans="19:19">
      <c r="S4024" s="11"/>
    </row>
    <row r="4025" spans="19:19">
      <c r="S4025" s="11"/>
    </row>
    <row r="4026" spans="19:19">
      <c r="S4026" s="11"/>
    </row>
    <row r="4027" spans="19:19">
      <c r="S4027" s="11"/>
    </row>
    <row r="4028" spans="19:19">
      <c r="S4028" s="11"/>
    </row>
    <row r="4029" spans="19:19">
      <c r="S4029" s="11"/>
    </row>
    <row r="4030" spans="19:19">
      <c r="S4030" s="11"/>
    </row>
    <row r="4031" spans="19:19">
      <c r="S4031" s="11"/>
    </row>
    <row r="4032" spans="19:19">
      <c r="S4032" s="11"/>
    </row>
    <row r="4033" spans="19:19">
      <c r="S4033" s="11"/>
    </row>
    <row r="4034" spans="19:19">
      <c r="S4034" s="11"/>
    </row>
    <row r="4035" spans="19:19">
      <c r="S4035" s="11"/>
    </row>
    <row r="4036" spans="19:19">
      <c r="S4036" s="11"/>
    </row>
    <row r="4037" spans="19:19">
      <c r="S4037" s="11"/>
    </row>
    <row r="4038" spans="19:19">
      <c r="S4038" s="11"/>
    </row>
    <row r="4039" spans="19:19">
      <c r="S4039" s="11"/>
    </row>
    <row r="4040" spans="19:19">
      <c r="S4040" s="11"/>
    </row>
    <row r="4041" spans="19:19">
      <c r="S4041" s="11"/>
    </row>
    <row r="4042" spans="19:19">
      <c r="S4042" s="11"/>
    </row>
    <row r="4043" spans="19:19">
      <c r="S4043" s="11"/>
    </row>
    <row r="4044" spans="19:19">
      <c r="S4044" s="11"/>
    </row>
    <row r="4045" spans="19:19">
      <c r="S4045" s="11"/>
    </row>
    <row r="4046" spans="19:19">
      <c r="S4046" s="11"/>
    </row>
    <row r="4047" spans="19:19">
      <c r="S4047" s="11"/>
    </row>
    <row r="4048" spans="19:19">
      <c r="S4048" s="11"/>
    </row>
    <row r="4049" spans="19:19">
      <c r="S4049" s="11"/>
    </row>
    <row r="4050" spans="19:19">
      <c r="S4050" s="11"/>
    </row>
    <row r="4051" spans="19:19">
      <c r="S4051" s="11"/>
    </row>
    <row r="4052" spans="19:19">
      <c r="S4052" s="11"/>
    </row>
    <row r="4053" spans="19:19">
      <c r="S4053" s="11"/>
    </row>
    <row r="4054" spans="19:19">
      <c r="S4054" s="11"/>
    </row>
    <row r="4055" spans="19:19">
      <c r="S4055" s="11"/>
    </row>
    <row r="4056" spans="19:19">
      <c r="S4056" s="11"/>
    </row>
    <row r="4057" spans="19:19">
      <c r="S4057" s="11"/>
    </row>
    <row r="4058" spans="19:19">
      <c r="S4058" s="11"/>
    </row>
    <row r="4059" spans="19:19">
      <c r="S4059" s="11"/>
    </row>
    <row r="4060" spans="19:19">
      <c r="S4060" s="11"/>
    </row>
    <row r="4061" spans="19:19">
      <c r="S4061" s="11"/>
    </row>
    <row r="4062" spans="19:19">
      <c r="S4062" s="11"/>
    </row>
    <row r="4063" spans="19:19">
      <c r="S4063" s="11"/>
    </row>
    <row r="4064" spans="19:19">
      <c r="S4064" s="11"/>
    </row>
    <row r="4065" spans="19:19">
      <c r="S4065" s="11"/>
    </row>
    <row r="4066" spans="19:19">
      <c r="S4066" s="11"/>
    </row>
    <row r="4067" spans="19:19">
      <c r="S4067" s="11"/>
    </row>
    <row r="4068" spans="19:19">
      <c r="S4068" s="11"/>
    </row>
    <row r="4069" spans="19:19">
      <c r="S4069" s="11"/>
    </row>
    <row r="4070" spans="19:19">
      <c r="S4070" s="11"/>
    </row>
    <row r="4071" spans="19:19">
      <c r="S4071" s="11"/>
    </row>
    <row r="4072" spans="19:19">
      <c r="S4072" s="11"/>
    </row>
    <row r="4073" spans="19:19">
      <c r="S4073" s="11"/>
    </row>
    <row r="4074" spans="19:19">
      <c r="S4074" s="11"/>
    </row>
    <row r="4075" spans="19:19">
      <c r="S4075" s="11"/>
    </row>
    <row r="4076" spans="19:19">
      <c r="S4076" s="11"/>
    </row>
    <row r="4077" spans="19:19">
      <c r="S4077" s="11"/>
    </row>
    <row r="4078" spans="19:19">
      <c r="S4078" s="11"/>
    </row>
    <row r="4079" spans="19:19">
      <c r="S4079" s="11"/>
    </row>
    <row r="4080" spans="19:19">
      <c r="S4080" s="11"/>
    </row>
    <row r="4081" spans="19:19">
      <c r="S4081" s="11"/>
    </row>
    <row r="4082" spans="19:19">
      <c r="S4082" s="11"/>
    </row>
    <row r="4083" spans="19:19">
      <c r="S4083" s="11"/>
    </row>
    <row r="4084" spans="19:19">
      <c r="S4084" s="11"/>
    </row>
    <row r="4085" spans="19:19">
      <c r="S4085" s="11"/>
    </row>
    <row r="4086" spans="19:19">
      <c r="S4086" s="11"/>
    </row>
    <row r="4087" spans="19:19">
      <c r="S4087" s="11"/>
    </row>
    <row r="4088" spans="19:19">
      <c r="S4088" s="11"/>
    </row>
    <row r="4089" spans="19:19">
      <c r="S4089" s="11"/>
    </row>
    <row r="4090" spans="19:19">
      <c r="S4090" s="11"/>
    </row>
    <row r="4091" spans="19:19">
      <c r="S4091" s="11"/>
    </row>
    <row r="4092" spans="19:19">
      <c r="S4092" s="11"/>
    </row>
    <row r="4093" spans="19:19">
      <c r="S4093" s="11"/>
    </row>
    <row r="4094" spans="19:19">
      <c r="S4094" s="11"/>
    </row>
    <row r="4095" spans="19:19">
      <c r="S4095" s="11"/>
    </row>
    <row r="4096" spans="19:19">
      <c r="S4096" s="11"/>
    </row>
    <row r="4097" spans="19:19">
      <c r="S4097" s="11"/>
    </row>
    <row r="4098" spans="19:19">
      <c r="S4098" s="11"/>
    </row>
    <row r="4099" spans="19:19">
      <c r="S4099" s="11"/>
    </row>
    <row r="4100" spans="19:19">
      <c r="S4100" s="11"/>
    </row>
    <row r="4101" spans="19:19">
      <c r="S4101" s="11"/>
    </row>
    <row r="4102" spans="19:19">
      <c r="S4102" s="11"/>
    </row>
    <row r="4103" spans="19:19">
      <c r="S4103" s="11"/>
    </row>
    <row r="4104" spans="19:19">
      <c r="S4104" s="11"/>
    </row>
    <row r="4105" spans="19:19">
      <c r="S4105" s="11"/>
    </row>
    <row r="4106" spans="19:19">
      <c r="S4106" s="11"/>
    </row>
    <row r="4107" spans="19:19">
      <c r="S4107" s="11"/>
    </row>
    <row r="4108" spans="19:19">
      <c r="S4108" s="11"/>
    </row>
    <row r="4109" spans="19:19">
      <c r="S4109" s="11"/>
    </row>
    <row r="4110" spans="19:19">
      <c r="S4110" s="11"/>
    </row>
    <row r="4111" spans="19:19">
      <c r="S4111" s="11"/>
    </row>
    <row r="4112" spans="19:19">
      <c r="S4112" s="11"/>
    </row>
    <row r="4113" spans="19:19">
      <c r="S4113" s="11"/>
    </row>
    <row r="4114" spans="19:19">
      <c r="S4114" s="11"/>
    </row>
    <row r="4115" spans="19:19">
      <c r="S4115" s="11"/>
    </row>
    <row r="4116" spans="19:19">
      <c r="S4116" s="11"/>
    </row>
    <row r="4117" spans="19:19">
      <c r="S4117" s="11"/>
    </row>
    <row r="4118" spans="19:19">
      <c r="S4118" s="11"/>
    </row>
    <row r="4119" spans="19:19">
      <c r="S4119" s="11"/>
    </row>
    <row r="4120" spans="19:19">
      <c r="S4120" s="11"/>
    </row>
    <row r="4121" spans="19:19">
      <c r="S4121" s="11"/>
    </row>
    <row r="4122" spans="19:19">
      <c r="S4122" s="11"/>
    </row>
    <row r="4123" spans="19:19">
      <c r="S4123" s="11"/>
    </row>
    <row r="4124" spans="19:19">
      <c r="S4124" s="11"/>
    </row>
    <row r="4125" spans="19:19">
      <c r="S4125" s="11"/>
    </row>
    <row r="4126" spans="19:19">
      <c r="S4126" s="11"/>
    </row>
    <row r="4127" spans="19:19">
      <c r="S4127" s="11"/>
    </row>
    <row r="4128" spans="19:19">
      <c r="S4128" s="11"/>
    </row>
    <row r="4129" spans="19:19">
      <c r="S4129" s="11"/>
    </row>
    <row r="4130" spans="19:19">
      <c r="S4130" s="11"/>
    </row>
    <row r="4131" spans="19:19">
      <c r="S4131" s="11"/>
    </row>
    <row r="4132" spans="19:19">
      <c r="S4132" s="11"/>
    </row>
    <row r="4133" spans="19:19">
      <c r="S4133" s="11"/>
    </row>
    <row r="4134" spans="19:19">
      <c r="S4134" s="11"/>
    </row>
    <row r="4135" spans="19:19">
      <c r="S4135" s="11"/>
    </row>
    <row r="4136" spans="19:19">
      <c r="S4136" s="11"/>
    </row>
    <row r="4137" spans="19:19">
      <c r="S4137" s="11"/>
    </row>
    <row r="4138" spans="19:19">
      <c r="S4138" s="11"/>
    </row>
    <row r="4139" spans="19:19">
      <c r="S4139" s="11"/>
    </row>
    <row r="4140" spans="19:19">
      <c r="S4140" s="11"/>
    </row>
    <row r="4141" spans="19:19">
      <c r="S4141" s="11"/>
    </row>
    <row r="4142" spans="19:19">
      <c r="S4142" s="11"/>
    </row>
    <row r="4143" spans="19:19">
      <c r="S4143" s="11"/>
    </row>
    <row r="4144" spans="19:19">
      <c r="S4144" s="11"/>
    </row>
    <row r="4145" spans="19:19">
      <c r="S4145" s="11"/>
    </row>
    <row r="4146" spans="19:19">
      <c r="S4146" s="11"/>
    </row>
    <row r="4147" spans="19:19">
      <c r="S4147" s="11"/>
    </row>
    <row r="4148" spans="19:19">
      <c r="S4148" s="11"/>
    </row>
    <row r="4149" spans="19:19">
      <c r="S4149" s="11"/>
    </row>
    <row r="4150" spans="19:19">
      <c r="S4150" s="11"/>
    </row>
    <row r="4151" spans="19:19">
      <c r="S4151" s="11"/>
    </row>
    <row r="4152" spans="19:19">
      <c r="S4152" s="11"/>
    </row>
    <row r="4153" spans="19:19">
      <c r="S4153" s="11"/>
    </row>
    <row r="4154" spans="19:19">
      <c r="S4154" s="11"/>
    </row>
    <row r="4155" spans="19:19">
      <c r="S4155" s="11"/>
    </row>
    <row r="4156" spans="19:19">
      <c r="S4156" s="11"/>
    </row>
    <row r="4157" spans="19:19">
      <c r="S4157" s="11"/>
    </row>
    <row r="4158" spans="19:19">
      <c r="S4158" s="11"/>
    </row>
    <row r="4159" spans="19:19">
      <c r="S4159" s="11"/>
    </row>
    <row r="4160" spans="19:19">
      <c r="S4160" s="11"/>
    </row>
    <row r="4161" spans="19:19">
      <c r="S4161" s="11"/>
    </row>
    <row r="4162" spans="19:19">
      <c r="S4162" s="11"/>
    </row>
    <row r="4163" spans="19:19">
      <c r="S4163" s="11"/>
    </row>
    <row r="4164" spans="19:19">
      <c r="S4164" s="11"/>
    </row>
    <row r="4165" spans="19:19">
      <c r="S4165" s="11"/>
    </row>
    <row r="4166" spans="19:19">
      <c r="S4166" s="11"/>
    </row>
    <row r="4167" spans="19:19">
      <c r="S4167" s="11"/>
    </row>
    <row r="4168" spans="19:19">
      <c r="S4168" s="11"/>
    </row>
    <row r="4169" spans="19:19">
      <c r="S4169" s="11"/>
    </row>
    <row r="4170" spans="19:19">
      <c r="S4170" s="11"/>
    </row>
    <row r="4171" spans="19:19">
      <c r="S4171" s="11"/>
    </row>
    <row r="4172" spans="19:19">
      <c r="S4172" s="11"/>
    </row>
    <row r="4173" spans="19:19">
      <c r="S4173" s="11"/>
    </row>
    <row r="4174" spans="19:19">
      <c r="S4174" s="11"/>
    </row>
    <row r="4175" spans="19:19">
      <c r="S4175" s="11"/>
    </row>
    <row r="4176" spans="19:19">
      <c r="S4176" s="11"/>
    </row>
    <row r="4177" spans="19:19">
      <c r="S4177" s="11"/>
    </row>
    <row r="4178" spans="19:19">
      <c r="S4178" s="11"/>
    </row>
    <row r="4179" spans="19:19">
      <c r="S4179" s="11"/>
    </row>
    <row r="4180" spans="19:19">
      <c r="S4180" s="11"/>
    </row>
    <row r="4181" spans="19:19">
      <c r="S4181" s="11"/>
    </row>
    <row r="4182" spans="19:19">
      <c r="S4182" s="11"/>
    </row>
    <row r="4183" spans="19:19">
      <c r="S4183" s="11"/>
    </row>
    <row r="4184" spans="19:19">
      <c r="S4184" s="11"/>
    </row>
    <row r="4185" spans="19:19">
      <c r="S4185" s="11"/>
    </row>
    <row r="4186" spans="19:19">
      <c r="S4186" s="11"/>
    </row>
    <row r="4187" spans="19:19">
      <c r="S4187" s="11"/>
    </row>
    <row r="4188" spans="19:19">
      <c r="S4188" s="11"/>
    </row>
    <row r="4189" spans="19:19">
      <c r="S4189" s="11"/>
    </row>
    <row r="4190" spans="19:19">
      <c r="S4190" s="11"/>
    </row>
    <row r="4191" spans="19:19">
      <c r="S4191" s="11"/>
    </row>
    <row r="4192" spans="19:19">
      <c r="S4192" s="11"/>
    </row>
    <row r="4193" spans="19:19">
      <c r="S4193" s="11"/>
    </row>
    <row r="4194" spans="19:19">
      <c r="S4194" s="11"/>
    </row>
    <row r="4195" spans="19:19">
      <c r="S4195" s="11"/>
    </row>
    <row r="4196" spans="19:19">
      <c r="S4196" s="11"/>
    </row>
    <row r="4197" spans="19:19">
      <c r="S4197" s="11"/>
    </row>
    <row r="4198" spans="19:19">
      <c r="S4198" s="11"/>
    </row>
    <row r="4199" spans="19:19">
      <c r="S4199" s="11"/>
    </row>
    <row r="4200" spans="19:19">
      <c r="S4200" s="11"/>
    </row>
    <row r="4201" spans="19:19">
      <c r="S4201" s="11"/>
    </row>
    <row r="4202" spans="19:19">
      <c r="S4202" s="11"/>
    </row>
    <row r="4203" spans="19:19">
      <c r="S4203" s="11"/>
    </row>
    <row r="4204" spans="19:19">
      <c r="S4204" s="11"/>
    </row>
    <row r="4205" spans="19:19">
      <c r="S4205" s="11"/>
    </row>
    <row r="4206" spans="19:19">
      <c r="S4206" s="11"/>
    </row>
    <row r="4207" spans="19:19">
      <c r="S4207" s="11"/>
    </row>
    <row r="4208" spans="19:19">
      <c r="S4208" s="11"/>
    </row>
    <row r="4209" spans="19:19">
      <c r="S4209" s="11"/>
    </row>
    <row r="4210" spans="19:19">
      <c r="S4210" s="11"/>
    </row>
    <row r="4211" spans="19:19">
      <c r="S4211" s="11"/>
    </row>
    <row r="4212" spans="19:19">
      <c r="S4212" s="11"/>
    </row>
    <row r="4213" spans="19:19">
      <c r="S4213" s="11"/>
    </row>
    <row r="4214" spans="19:19">
      <c r="S4214" s="11"/>
    </row>
    <row r="4215" spans="19:19">
      <c r="S4215" s="11"/>
    </row>
    <row r="4216" spans="19:19">
      <c r="S4216" s="11"/>
    </row>
    <row r="4217" spans="19:19">
      <c r="S4217" s="11"/>
    </row>
    <row r="4218" spans="19:19">
      <c r="S4218" s="11"/>
    </row>
    <row r="4219" spans="19:19">
      <c r="S4219" s="11"/>
    </row>
    <row r="4220" spans="19:19">
      <c r="S4220" s="11"/>
    </row>
    <row r="4221" spans="19:19">
      <c r="S4221" s="11"/>
    </row>
    <row r="4222" spans="19:19">
      <c r="S4222" s="11"/>
    </row>
    <row r="4223" spans="19:19">
      <c r="S4223" s="11"/>
    </row>
    <row r="4224" spans="19:19">
      <c r="S4224" s="11"/>
    </row>
    <row r="4225" spans="19:19">
      <c r="S4225" s="11"/>
    </row>
    <row r="4226" spans="19:19">
      <c r="S4226" s="11"/>
    </row>
    <row r="4227" spans="19:19">
      <c r="S4227" s="11"/>
    </row>
    <row r="4228" spans="19:19">
      <c r="S4228" s="11"/>
    </row>
    <row r="4229" spans="19:19">
      <c r="S4229" s="11"/>
    </row>
    <row r="4230" spans="19:19">
      <c r="S4230" s="11"/>
    </row>
    <row r="4231" spans="19:19">
      <c r="S4231" s="11"/>
    </row>
    <row r="4232" spans="19:19">
      <c r="S4232" s="11"/>
    </row>
    <row r="4233" spans="19:19">
      <c r="S4233" s="11"/>
    </row>
    <row r="4234" spans="19:19">
      <c r="S4234" s="11"/>
    </row>
    <row r="4235" spans="19:19">
      <c r="S4235" s="11"/>
    </row>
    <row r="4236" spans="19:19">
      <c r="S4236" s="11"/>
    </row>
    <row r="4237" spans="19:19">
      <c r="S4237" s="11"/>
    </row>
    <row r="4238" spans="19:19">
      <c r="S4238" s="11"/>
    </row>
    <row r="4239" spans="19:19">
      <c r="S4239" s="11"/>
    </row>
    <row r="4240" spans="19:19">
      <c r="S4240" s="11"/>
    </row>
    <row r="4241" spans="19:19">
      <c r="S4241" s="11"/>
    </row>
    <row r="4242" spans="19:19">
      <c r="S4242" s="11"/>
    </row>
    <row r="4243" spans="19:19">
      <c r="S4243" s="11"/>
    </row>
    <row r="4244" spans="19:19">
      <c r="S4244" s="11"/>
    </row>
    <row r="4245" spans="19:19">
      <c r="S4245" s="11"/>
    </row>
    <row r="4246" spans="19:19">
      <c r="S4246" s="11"/>
    </row>
    <row r="4247" spans="19:19">
      <c r="S4247" s="11"/>
    </row>
    <row r="4248" spans="19:19">
      <c r="S4248" s="11"/>
    </row>
    <row r="4249" spans="19:19">
      <c r="S4249" s="11"/>
    </row>
    <row r="4250" spans="19:19">
      <c r="S4250" s="11"/>
    </row>
    <row r="4251" spans="19:19">
      <c r="S4251" s="11"/>
    </row>
    <row r="4252" spans="19:19">
      <c r="S4252" s="11"/>
    </row>
    <row r="4253" spans="19:19">
      <c r="S4253" s="11"/>
    </row>
    <row r="4254" spans="19:19">
      <c r="S4254" s="11"/>
    </row>
    <row r="4255" spans="19:19">
      <c r="S4255" s="11"/>
    </row>
    <row r="4256" spans="19:19">
      <c r="S4256" s="11"/>
    </row>
    <row r="4257" spans="19:19">
      <c r="S4257" s="11"/>
    </row>
    <row r="4258" spans="19:19">
      <c r="S4258" s="11"/>
    </row>
    <row r="4259" spans="19:19">
      <c r="S4259" s="11"/>
    </row>
    <row r="4260" spans="19:19">
      <c r="S4260" s="11"/>
    </row>
    <row r="4261" spans="19:19">
      <c r="S4261" s="11"/>
    </row>
    <row r="4262" spans="19:19">
      <c r="S4262" s="11"/>
    </row>
    <row r="4263" spans="19:19">
      <c r="S4263" s="11"/>
    </row>
    <row r="4264" spans="19:19">
      <c r="S4264" s="11"/>
    </row>
    <row r="4265" spans="19:19">
      <c r="S4265" s="11"/>
    </row>
    <row r="4266" spans="19:19">
      <c r="S4266" s="11"/>
    </row>
    <row r="4267" spans="19:19">
      <c r="S4267" s="11"/>
    </row>
    <row r="4268" spans="19:19">
      <c r="S4268" s="11"/>
    </row>
    <row r="4269" spans="19:19">
      <c r="S4269" s="11"/>
    </row>
    <row r="4270" spans="19:19">
      <c r="S4270" s="11"/>
    </row>
    <row r="4271" spans="19:19">
      <c r="S4271" s="11"/>
    </row>
    <row r="4272" spans="19:19">
      <c r="S4272" s="11"/>
    </row>
    <row r="4273" spans="19:19">
      <c r="S4273" s="11"/>
    </row>
    <row r="4274" spans="19:19">
      <c r="S4274" s="11"/>
    </row>
    <row r="4275" spans="19:19">
      <c r="S4275" s="11"/>
    </row>
    <row r="4276" spans="19:19">
      <c r="S4276" s="11"/>
    </row>
    <row r="4277" spans="19:19">
      <c r="S4277" s="11"/>
    </row>
    <row r="4278" spans="19:19">
      <c r="S4278" s="11"/>
    </row>
    <row r="4279" spans="19:19">
      <c r="S4279" s="11"/>
    </row>
    <row r="4280" spans="19:19">
      <c r="S4280" s="11"/>
    </row>
    <row r="4281" spans="19:19">
      <c r="S4281" s="11"/>
    </row>
    <row r="4282" spans="19:19">
      <c r="S4282" s="11"/>
    </row>
  </sheetData>
  <mergeCells count="13">
    <mergeCell ref="B33:B34"/>
    <mergeCell ref="J18:M19"/>
    <mergeCell ref="B7:S7"/>
    <mergeCell ref="B2:S2"/>
    <mergeCell ref="B3:S3"/>
    <mergeCell ref="B4:S4"/>
    <mergeCell ref="B5:S5"/>
    <mergeCell ref="B6:S6"/>
    <mergeCell ref="B8:S8"/>
    <mergeCell ref="B9:S9"/>
    <mergeCell ref="D13:I13"/>
    <mergeCell ref="D11:K11"/>
    <mergeCell ref="D12:K12"/>
  </mergeCells>
  <dataValidations count="1">
    <dataValidation allowBlank="1" showInputMessage="1" showErrorMessage="1" prompt="From eCNA Tool, rehab cost only as defined on instruction page" sqref="D17" xr:uid="{CCDA23A8-278F-2740-8E3B-330E014E27E9}"/>
  </dataValidations>
  <pageMargins left="0" right="0"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20DAE-4285-2B4F-ACC9-190ED0139373}">
  <dimension ref="B2:F59"/>
  <sheetViews>
    <sheetView showGridLines="0" tabSelected="1" workbookViewId="0">
      <selection activeCell="E21" sqref="E21"/>
    </sheetView>
  </sheetViews>
  <sheetFormatPr defaultColWidth="11.5703125" defaultRowHeight="15"/>
  <cols>
    <col min="1" max="1" width="1.140625" customWidth="1"/>
    <col min="2" max="2" width="4.140625" customWidth="1"/>
    <col min="3" max="3" width="17.7109375" customWidth="1"/>
    <col min="4" max="4" width="16.7109375" customWidth="1"/>
    <col min="5" max="5" width="38.7109375" customWidth="1"/>
    <col min="6" max="6" width="4.7109375" customWidth="1"/>
  </cols>
  <sheetData>
    <row r="2" spans="2:6">
      <c r="B2" s="118"/>
      <c r="C2" s="119"/>
      <c r="D2" s="119"/>
      <c r="E2" s="119"/>
      <c r="F2" s="120"/>
    </row>
    <row r="3" spans="2:6" ht="20.25">
      <c r="B3" s="121"/>
      <c r="C3" s="122" t="s">
        <v>89</v>
      </c>
      <c r="F3" s="60"/>
    </row>
    <row r="4" spans="2:6">
      <c r="B4" s="121"/>
      <c r="F4" s="60"/>
    </row>
    <row r="5" spans="2:6">
      <c r="B5" s="121"/>
      <c r="C5" s="123"/>
      <c r="F5" s="60"/>
    </row>
    <row r="6" spans="2:6">
      <c r="B6" s="121"/>
      <c r="F6" s="60"/>
    </row>
    <row r="7" spans="2:6">
      <c r="B7" s="121"/>
      <c r="F7" s="60"/>
    </row>
    <row r="8" spans="2:6">
      <c r="B8" s="121"/>
      <c r="F8" s="60"/>
    </row>
    <row r="9" spans="2:6">
      <c r="B9" s="121"/>
      <c r="F9" s="60"/>
    </row>
    <row r="10" spans="2:6">
      <c r="B10" s="121"/>
      <c r="F10" s="60"/>
    </row>
    <row r="11" spans="2:6" ht="7.9" customHeight="1">
      <c r="B11" s="121"/>
      <c r="F11" s="60"/>
    </row>
    <row r="12" spans="2:6">
      <c r="B12" s="121"/>
      <c r="C12" t="s">
        <v>626</v>
      </c>
      <c r="F12" s="60"/>
    </row>
    <row r="13" spans="2:6" ht="7.9" customHeight="1">
      <c r="B13" s="121"/>
      <c r="F13" s="60"/>
    </row>
    <row r="14" spans="2:6" ht="18.75">
      <c r="B14" s="121"/>
      <c r="C14" s="124" t="s">
        <v>55</v>
      </c>
      <c r="D14" s="124" t="s">
        <v>90</v>
      </c>
      <c r="E14" s="124" t="s">
        <v>91</v>
      </c>
      <c r="F14" s="60"/>
    </row>
    <row r="15" spans="2:6" ht="18.75">
      <c r="B15" s="121"/>
      <c r="C15" s="124"/>
      <c r="D15" s="124"/>
      <c r="E15" s="124"/>
      <c r="F15" s="60"/>
    </row>
    <row r="16" spans="2:6">
      <c r="B16" s="121"/>
      <c r="C16" s="125" t="s">
        <v>92</v>
      </c>
      <c r="D16" s="125" t="s">
        <v>93</v>
      </c>
      <c r="E16" s="169">
        <v>169625.15490000002</v>
      </c>
      <c r="F16" s="60"/>
    </row>
    <row r="17" spans="2:6">
      <c r="B17" s="121"/>
      <c r="C17" s="125" t="s">
        <v>94</v>
      </c>
      <c r="D17" s="125" t="s">
        <v>93</v>
      </c>
      <c r="E17" s="169">
        <v>173225.6967</v>
      </c>
      <c r="F17" s="60"/>
    </row>
    <row r="18" spans="2:6">
      <c r="B18" s="121"/>
      <c r="C18" s="125" t="s">
        <v>95</v>
      </c>
      <c r="D18" s="125" t="s">
        <v>93</v>
      </c>
      <c r="E18" s="169">
        <v>177715.1495</v>
      </c>
      <c r="F18" s="60"/>
    </row>
    <row r="19" spans="2:6">
      <c r="B19" s="121"/>
      <c r="C19" s="125" t="s">
        <v>96</v>
      </c>
      <c r="D19" s="125" t="s">
        <v>93</v>
      </c>
      <c r="E19" s="169">
        <v>177804.09964999999</v>
      </c>
      <c r="F19" s="60"/>
    </row>
    <row r="20" spans="2:6">
      <c r="B20" s="121"/>
      <c r="C20" s="125" t="s">
        <v>97</v>
      </c>
      <c r="D20" s="125" t="s">
        <v>98</v>
      </c>
      <c r="E20" s="169">
        <v>174381.45189999999</v>
      </c>
      <c r="F20" s="60"/>
    </row>
    <row r="21" spans="2:6">
      <c r="B21" s="121"/>
      <c r="C21" s="125" t="s">
        <v>99</v>
      </c>
      <c r="D21" s="125" t="s">
        <v>98</v>
      </c>
      <c r="E21" s="169">
        <v>170069.6036</v>
      </c>
      <c r="F21" s="60"/>
    </row>
    <row r="22" spans="2:6">
      <c r="B22" s="121"/>
      <c r="C22" s="125" t="s">
        <v>101</v>
      </c>
      <c r="D22" s="125" t="s">
        <v>98</v>
      </c>
      <c r="E22" s="169">
        <v>173003.4705</v>
      </c>
      <c r="F22" s="60"/>
    </row>
    <row r="23" spans="2:6">
      <c r="B23" s="121"/>
      <c r="C23" s="125" t="s">
        <v>498</v>
      </c>
      <c r="D23" s="125" t="s">
        <v>98</v>
      </c>
      <c r="E23" s="169">
        <v>168780.57605</v>
      </c>
      <c r="F23" s="60"/>
    </row>
    <row r="24" spans="2:6">
      <c r="B24" s="121"/>
      <c r="C24" s="125" t="s">
        <v>509</v>
      </c>
      <c r="D24" s="125" t="s">
        <v>98</v>
      </c>
      <c r="E24" s="169">
        <v>167047.09239999999</v>
      </c>
      <c r="F24" s="60"/>
    </row>
    <row r="25" spans="2:6">
      <c r="B25" s="121"/>
      <c r="C25" s="125" t="s">
        <v>102</v>
      </c>
      <c r="D25" s="125" t="s">
        <v>98</v>
      </c>
      <c r="E25" s="169">
        <v>188516.78104999999</v>
      </c>
      <c r="F25" s="60"/>
    </row>
    <row r="26" spans="2:6">
      <c r="B26" s="121"/>
      <c r="C26" s="125" t="s">
        <v>103</v>
      </c>
      <c r="D26" s="125" t="s">
        <v>98</v>
      </c>
      <c r="E26" s="169">
        <v>186916.56705000001</v>
      </c>
      <c r="F26" s="60"/>
    </row>
    <row r="27" spans="2:6">
      <c r="B27" s="121"/>
      <c r="C27" s="125" t="s">
        <v>104</v>
      </c>
      <c r="D27" s="125" t="s">
        <v>98</v>
      </c>
      <c r="E27" s="169">
        <v>183404.9755</v>
      </c>
      <c r="F27" s="60"/>
    </row>
    <row r="28" spans="2:6">
      <c r="B28" s="121"/>
      <c r="C28" s="125" t="s">
        <v>105</v>
      </c>
      <c r="D28" s="125" t="s">
        <v>98</v>
      </c>
      <c r="E28" s="169">
        <v>173314.64684999999</v>
      </c>
      <c r="F28" s="60"/>
    </row>
    <row r="29" spans="2:6">
      <c r="B29" s="121"/>
      <c r="C29" s="125" t="s">
        <v>106</v>
      </c>
      <c r="D29" s="125" t="s">
        <v>98</v>
      </c>
      <c r="E29" s="169">
        <v>175003.8046</v>
      </c>
      <c r="F29" s="60"/>
    </row>
    <row r="30" spans="2:6">
      <c r="B30" s="121"/>
      <c r="C30" s="125" t="s">
        <v>549</v>
      </c>
      <c r="D30" s="125" t="s">
        <v>98</v>
      </c>
      <c r="E30" s="169">
        <v>166958.14224999998</v>
      </c>
      <c r="F30" s="60"/>
    </row>
    <row r="31" spans="2:6">
      <c r="B31" s="121"/>
      <c r="C31" s="125" t="s">
        <v>107</v>
      </c>
      <c r="D31" s="125" t="s">
        <v>98</v>
      </c>
      <c r="E31" s="169">
        <v>167669.4388</v>
      </c>
      <c r="F31" s="60"/>
    </row>
    <row r="32" spans="2:6">
      <c r="B32" s="121"/>
      <c r="C32" s="125" t="s">
        <v>108</v>
      </c>
      <c r="D32" s="125" t="s">
        <v>109</v>
      </c>
      <c r="E32" s="169">
        <v>167005.75719999999</v>
      </c>
      <c r="F32" s="60"/>
    </row>
    <row r="33" spans="2:6">
      <c r="B33" s="121"/>
      <c r="C33" s="125" t="s">
        <v>110</v>
      </c>
      <c r="D33" s="125" t="s">
        <v>111</v>
      </c>
      <c r="E33" s="169">
        <v>192472.52925000002</v>
      </c>
      <c r="F33" s="60"/>
    </row>
    <row r="34" spans="2:6">
      <c r="B34" s="121"/>
      <c r="C34" s="125" t="s">
        <v>112</v>
      </c>
      <c r="D34" s="125" t="s">
        <v>113</v>
      </c>
      <c r="E34" s="169">
        <v>178425.4235</v>
      </c>
      <c r="F34" s="60"/>
    </row>
    <row r="35" spans="2:6">
      <c r="B35" s="121"/>
      <c r="C35" s="125" t="s">
        <v>114</v>
      </c>
      <c r="D35" s="125" t="s">
        <v>113</v>
      </c>
      <c r="E35" s="169">
        <v>174150.80170000001</v>
      </c>
      <c r="F35" s="60"/>
    </row>
    <row r="36" spans="2:6">
      <c r="B36" s="121"/>
      <c r="C36" s="125" t="s">
        <v>115</v>
      </c>
      <c r="D36" s="125" t="s">
        <v>113</v>
      </c>
      <c r="E36" s="169">
        <v>171404.49855000002</v>
      </c>
      <c r="F36" s="60"/>
    </row>
    <row r="37" spans="2:6">
      <c r="B37" s="121"/>
      <c r="C37" s="125" t="s">
        <v>116</v>
      </c>
      <c r="D37" s="125" t="s">
        <v>117</v>
      </c>
      <c r="E37" s="169">
        <v>176904.71799999999</v>
      </c>
      <c r="F37" s="60"/>
    </row>
    <row r="38" spans="2:6">
      <c r="B38" s="121"/>
      <c r="C38" s="125" t="s">
        <v>118</v>
      </c>
      <c r="D38" s="125" t="s">
        <v>119</v>
      </c>
      <c r="E38" s="169">
        <v>180317.17629999999</v>
      </c>
      <c r="F38" s="60"/>
    </row>
    <row r="39" spans="2:6">
      <c r="B39" s="121"/>
      <c r="C39" s="125" t="s">
        <v>120</v>
      </c>
      <c r="D39" s="125" t="s">
        <v>119</v>
      </c>
      <c r="E39" s="169">
        <v>168626.62949999998</v>
      </c>
      <c r="F39" s="60"/>
    </row>
    <row r="40" spans="2:6">
      <c r="B40" s="121"/>
      <c r="C40" s="125" t="s">
        <v>121</v>
      </c>
      <c r="D40" s="125" t="s">
        <v>119</v>
      </c>
      <c r="E40" s="169">
        <v>177715.14730000001</v>
      </c>
      <c r="F40" s="60"/>
    </row>
    <row r="41" spans="2:6">
      <c r="B41" s="121"/>
      <c r="C41" s="125" t="s">
        <v>122</v>
      </c>
      <c r="D41" s="125" t="s">
        <v>119</v>
      </c>
      <c r="E41" s="169">
        <v>174336.82175</v>
      </c>
      <c r="F41" s="60"/>
    </row>
    <row r="42" spans="2:6">
      <c r="B42" s="121"/>
      <c r="C42" s="125" t="s">
        <v>123</v>
      </c>
      <c r="D42" s="125" t="s">
        <v>119</v>
      </c>
      <c r="E42" s="169">
        <v>174911.25524999999</v>
      </c>
      <c r="F42" s="60"/>
    </row>
    <row r="43" spans="2:6">
      <c r="B43" s="121"/>
      <c r="C43" s="125" t="s">
        <v>124</v>
      </c>
      <c r="D43" s="125" t="s">
        <v>119</v>
      </c>
      <c r="E43" s="169">
        <v>177715.14730000001</v>
      </c>
      <c r="F43" s="60"/>
    </row>
    <row r="44" spans="2:6">
      <c r="B44" s="121"/>
      <c r="C44" s="125" t="s">
        <v>125</v>
      </c>
      <c r="D44" s="125" t="s">
        <v>119</v>
      </c>
      <c r="E44" s="169">
        <v>179168.30924999999</v>
      </c>
      <c r="F44" s="60"/>
    </row>
    <row r="45" spans="2:6">
      <c r="B45" s="121"/>
      <c r="C45" s="125" t="s">
        <v>126</v>
      </c>
      <c r="D45" s="125" t="s">
        <v>119</v>
      </c>
      <c r="E45" s="169">
        <v>175181.41064999998</v>
      </c>
      <c r="F45" s="60"/>
    </row>
    <row r="46" spans="2:6">
      <c r="B46" s="121"/>
      <c r="C46" s="125" t="s">
        <v>127</v>
      </c>
      <c r="D46" s="125" t="s">
        <v>119</v>
      </c>
      <c r="E46" s="169">
        <v>172917.80929999999</v>
      </c>
      <c r="F46" s="60"/>
    </row>
    <row r="47" spans="2:6">
      <c r="B47" s="121"/>
      <c r="C47" s="125" t="s">
        <v>128</v>
      </c>
      <c r="D47" s="125" t="s">
        <v>119</v>
      </c>
      <c r="E47" s="169">
        <v>167207.61715000001</v>
      </c>
      <c r="F47" s="60"/>
    </row>
    <row r="48" spans="2:6">
      <c r="B48" s="121"/>
      <c r="C48" s="125" t="s">
        <v>129</v>
      </c>
      <c r="D48" s="125" t="s">
        <v>61</v>
      </c>
      <c r="E48" s="169">
        <v>198460.06605000002</v>
      </c>
      <c r="F48" s="60"/>
    </row>
    <row r="49" spans="2:6">
      <c r="B49" s="121"/>
      <c r="C49" s="125" t="s">
        <v>130</v>
      </c>
      <c r="D49" s="125" t="s">
        <v>61</v>
      </c>
      <c r="E49" s="169">
        <v>200689.51454999999</v>
      </c>
      <c r="F49" s="60"/>
    </row>
    <row r="50" spans="2:6">
      <c r="B50" s="121"/>
      <c r="C50" s="125" t="s">
        <v>61</v>
      </c>
      <c r="D50" s="125" t="s">
        <v>61</v>
      </c>
      <c r="E50" s="169">
        <v>199574.79025000002</v>
      </c>
      <c r="F50" s="60"/>
    </row>
    <row r="51" spans="2:6">
      <c r="B51" s="121"/>
      <c r="C51" s="125" t="s">
        <v>131</v>
      </c>
      <c r="D51" s="125" t="s">
        <v>61</v>
      </c>
      <c r="E51" s="169">
        <v>172849.53399999999</v>
      </c>
      <c r="F51" s="60"/>
    </row>
    <row r="52" spans="2:6">
      <c r="B52" s="121"/>
      <c r="C52" s="125" t="s">
        <v>132</v>
      </c>
      <c r="D52" s="125" t="s">
        <v>61</v>
      </c>
      <c r="E52" s="169">
        <v>196736.76549999998</v>
      </c>
      <c r="F52" s="60"/>
    </row>
    <row r="53" spans="2:6">
      <c r="B53" s="121"/>
      <c r="C53" s="125" t="s">
        <v>133</v>
      </c>
      <c r="D53" s="125" t="s">
        <v>61</v>
      </c>
      <c r="E53" s="169">
        <v>191296.71185000002</v>
      </c>
      <c r="F53" s="60"/>
    </row>
    <row r="54" spans="2:6">
      <c r="B54" s="121"/>
      <c r="C54" s="125" t="s">
        <v>134</v>
      </c>
      <c r="D54" s="125" t="s">
        <v>61</v>
      </c>
      <c r="E54" s="169">
        <v>188595.25469999999</v>
      </c>
      <c r="F54" s="60"/>
    </row>
    <row r="55" spans="2:6">
      <c r="B55" s="121"/>
      <c r="C55" s="125" t="s">
        <v>135</v>
      </c>
      <c r="D55" s="125" t="s">
        <v>136</v>
      </c>
      <c r="E55" s="169">
        <v>174911.25524999999</v>
      </c>
      <c r="F55" s="60"/>
    </row>
    <row r="56" spans="2:6">
      <c r="B56" s="121"/>
      <c r="C56" s="125" t="s">
        <v>137</v>
      </c>
      <c r="D56" s="125" t="s">
        <v>138</v>
      </c>
      <c r="E56" s="169">
        <v>176634.56255</v>
      </c>
      <c r="F56" s="60"/>
    </row>
    <row r="57" spans="2:6">
      <c r="B57" s="121"/>
      <c r="C57" s="125" t="s">
        <v>139</v>
      </c>
      <c r="D57" s="125" t="s">
        <v>138</v>
      </c>
      <c r="E57" s="169">
        <v>185251.07185000001</v>
      </c>
      <c r="F57" s="60"/>
    </row>
    <row r="58" spans="2:6">
      <c r="B58" s="121"/>
      <c r="C58" s="125" t="s">
        <v>140</v>
      </c>
      <c r="D58" s="125" t="s">
        <v>138</v>
      </c>
      <c r="E58" s="169">
        <v>177783.42955</v>
      </c>
      <c r="F58" s="60"/>
    </row>
    <row r="59" spans="2:6">
      <c r="B59" s="126"/>
      <c r="C59" s="9"/>
      <c r="D59" s="9"/>
      <c r="E59" s="9"/>
      <c r="F59" s="127"/>
    </row>
  </sheetData>
  <sheetProtection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7E3AB-5261-6D43-B707-37D2A894E591}">
  <dimension ref="A1:CF1665"/>
  <sheetViews>
    <sheetView topLeftCell="A1450" workbookViewId="0">
      <selection activeCell="G16" sqref="G16"/>
    </sheetView>
  </sheetViews>
  <sheetFormatPr defaultColWidth="8.7109375" defaultRowHeight="15"/>
  <cols>
    <col min="1" max="1" width="12.7109375" bestFit="1" customWidth="1"/>
    <col min="2" max="2" width="20.140625" bestFit="1" customWidth="1"/>
    <col min="3" max="3" width="21.7109375" bestFit="1" customWidth="1"/>
    <col min="4" max="4" width="19.28515625" bestFit="1" customWidth="1"/>
    <col min="5" max="5" width="24.28515625" bestFit="1" customWidth="1"/>
    <col min="6" max="6" width="16.140625" style="137" bestFit="1" customWidth="1"/>
    <col min="7" max="7" width="16" style="137" bestFit="1" customWidth="1"/>
    <col min="8" max="8" width="16.140625" style="137" bestFit="1" customWidth="1"/>
    <col min="9" max="9" width="16" style="137" bestFit="1" customWidth="1"/>
    <col min="10" max="10" width="16.140625" style="137" bestFit="1" customWidth="1"/>
    <col min="11" max="11" width="16" style="137" bestFit="1" customWidth="1"/>
    <col min="12" max="12" width="16.140625" style="137" bestFit="1" customWidth="1"/>
    <col min="13" max="13" width="16" style="137" bestFit="1" customWidth="1"/>
    <col min="14" max="14" width="16.140625" style="137" bestFit="1" customWidth="1"/>
    <col min="15" max="15" width="16" style="137" bestFit="1" customWidth="1"/>
    <col min="16" max="16" width="16.140625" style="137" bestFit="1" customWidth="1"/>
    <col min="17" max="17" width="16" style="137" bestFit="1" customWidth="1"/>
    <col min="18" max="18" width="16.140625" style="137" bestFit="1" customWidth="1"/>
    <col min="19" max="19" width="16" style="137" bestFit="1" customWidth="1"/>
    <col min="20" max="20" width="14.140625" bestFit="1" customWidth="1"/>
    <col min="21" max="21" width="14" bestFit="1" customWidth="1"/>
    <col min="34" max="34" width="14.28515625" customWidth="1"/>
    <col min="35" max="35" width="14.42578125" customWidth="1"/>
    <col min="36" max="36" width="21.42578125" customWidth="1"/>
    <col min="37" max="37" width="15.42578125" customWidth="1"/>
    <col min="38" max="38" width="23.42578125" customWidth="1"/>
    <col min="39" max="39" width="26.7109375" customWidth="1"/>
    <col min="52" max="52" width="15.7109375" customWidth="1"/>
    <col min="53" max="53" width="27" customWidth="1"/>
    <col min="61" max="61" width="23.7109375" customWidth="1"/>
    <col min="65" max="65" width="23.140625" customWidth="1"/>
    <col min="66" max="66" width="26.140625" customWidth="1"/>
    <col min="70" max="70" width="23.7109375" customWidth="1"/>
    <col min="71" max="71" width="20.28515625" customWidth="1"/>
    <col min="72" max="72" width="27.28515625" customWidth="1"/>
    <col min="73" max="73" width="24.140625" customWidth="1"/>
    <col min="74" max="74" width="24.28515625" customWidth="1"/>
    <col min="79" max="79" width="22.42578125" customWidth="1"/>
    <col min="81" max="81" width="15.7109375" customWidth="1"/>
    <col min="82" max="82" width="16" customWidth="1"/>
  </cols>
  <sheetData>
    <row r="1" spans="1:84" ht="30">
      <c r="A1" s="170" t="s">
        <v>143</v>
      </c>
      <c r="B1" s="170" t="s">
        <v>144</v>
      </c>
      <c r="C1" s="170" t="s">
        <v>145</v>
      </c>
      <c r="D1" s="170" t="s">
        <v>570</v>
      </c>
      <c r="E1" s="170" t="s">
        <v>55</v>
      </c>
      <c r="F1" s="170" t="s">
        <v>571</v>
      </c>
      <c r="G1" s="170" t="s">
        <v>52</v>
      </c>
      <c r="H1" s="170" t="s">
        <v>146</v>
      </c>
      <c r="I1" s="170" t="s">
        <v>147</v>
      </c>
      <c r="J1" s="170" t="s">
        <v>148</v>
      </c>
      <c r="K1" s="170" t="s">
        <v>149</v>
      </c>
      <c r="L1" s="170" t="s">
        <v>150</v>
      </c>
      <c r="M1" s="170" t="s">
        <v>151</v>
      </c>
      <c r="N1" s="170" t="s">
        <v>152</v>
      </c>
      <c r="O1" s="170" t="s">
        <v>153</v>
      </c>
      <c r="P1" s="170" t="s">
        <v>154</v>
      </c>
      <c r="Q1" s="170" t="s">
        <v>155</v>
      </c>
      <c r="R1" s="170" t="s">
        <v>156</v>
      </c>
      <c r="S1" s="170" t="s">
        <v>157</v>
      </c>
      <c r="T1" s="170" t="s">
        <v>158</v>
      </c>
      <c r="U1" s="170" t="s">
        <v>159</v>
      </c>
      <c r="AE1" s="134" t="s">
        <v>160</v>
      </c>
      <c r="AF1" s="135" t="s">
        <v>93</v>
      </c>
      <c r="AG1" s="135" t="s">
        <v>161</v>
      </c>
      <c r="AH1" s="135" t="s">
        <v>162</v>
      </c>
      <c r="AI1" s="135" t="s">
        <v>98</v>
      </c>
      <c r="AJ1" s="135" t="s">
        <v>163</v>
      </c>
      <c r="AK1" s="135" t="s">
        <v>109</v>
      </c>
      <c r="AL1" s="135" t="s">
        <v>164</v>
      </c>
      <c r="AM1" s="135" t="s">
        <v>165</v>
      </c>
      <c r="AN1" s="135" t="s">
        <v>166</v>
      </c>
      <c r="AO1" s="135" t="s">
        <v>167</v>
      </c>
      <c r="AP1" s="135" t="s">
        <v>168</v>
      </c>
      <c r="AQ1" s="135" t="s">
        <v>111</v>
      </c>
      <c r="AR1" s="135" t="s">
        <v>169</v>
      </c>
      <c r="AS1" s="135" t="s">
        <v>113</v>
      </c>
      <c r="AT1" s="135" t="s">
        <v>170</v>
      </c>
      <c r="AU1" s="135" t="s">
        <v>171</v>
      </c>
      <c r="AV1" s="135" t="s">
        <v>172</v>
      </c>
      <c r="AW1" s="135" t="s">
        <v>173</v>
      </c>
      <c r="AX1" s="135" t="s">
        <v>174</v>
      </c>
      <c r="AY1" s="135" t="s">
        <v>175</v>
      </c>
      <c r="AZ1" s="135" t="s">
        <v>176</v>
      </c>
      <c r="BA1" s="135" t="s">
        <v>117</v>
      </c>
      <c r="BB1" s="135" t="s">
        <v>177</v>
      </c>
      <c r="BC1" s="135" t="s">
        <v>178</v>
      </c>
      <c r="BD1" s="135" t="s">
        <v>179</v>
      </c>
      <c r="BE1" s="135" t="s">
        <v>180</v>
      </c>
      <c r="BF1" s="135" t="s">
        <v>181</v>
      </c>
      <c r="BG1" s="135" t="s">
        <v>182</v>
      </c>
      <c r="BH1" s="135" t="s">
        <v>183</v>
      </c>
      <c r="BI1" s="135" t="s">
        <v>184</v>
      </c>
      <c r="BJ1" s="135" t="s">
        <v>119</v>
      </c>
      <c r="BK1" s="135" t="s">
        <v>185</v>
      </c>
      <c r="BL1" s="135" t="s">
        <v>61</v>
      </c>
      <c r="BM1" s="135" t="s">
        <v>186</v>
      </c>
      <c r="BN1" s="135" t="s">
        <v>187</v>
      </c>
      <c r="BO1" s="135" t="s">
        <v>188</v>
      </c>
      <c r="BP1" s="135" t="s">
        <v>189</v>
      </c>
      <c r="BQ1" s="135" t="s">
        <v>190</v>
      </c>
      <c r="BR1" s="135" t="s">
        <v>136</v>
      </c>
      <c r="BS1" s="135" t="s">
        <v>191</v>
      </c>
      <c r="BT1" s="135" t="s">
        <v>192</v>
      </c>
      <c r="BU1" s="135" t="s">
        <v>193</v>
      </c>
      <c r="BV1" s="135" t="s">
        <v>194</v>
      </c>
      <c r="BW1" s="135" t="s">
        <v>195</v>
      </c>
      <c r="BX1" s="135" t="s">
        <v>196</v>
      </c>
      <c r="BY1" s="135" t="s">
        <v>197</v>
      </c>
      <c r="BZ1" s="135" t="s">
        <v>198</v>
      </c>
      <c r="CA1" s="135" t="s">
        <v>138</v>
      </c>
      <c r="CB1" s="135" t="s">
        <v>199</v>
      </c>
      <c r="CC1" s="135" t="s">
        <v>200</v>
      </c>
      <c r="CD1" s="135" t="s">
        <v>201</v>
      </c>
      <c r="CE1" s="135" t="s">
        <v>202</v>
      </c>
      <c r="CF1" s="135" t="s">
        <v>203</v>
      </c>
    </row>
    <row r="2" spans="1:84">
      <c r="A2" s="171">
        <v>1</v>
      </c>
      <c r="B2" s="171" t="s">
        <v>204</v>
      </c>
      <c r="C2" s="171" t="s">
        <v>109</v>
      </c>
      <c r="D2" s="171" t="s">
        <v>572</v>
      </c>
      <c r="E2" s="171" t="s">
        <v>205</v>
      </c>
      <c r="F2" s="171">
        <v>1</v>
      </c>
      <c r="G2" s="171" t="s">
        <v>48</v>
      </c>
      <c r="H2" s="172">
        <v>113615.0045</v>
      </c>
      <c r="I2" s="172">
        <v>198826.2579</v>
      </c>
      <c r="J2" s="172">
        <v>147075.75640000001</v>
      </c>
      <c r="K2" s="172">
        <v>257382.57370000001</v>
      </c>
      <c r="L2" s="172">
        <v>176026.52059999999</v>
      </c>
      <c r="M2" s="172">
        <v>308046.41100000002</v>
      </c>
      <c r="N2" s="172">
        <v>209954.9486</v>
      </c>
      <c r="O2" s="172">
        <v>367421.16</v>
      </c>
      <c r="P2" s="172">
        <v>247469.97270000001</v>
      </c>
      <c r="Q2" s="172">
        <v>433072.45209999999</v>
      </c>
      <c r="R2" s="172">
        <v>271325.68910000002</v>
      </c>
      <c r="S2" s="172">
        <v>474819.95600000001</v>
      </c>
      <c r="T2" s="172">
        <v>293763.0306</v>
      </c>
      <c r="U2" s="172">
        <v>514085.30359999998</v>
      </c>
      <c r="AE2" s="136" t="s">
        <v>206</v>
      </c>
      <c r="AF2" s="136" t="s">
        <v>92</v>
      </c>
      <c r="AG2" s="136" t="s">
        <v>207</v>
      </c>
      <c r="AH2" s="136" t="s">
        <v>208</v>
      </c>
      <c r="AI2" s="136" t="s">
        <v>209</v>
      </c>
      <c r="AJ2" s="136" t="s">
        <v>210</v>
      </c>
      <c r="AK2" s="136" t="s">
        <v>205</v>
      </c>
      <c r="AL2" s="136" t="s">
        <v>211</v>
      </c>
      <c r="AM2" s="136" t="s">
        <v>200</v>
      </c>
      <c r="AN2" s="136" t="s">
        <v>212</v>
      </c>
      <c r="AO2" s="136" t="s">
        <v>141</v>
      </c>
      <c r="AP2" s="136" t="s">
        <v>168</v>
      </c>
      <c r="AQ2" s="136" t="s">
        <v>110</v>
      </c>
      <c r="AR2" s="136" t="s">
        <v>213</v>
      </c>
      <c r="AS2" s="136" t="s">
        <v>214</v>
      </c>
      <c r="AT2" s="136" t="s">
        <v>215</v>
      </c>
      <c r="AU2" s="136" t="s">
        <v>216</v>
      </c>
      <c r="AV2" s="136" t="s">
        <v>217</v>
      </c>
      <c r="AW2" s="136" t="s">
        <v>218</v>
      </c>
      <c r="AX2" s="136" t="s">
        <v>219</v>
      </c>
      <c r="AY2" s="136" t="s">
        <v>220</v>
      </c>
      <c r="AZ2" s="136" t="s">
        <v>221</v>
      </c>
      <c r="BA2" s="136" t="s">
        <v>116</v>
      </c>
      <c r="BB2" s="136" t="s">
        <v>222</v>
      </c>
      <c r="BC2" s="136" t="s">
        <v>223</v>
      </c>
      <c r="BD2" s="136" t="s">
        <v>224</v>
      </c>
      <c r="BE2" s="136" t="s">
        <v>225</v>
      </c>
      <c r="BF2" s="136" t="s">
        <v>226</v>
      </c>
      <c r="BG2" s="136" t="s">
        <v>227</v>
      </c>
      <c r="BH2" s="136" t="s">
        <v>228</v>
      </c>
      <c r="BI2" s="136" t="s">
        <v>229</v>
      </c>
      <c r="BJ2" s="136" t="s">
        <v>118</v>
      </c>
      <c r="BK2" s="136" t="s">
        <v>230</v>
      </c>
      <c r="BL2" s="136" t="s">
        <v>141</v>
      </c>
      <c r="BM2" s="136" t="s">
        <v>231</v>
      </c>
      <c r="BN2" s="136" t="s">
        <v>232</v>
      </c>
      <c r="BO2" s="136" t="s">
        <v>233</v>
      </c>
      <c r="BP2" s="136" t="s">
        <v>234</v>
      </c>
      <c r="BQ2" s="136" t="s">
        <v>235</v>
      </c>
      <c r="BR2" s="136" t="s">
        <v>236</v>
      </c>
      <c r="BS2" s="136" t="s">
        <v>237</v>
      </c>
      <c r="BT2" s="136" t="s">
        <v>238</v>
      </c>
      <c r="BU2" s="136" t="s">
        <v>239</v>
      </c>
      <c r="BV2" s="136" t="s">
        <v>240</v>
      </c>
      <c r="BW2" s="136" t="s">
        <v>241</v>
      </c>
      <c r="BX2" s="136" t="s">
        <v>242</v>
      </c>
      <c r="BY2" s="136" t="s">
        <v>243</v>
      </c>
      <c r="BZ2" s="136" t="s">
        <v>244</v>
      </c>
      <c r="CA2" s="136" t="s">
        <v>137</v>
      </c>
      <c r="CB2" s="136" t="s">
        <v>219</v>
      </c>
      <c r="CC2" s="136" t="s">
        <v>245</v>
      </c>
      <c r="CD2" s="136" t="s">
        <v>246</v>
      </c>
      <c r="CE2" s="136" t="s">
        <v>247</v>
      </c>
      <c r="CF2" s="136" t="s">
        <v>248</v>
      </c>
    </row>
    <row r="3" spans="1:84">
      <c r="A3" s="171">
        <v>1</v>
      </c>
      <c r="B3" s="171" t="s">
        <v>204</v>
      </c>
      <c r="C3" s="171" t="s">
        <v>109</v>
      </c>
      <c r="D3" s="171" t="s">
        <v>572</v>
      </c>
      <c r="E3" s="171" t="s">
        <v>205</v>
      </c>
      <c r="F3" s="171">
        <v>2</v>
      </c>
      <c r="G3" s="171" t="s">
        <v>44</v>
      </c>
      <c r="H3" s="172">
        <v>97333.283500000005</v>
      </c>
      <c r="I3" s="172">
        <v>170333.24619999999</v>
      </c>
      <c r="J3" s="172">
        <v>127224.28720000001</v>
      </c>
      <c r="K3" s="172">
        <v>222642.50270000001</v>
      </c>
      <c r="L3" s="172">
        <v>154286.98329999999</v>
      </c>
      <c r="M3" s="172">
        <v>270002.22070000001</v>
      </c>
      <c r="N3" s="172">
        <v>188539.98730000001</v>
      </c>
      <c r="O3" s="172">
        <v>329944.97779999999</v>
      </c>
      <c r="P3" s="172">
        <v>223545.7213</v>
      </c>
      <c r="Q3" s="172">
        <v>391205.01209999999</v>
      </c>
      <c r="R3" s="172">
        <v>246230.7297</v>
      </c>
      <c r="S3" s="172">
        <v>430903.777</v>
      </c>
      <c r="T3" s="172">
        <v>267307.73300000001</v>
      </c>
      <c r="U3" s="172">
        <v>467788.53289999999</v>
      </c>
      <c r="AE3" s="136" t="s">
        <v>249</v>
      </c>
      <c r="AF3" s="136" t="s">
        <v>94</v>
      </c>
      <c r="AG3" s="136" t="s">
        <v>250</v>
      </c>
      <c r="AH3" s="136" t="s">
        <v>251</v>
      </c>
      <c r="AI3" s="136" t="s">
        <v>97</v>
      </c>
      <c r="AJ3" s="136" t="s">
        <v>252</v>
      </c>
      <c r="AK3" s="136" t="s">
        <v>253</v>
      </c>
      <c r="AL3" s="136" t="s">
        <v>254</v>
      </c>
      <c r="AM3" s="136"/>
      <c r="AN3" s="136" t="s">
        <v>255</v>
      </c>
      <c r="AO3" s="136" t="s">
        <v>256</v>
      </c>
      <c r="AQ3" s="136"/>
      <c r="AR3" s="136" t="s">
        <v>257</v>
      </c>
      <c r="AS3" s="136" t="s">
        <v>258</v>
      </c>
      <c r="AT3" s="136" t="s">
        <v>214</v>
      </c>
      <c r="AU3" s="136" t="s">
        <v>259</v>
      </c>
      <c r="AV3" s="136" t="s">
        <v>260</v>
      </c>
      <c r="AW3" s="136" t="s">
        <v>261</v>
      </c>
      <c r="AX3" s="136" t="s">
        <v>262</v>
      </c>
      <c r="AY3" s="136" t="s">
        <v>263</v>
      </c>
      <c r="AZ3" s="136" t="s">
        <v>264</v>
      </c>
      <c r="BA3" s="136" t="s">
        <v>265</v>
      </c>
      <c r="BB3" s="136" t="s">
        <v>266</v>
      </c>
      <c r="BC3" s="136" t="s">
        <v>267</v>
      </c>
      <c r="BD3" s="136" t="s">
        <v>268</v>
      </c>
      <c r="BE3" s="136" t="s">
        <v>269</v>
      </c>
      <c r="BF3" s="136" t="s">
        <v>270</v>
      </c>
      <c r="BG3" s="136" t="s">
        <v>271</v>
      </c>
      <c r="BH3" s="136" t="s">
        <v>272</v>
      </c>
      <c r="BI3" s="136" t="s">
        <v>273</v>
      </c>
      <c r="BJ3" s="136" t="s">
        <v>120</v>
      </c>
      <c r="BK3" s="136" t="s">
        <v>274</v>
      </c>
      <c r="BL3" s="136" t="s">
        <v>275</v>
      </c>
      <c r="BM3" s="136" t="s">
        <v>276</v>
      </c>
      <c r="BN3" s="136" t="s">
        <v>277</v>
      </c>
      <c r="BO3" s="136" t="s">
        <v>278</v>
      </c>
      <c r="BP3" s="136" t="s">
        <v>279</v>
      </c>
      <c r="BQ3" s="136" t="s">
        <v>280</v>
      </c>
      <c r="BR3" s="136" t="s">
        <v>281</v>
      </c>
      <c r="BS3" s="136"/>
      <c r="BT3" s="136" t="s">
        <v>282</v>
      </c>
      <c r="BU3" s="136" t="s">
        <v>269</v>
      </c>
      <c r="BV3" s="136" t="s">
        <v>283</v>
      </c>
      <c r="BW3" s="136" t="s">
        <v>269</v>
      </c>
      <c r="BX3" s="136" t="s">
        <v>284</v>
      </c>
      <c r="BY3" s="136" t="s">
        <v>285</v>
      </c>
      <c r="BZ3" s="136" t="s">
        <v>216</v>
      </c>
      <c r="CA3" s="136" t="s">
        <v>139</v>
      </c>
      <c r="CB3" s="136" t="s">
        <v>286</v>
      </c>
      <c r="CC3" s="136" t="s">
        <v>287</v>
      </c>
      <c r="CD3" s="136" t="s">
        <v>288</v>
      </c>
      <c r="CE3" s="136" t="s">
        <v>289</v>
      </c>
      <c r="CF3" s="136" t="s">
        <v>290</v>
      </c>
    </row>
    <row r="4" spans="1:84">
      <c r="A4" s="171">
        <v>1</v>
      </c>
      <c r="B4" s="171" t="s">
        <v>204</v>
      </c>
      <c r="C4" s="171" t="s">
        <v>109</v>
      </c>
      <c r="D4" s="171" t="s">
        <v>572</v>
      </c>
      <c r="E4" s="171" t="s">
        <v>205</v>
      </c>
      <c r="F4" s="171">
        <v>3</v>
      </c>
      <c r="G4" s="171" t="s">
        <v>43</v>
      </c>
      <c r="H4" s="172">
        <v>86776.830700000006</v>
      </c>
      <c r="I4" s="172">
        <v>151859.45379999999</v>
      </c>
      <c r="J4" s="172">
        <v>118133.02280000001</v>
      </c>
      <c r="K4" s="172">
        <v>206732.79</v>
      </c>
      <c r="L4" s="172">
        <v>149376.90700000001</v>
      </c>
      <c r="M4" s="172">
        <v>261409.5871</v>
      </c>
      <c r="N4" s="172">
        <v>196629.0491</v>
      </c>
      <c r="O4" s="172">
        <v>344100.83590000001</v>
      </c>
      <c r="P4" s="172">
        <v>243404.91130000001</v>
      </c>
      <c r="Q4" s="172">
        <v>425958.59470000002</v>
      </c>
      <c r="R4" s="172">
        <v>274059.61930000002</v>
      </c>
      <c r="S4" s="172">
        <v>479604.33380000002</v>
      </c>
      <c r="T4" s="172">
        <v>304290.96730000002</v>
      </c>
      <c r="U4" s="172">
        <v>532509.19279999996</v>
      </c>
      <c r="AE4" s="136" t="s">
        <v>291</v>
      </c>
      <c r="AF4" s="136" t="s">
        <v>95</v>
      </c>
      <c r="AG4" s="136" t="s">
        <v>292</v>
      </c>
      <c r="AH4" s="136" t="s">
        <v>293</v>
      </c>
      <c r="AI4" s="136" t="s">
        <v>99</v>
      </c>
      <c r="AJ4" s="136" t="s">
        <v>294</v>
      </c>
      <c r="AK4" s="136" t="s">
        <v>295</v>
      </c>
      <c r="AL4" s="136"/>
      <c r="AN4" s="136" t="s">
        <v>296</v>
      </c>
      <c r="AO4" s="136" t="s">
        <v>297</v>
      </c>
      <c r="AR4" s="136" t="s">
        <v>298</v>
      </c>
      <c r="AS4" s="136" t="s">
        <v>299</v>
      </c>
      <c r="AT4" s="136" t="s">
        <v>268</v>
      </c>
      <c r="AU4" s="136" t="s">
        <v>300</v>
      </c>
      <c r="AV4" s="136" t="s">
        <v>301</v>
      </c>
      <c r="AW4" s="136" t="s">
        <v>302</v>
      </c>
      <c r="AX4" s="136" t="s">
        <v>303</v>
      </c>
      <c r="AY4" s="136" t="s">
        <v>304</v>
      </c>
      <c r="AZ4" s="136" t="s">
        <v>305</v>
      </c>
      <c r="BA4" s="136" t="s">
        <v>306</v>
      </c>
      <c r="BB4" s="136" t="s">
        <v>307</v>
      </c>
      <c r="BC4" s="136" t="s">
        <v>308</v>
      </c>
      <c r="BD4" s="136" t="s">
        <v>309</v>
      </c>
      <c r="BE4" s="136" t="s">
        <v>310</v>
      </c>
      <c r="BF4" s="136" t="s">
        <v>311</v>
      </c>
      <c r="BG4" s="136" t="s">
        <v>312</v>
      </c>
      <c r="BH4" s="136" t="s">
        <v>313</v>
      </c>
      <c r="BI4" s="136" t="s">
        <v>314</v>
      </c>
      <c r="BJ4" s="136" t="s">
        <v>121</v>
      </c>
      <c r="BK4" s="136" t="s">
        <v>315</v>
      </c>
      <c r="BL4" s="136" t="s">
        <v>129</v>
      </c>
      <c r="BM4" s="136" t="s">
        <v>316</v>
      </c>
      <c r="BN4" s="136" t="s">
        <v>317</v>
      </c>
      <c r="BO4" s="136" t="s">
        <v>318</v>
      </c>
      <c r="BP4" s="136" t="s">
        <v>319</v>
      </c>
      <c r="BQ4" s="136" t="s">
        <v>320</v>
      </c>
      <c r="BR4" s="136" t="s">
        <v>321</v>
      </c>
      <c r="BT4" s="136"/>
      <c r="BU4" s="136" t="s">
        <v>322</v>
      </c>
      <c r="BV4" s="136" t="s">
        <v>323</v>
      </c>
      <c r="BW4" s="136" t="s">
        <v>324</v>
      </c>
      <c r="BX4" s="136" t="s">
        <v>325</v>
      </c>
      <c r="BY4" s="136" t="s">
        <v>326</v>
      </c>
      <c r="BZ4" s="136" t="s">
        <v>327</v>
      </c>
      <c r="CA4" s="136" t="s">
        <v>140</v>
      </c>
      <c r="CB4" s="136" t="s">
        <v>328</v>
      </c>
      <c r="CC4" s="136" t="s">
        <v>329</v>
      </c>
      <c r="CD4" s="136" t="s">
        <v>239</v>
      </c>
      <c r="CE4" s="136" t="s">
        <v>330</v>
      </c>
      <c r="CF4" s="136" t="s">
        <v>331</v>
      </c>
    </row>
    <row r="5" spans="1:84">
      <c r="A5" s="171">
        <v>1</v>
      </c>
      <c r="B5" s="171" t="s">
        <v>204</v>
      </c>
      <c r="C5" s="171" t="s">
        <v>109</v>
      </c>
      <c r="D5" s="171" t="s">
        <v>572</v>
      </c>
      <c r="E5" s="171" t="s">
        <v>205</v>
      </c>
      <c r="F5" s="171">
        <v>4</v>
      </c>
      <c r="G5" s="171" t="s">
        <v>46</v>
      </c>
      <c r="H5" s="172">
        <v>96830.446899999995</v>
      </c>
      <c r="I5" s="172">
        <v>154928.71739999999</v>
      </c>
      <c r="J5" s="172">
        <v>135562.6257</v>
      </c>
      <c r="K5" s="172">
        <v>216900.20439999999</v>
      </c>
      <c r="L5" s="172">
        <v>174294.8045</v>
      </c>
      <c r="M5" s="172">
        <v>278871.69130000001</v>
      </c>
      <c r="N5" s="172">
        <v>232393.07260000001</v>
      </c>
      <c r="O5" s="172">
        <v>371828.92180000001</v>
      </c>
      <c r="P5" s="172">
        <v>290491.34080000001</v>
      </c>
      <c r="Q5" s="172">
        <v>464786.15210000001</v>
      </c>
      <c r="R5" s="172">
        <v>329223.5196</v>
      </c>
      <c r="S5" s="172">
        <v>526757.63910000003</v>
      </c>
      <c r="T5" s="172">
        <v>367955.69839999999</v>
      </c>
      <c r="U5" s="172">
        <v>588729.12620000006</v>
      </c>
      <c r="AE5" s="136" t="s">
        <v>332</v>
      </c>
      <c r="AF5" s="136" t="s">
        <v>96</v>
      </c>
      <c r="AG5" s="136" t="s">
        <v>333</v>
      </c>
      <c r="AH5" s="136" t="s">
        <v>334</v>
      </c>
      <c r="AI5" s="136" t="s">
        <v>335</v>
      </c>
      <c r="AJ5" s="136" t="s">
        <v>336</v>
      </c>
      <c r="AK5" s="136" t="s">
        <v>337</v>
      </c>
      <c r="AN5" s="136" t="s">
        <v>338</v>
      </c>
      <c r="AO5" s="136" t="s">
        <v>220</v>
      </c>
      <c r="AR5" s="136" t="s">
        <v>304</v>
      </c>
      <c r="AS5" s="136" t="s">
        <v>339</v>
      </c>
      <c r="AT5" s="136" t="s">
        <v>340</v>
      </c>
      <c r="AU5" s="136" t="s">
        <v>341</v>
      </c>
      <c r="AV5" s="136" t="s">
        <v>342</v>
      </c>
      <c r="AW5" s="136" t="s">
        <v>343</v>
      </c>
      <c r="AX5" s="136" t="s">
        <v>344</v>
      </c>
      <c r="AY5" s="136" t="s">
        <v>345</v>
      </c>
      <c r="AZ5" s="136" t="s">
        <v>346</v>
      </c>
      <c r="BA5" s="136" t="s">
        <v>347</v>
      </c>
      <c r="BB5" s="136" t="s">
        <v>348</v>
      </c>
      <c r="BC5" s="136" t="s">
        <v>349</v>
      </c>
      <c r="BD5" s="136" t="s">
        <v>324</v>
      </c>
      <c r="BE5" s="136" t="s">
        <v>350</v>
      </c>
      <c r="BF5" s="136" t="s">
        <v>351</v>
      </c>
      <c r="BG5" s="136" t="s">
        <v>352</v>
      </c>
      <c r="BH5" s="136" t="s">
        <v>353</v>
      </c>
      <c r="BI5" s="136" t="s">
        <v>354</v>
      </c>
      <c r="BJ5" s="136" t="s">
        <v>122</v>
      </c>
      <c r="BK5" s="136" t="s">
        <v>355</v>
      </c>
      <c r="BL5" s="136" t="s">
        <v>130</v>
      </c>
      <c r="BM5" s="136" t="s">
        <v>208</v>
      </c>
      <c r="BN5" s="136" t="s">
        <v>356</v>
      </c>
      <c r="BO5" s="136" t="s">
        <v>357</v>
      </c>
      <c r="BP5" s="136" t="s">
        <v>358</v>
      </c>
      <c r="BQ5" s="136" t="s">
        <v>359</v>
      </c>
      <c r="BR5" s="136" t="s">
        <v>360</v>
      </c>
      <c r="BU5" s="136" t="s">
        <v>309</v>
      </c>
      <c r="BV5" s="136" t="s">
        <v>361</v>
      </c>
      <c r="BW5" s="136" t="s">
        <v>362</v>
      </c>
      <c r="BX5" s="136" t="s">
        <v>363</v>
      </c>
      <c r="BY5" s="136" t="s">
        <v>364</v>
      </c>
      <c r="BZ5" s="136" t="s">
        <v>365</v>
      </c>
      <c r="CA5" s="136" t="s">
        <v>364</v>
      </c>
      <c r="CB5" s="136" t="s">
        <v>366</v>
      </c>
      <c r="CC5" s="136" t="s">
        <v>367</v>
      </c>
      <c r="CD5" s="136" t="s">
        <v>368</v>
      </c>
      <c r="CE5" s="136" t="s">
        <v>369</v>
      </c>
      <c r="CF5" s="136" t="s">
        <v>370</v>
      </c>
    </row>
    <row r="6" spans="1:84">
      <c r="A6" s="171">
        <v>1</v>
      </c>
      <c r="B6" s="171" t="s">
        <v>204</v>
      </c>
      <c r="C6" s="171" t="s">
        <v>109</v>
      </c>
      <c r="D6" s="171" t="s">
        <v>572</v>
      </c>
      <c r="E6" s="171" t="s">
        <v>253</v>
      </c>
      <c r="F6" s="171">
        <v>1</v>
      </c>
      <c r="G6" s="171" t="s">
        <v>48</v>
      </c>
      <c r="H6" s="172">
        <v>112118.9014</v>
      </c>
      <c r="I6" s="172">
        <v>196208.07750000001</v>
      </c>
      <c r="J6" s="172">
        <v>145155.95439999999</v>
      </c>
      <c r="K6" s="172">
        <v>254022.92009999999</v>
      </c>
      <c r="L6" s="172">
        <v>173740.35</v>
      </c>
      <c r="M6" s="172">
        <v>304045.61239999998</v>
      </c>
      <c r="N6" s="172">
        <v>207245.62109999999</v>
      </c>
      <c r="O6" s="172">
        <v>362679.837</v>
      </c>
      <c r="P6" s="172">
        <v>244293.02059999999</v>
      </c>
      <c r="Q6" s="172">
        <v>427512.78610000003</v>
      </c>
      <c r="R6" s="172">
        <v>267851.26309999998</v>
      </c>
      <c r="S6" s="172">
        <v>468739.71039999998</v>
      </c>
      <c r="T6" s="172">
        <v>290015.41330000001</v>
      </c>
      <c r="U6" s="172">
        <v>507526.97340000002</v>
      </c>
      <c r="AE6" s="136" t="s">
        <v>371</v>
      </c>
      <c r="AF6" s="136"/>
      <c r="AG6" s="136" t="s">
        <v>372</v>
      </c>
      <c r="AH6" s="136" t="s">
        <v>373</v>
      </c>
      <c r="AI6" s="136" t="s">
        <v>374</v>
      </c>
      <c r="AJ6" s="136" t="s">
        <v>375</v>
      </c>
      <c r="AK6" s="136" t="s">
        <v>376</v>
      </c>
      <c r="AN6" s="136" t="s">
        <v>377</v>
      </c>
      <c r="AO6" s="136" t="s">
        <v>268</v>
      </c>
      <c r="AR6" s="136" t="s">
        <v>378</v>
      </c>
      <c r="AS6" s="136" t="s">
        <v>112</v>
      </c>
      <c r="AT6" s="136" t="s">
        <v>379</v>
      </c>
      <c r="AU6" s="136" t="s">
        <v>380</v>
      </c>
      <c r="AV6" s="136" t="s">
        <v>381</v>
      </c>
      <c r="AW6" s="136" t="s">
        <v>382</v>
      </c>
      <c r="AX6" s="136" t="s">
        <v>383</v>
      </c>
      <c r="AY6" s="136" t="s">
        <v>384</v>
      </c>
      <c r="AZ6" s="136"/>
      <c r="BA6" s="136" t="s">
        <v>385</v>
      </c>
      <c r="BB6" s="136" t="s">
        <v>386</v>
      </c>
      <c r="BC6" s="136" t="s">
        <v>387</v>
      </c>
      <c r="BD6" s="136" t="s">
        <v>388</v>
      </c>
      <c r="BE6" s="136" t="s">
        <v>342</v>
      </c>
      <c r="BF6" s="136" t="s">
        <v>389</v>
      </c>
      <c r="BG6" s="136" t="s">
        <v>390</v>
      </c>
      <c r="BH6" s="136"/>
      <c r="BI6" s="136" t="s">
        <v>391</v>
      </c>
      <c r="BJ6" s="136" t="s">
        <v>123</v>
      </c>
      <c r="BK6" s="136" t="s">
        <v>392</v>
      </c>
      <c r="BL6" s="136" t="s">
        <v>393</v>
      </c>
      <c r="BM6" s="136" t="s">
        <v>394</v>
      </c>
      <c r="BN6" s="136" t="s">
        <v>395</v>
      </c>
      <c r="BO6" s="136" t="s">
        <v>268</v>
      </c>
      <c r="BP6" s="136" t="s">
        <v>396</v>
      </c>
      <c r="BQ6" s="136" t="s">
        <v>397</v>
      </c>
      <c r="BR6" s="136" t="s">
        <v>398</v>
      </c>
      <c r="BU6" s="136" t="s">
        <v>399</v>
      </c>
      <c r="BV6" s="136" t="s">
        <v>400</v>
      </c>
      <c r="BW6" s="136" t="s">
        <v>401</v>
      </c>
      <c r="BX6" s="136" t="s">
        <v>402</v>
      </c>
      <c r="BY6" s="136" t="s">
        <v>364</v>
      </c>
      <c r="BZ6" s="136"/>
      <c r="CA6" s="136" t="s">
        <v>364</v>
      </c>
      <c r="CB6" s="136" t="s">
        <v>403</v>
      </c>
      <c r="CC6" s="136" t="s">
        <v>404</v>
      </c>
      <c r="CD6" s="136" t="s">
        <v>405</v>
      </c>
      <c r="CE6" s="136" t="s">
        <v>406</v>
      </c>
      <c r="CF6" s="136" t="s">
        <v>364</v>
      </c>
    </row>
    <row r="7" spans="1:84">
      <c r="A7" s="171">
        <v>1</v>
      </c>
      <c r="B7" s="171" t="s">
        <v>204</v>
      </c>
      <c r="C7" s="171" t="s">
        <v>109</v>
      </c>
      <c r="D7" s="171" t="s">
        <v>572</v>
      </c>
      <c r="E7" s="171" t="s">
        <v>253</v>
      </c>
      <c r="F7" s="171">
        <v>2</v>
      </c>
      <c r="G7" s="171" t="s">
        <v>44</v>
      </c>
      <c r="H7" s="172">
        <v>95972.861399999994</v>
      </c>
      <c r="I7" s="172">
        <v>167952.5074</v>
      </c>
      <c r="J7" s="172">
        <v>125469.9139</v>
      </c>
      <c r="K7" s="172">
        <v>219572.34940000001</v>
      </c>
      <c r="L7" s="172">
        <v>152181.97529999999</v>
      </c>
      <c r="M7" s="172">
        <v>266318.45679999999</v>
      </c>
      <c r="N7" s="172">
        <v>186009.1177</v>
      </c>
      <c r="O7" s="172">
        <v>325515.95600000001</v>
      </c>
      <c r="P7" s="172">
        <v>220568.1378</v>
      </c>
      <c r="Q7" s="172">
        <v>385994.24109999998</v>
      </c>
      <c r="R7" s="172">
        <v>242965.42800000001</v>
      </c>
      <c r="S7" s="172">
        <v>425189.49900000001</v>
      </c>
      <c r="T7" s="172">
        <v>263780.57630000002</v>
      </c>
      <c r="U7" s="172">
        <v>461616.00870000001</v>
      </c>
      <c r="AE7" s="136" t="s">
        <v>407</v>
      </c>
      <c r="AG7" s="136"/>
      <c r="AH7" s="136" t="s">
        <v>408</v>
      </c>
      <c r="AI7" s="136" t="s">
        <v>100</v>
      </c>
      <c r="AJ7" s="136" t="s">
        <v>409</v>
      </c>
      <c r="AK7" s="136" t="s">
        <v>410</v>
      </c>
      <c r="AN7" s="136" t="s">
        <v>411</v>
      </c>
      <c r="AO7" s="136" t="s">
        <v>412</v>
      </c>
      <c r="AR7" s="136" t="s">
        <v>413</v>
      </c>
      <c r="AS7" s="136" t="s">
        <v>414</v>
      </c>
      <c r="AT7" s="136" t="s">
        <v>415</v>
      </c>
      <c r="AU7" s="136" t="s">
        <v>416</v>
      </c>
      <c r="AV7" s="136" t="s">
        <v>417</v>
      </c>
      <c r="AW7" s="136" t="s">
        <v>418</v>
      </c>
      <c r="AX7" s="136" t="s">
        <v>419</v>
      </c>
      <c r="AY7" s="136"/>
      <c r="BA7" s="136" t="s">
        <v>420</v>
      </c>
      <c r="BB7" s="136" t="s">
        <v>421</v>
      </c>
      <c r="BC7" s="136" t="s">
        <v>422</v>
      </c>
      <c r="BD7" s="136" t="s">
        <v>423</v>
      </c>
      <c r="BE7" s="136" t="s">
        <v>424</v>
      </c>
      <c r="BF7" s="136"/>
      <c r="BG7" s="136"/>
      <c r="BI7" s="136" t="s">
        <v>425</v>
      </c>
      <c r="BJ7" s="136" t="s">
        <v>124</v>
      </c>
      <c r="BK7" s="136" t="s">
        <v>426</v>
      </c>
      <c r="BL7" s="136" t="s">
        <v>427</v>
      </c>
      <c r="BM7" s="136" t="s">
        <v>428</v>
      </c>
      <c r="BN7" s="136" t="s">
        <v>429</v>
      </c>
      <c r="BO7" s="136" t="s">
        <v>430</v>
      </c>
      <c r="BP7" s="136"/>
      <c r="BQ7" s="136" t="s">
        <v>345</v>
      </c>
      <c r="BR7" s="136" t="s">
        <v>431</v>
      </c>
      <c r="BU7" s="136" t="s">
        <v>432</v>
      </c>
      <c r="BV7" s="136" t="s">
        <v>433</v>
      </c>
      <c r="BW7" s="136" t="s">
        <v>434</v>
      </c>
      <c r="BX7" s="136" t="s">
        <v>435</v>
      </c>
      <c r="BY7" s="136" t="s">
        <v>364</v>
      </c>
      <c r="BZ7" s="136" t="s">
        <v>364</v>
      </c>
      <c r="CA7" s="136" t="s">
        <v>364</v>
      </c>
      <c r="CB7" s="136" t="s">
        <v>436</v>
      </c>
      <c r="CC7" s="136" t="s">
        <v>437</v>
      </c>
      <c r="CD7" s="136" t="s">
        <v>438</v>
      </c>
      <c r="CE7" s="136" t="s">
        <v>439</v>
      </c>
      <c r="CF7" s="136" t="s">
        <v>364</v>
      </c>
    </row>
    <row r="8" spans="1:84">
      <c r="A8" s="171">
        <v>1</v>
      </c>
      <c r="B8" s="171" t="s">
        <v>204</v>
      </c>
      <c r="C8" s="171" t="s">
        <v>109</v>
      </c>
      <c r="D8" s="171" t="s">
        <v>572</v>
      </c>
      <c r="E8" s="171" t="s">
        <v>253</v>
      </c>
      <c r="F8" s="171">
        <v>3</v>
      </c>
      <c r="G8" s="171" t="s">
        <v>43</v>
      </c>
      <c r="H8" s="172">
        <v>85509.435200000007</v>
      </c>
      <c r="I8" s="172">
        <v>149641.5117</v>
      </c>
      <c r="J8" s="172">
        <v>116386.62360000001</v>
      </c>
      <c r="K8" s="172">
        <v>203676.5913</v>
      </c>
      <c r="L8" s="172">
        <v>147152.43979999999</v>
      </c>
      <c r="M8" s="172">
        <v>257516.7697</v>
      </c>
      <c r="N8" s="172">
        <v>193684.26089999999</v>
      </c>
      <c r="O8" s="172">
        <v>338947.45669999998</v>
      </c>
      <c r="P8" s="172">
        <v>239743.77110000001</v>
      </c>
      <c r="Q8" s="172">
        <v>419551.5993</v>
      </c>
      <c r="R8" s="172">
        <v>269925.321</v>
      </c>
      <c r="S8" s="172">
        <v>472369.31180000002</v>
      </c>
      <c r="T8" s="172">
        <v>299687.03899999999</v>
      </c>
      <c r="U8" s="172">
        <v>524452.31830000004</v>
      </c>
      <c r="AE8" s="136" t="s">
        <v>440</v>
      </c>
      <c r="AH8" s="136" t="s">
        <v>441</v>
      </c>
      <c r="AI8" s="136" t="s">
        <v>442</v>
      </c>
      <c r="AJ8" s="136" t="s">
        <v>443</v>
      </c>
      <c r="AK8" s="136" t="s">
        <v>108</v>
      </c>
      <c r="AN8" s="136" t="s">
        <v>444</v>
      </c>
      <c r="AO8" s="136" t="s">
        <v>445</v>
      </c>
      <c r="AR8" s="136"/>
      <c r="AS8" s="136" t="s">
        <v>446</v>
      </c>
      <c r="AT8" s="136" t="s">
        <v>447</v>
      </c>
      <c r="AU8" s="136" t="s">
        <v>448</v>
      </c>
      <c r="AV8" s="136" t="s">
        <v>449</v>
      </c>
      <c r="AW8" s="136" t="s">
        <v>450</v>
      </c>
      <c r="AX8" s="136" t="s">
        <v>451</v>
      </c>
      <c r="BA8" s="136" t="s">
        <v>452</v>
      </c>
      <c r="BB8" s="136" t="s">
        <v>324</v>
      </c>
      <c r="BC8" s="136" t="s">
        <v>453</v>
      </c>
      <c r="BD8" s="136" t="s">
        <v>454</v>
      </c>
      <c r="BE8" s="136" t="s">
        <v>420</v>
      </c>
      <c r="BI8" s="136"/>
      <c r="BJ8" s="136" t="s">
        <v>125</v>
      </c>
      <c r="BK8" s="136" t="s">
        <v>455</v>
      </c>
      <c r="BL8" s="136" t="s">
        <v>356</v>
      </c>
      <c r="BM8" s="136" t="s">
        <v>456</v>
      </c>
      <c r="BN8" s="136"/>
      <c r="BO8" s="136" t="s">
        <v>457</v>
      </c>
      <c r="BQ8" s="136" t="s">
        <v>458</v>
      </c>
      <c r="BR8" s="136" t="s">
        <v>459</v>
      </c>
      <c r="BU8" s="136"/>
      <c r="BV8" s="136"/>
      <c r="BW8" s="136" t="s">
        <v>460</v>
      </c>
      <c r="BX8" s="136" t="s">
        <v>461</v>
      </c>
      <c r="BY8" s="136" t="s">
        <v>364</v>
      </c>
      <c r="BZ8" s="136" t="s">
        <v>364</v>
      </c>
      <c r="CA8" s="136" t="s">
        <v>364</v>
      </c>
      <c r="CB8" s="136" t="s">
        <v>312</v>
      </c>
      <c r="CC8" s="136" t="s">
        <v>462</v>
      </c>
      <c r="CD8" s="136" t="s">
        <v>463</v>
      </c>
      <c r="CE8" s="136" t="s">
        <v>464</v>
      </c>
      <c r="CF8" s="136" t="s">
        <v>364</v>
      </c>
    </row>
    <row r="9" spans="1:84">
      <c r="A9" s="171">
        <v>1</v>
      </c>
      <c r="B9" s="171" t="s">
        <v>204</v>
      </c>
      <c r="C9" s="171" t="s">
        <v>109</v>
      </c>
      <c r="D9" s="171" t="s">
        <v>572</v>
      </c>
      <c r="E9" s="171" t="s">
        <v>253</v>
      </c>
      <c r="F9" s="171">
        <v>4</v>
      </c>
      <c r="G9" s="171" t="s">
        <v>46</v>
      </c>
      <c r="H9" s="172">
        <v>95551.160600000003</v>
      </c>
      <c r="I9" s="172">
        <v>152881.85930000001</v>
      </c>
      <c r="J9" s="172">
        <v>133771.62479999999</v>
      </c>
      <c r="K9" s="172">
        <v>214034.6029</v>
      </c>
      <c r="L9" s="172">
        <v>171992.08910000001</v>
      </c>
      <c r="M9" s="172">
        <v>275187.34659999999</v>
      </c>
      <c r="N9" s="172">
        <v>229322.78539999999</v>
      </c>
      <c r="O9" s="172">
        <v>366916.4621</v>
      </c>
      <c r="P9" s="172">
        <v>286653.4817</v>
      </c>
      <c r="Q9" s="172">
        <v>458645.57760000002</v>
      </c>
      <c r="R9" s="172">
        <v>324873.946</v>
      </c>
      <c r="S9" s="172">
        <v>519798.32130000001</v>
      </c>
      <c r="T9" s="172">
        <v>363094.41019999998</v>
      </c>
      <c r="U9" s="172">
        <v>580951.06499999994</v>
      </c>
      <c r="AE9" s="136" t="s">
        <v>465</v>
      </c>
      <c r="AH9" s="136"/>
      <c r="AI9" s="136" t="s">
        <v>101</v>
      </c>
      <c r="AJ9" s="136" t="s">
        <v>466</v>
      </c>
      <c r="AK9" s="136" t="s">
        <v>467</v>
      </c>
      <c r="AN9" s="136" t="s">
        <v>468</v>
      </c>
      <c r="AO9" s="136" t="s">
        <v>469</v>
      </c>
      <c r="AS9" s="136" t="s">
        <v>470</v>
      </c>
      <c r="AT9" s="136" t="s">
        <v>471</v>
      </c>
      <c r="AU9" s="136" t="s">
        <v>472</v>
      </c>
      <c r="AV9" s="136" t="s">
        <v>473</v>
      </c>
      <c r="AW9" s="136" t="s">
        <v>474</v>
      </c>
      <c r="AX9" s="136"/>
      <c r="BA9" s="136"/>
      <c r="BB9" s="136" t="s">
        <v>475</v>
      </c>
      <c r="BC9" s="136"/>
      <c r="BD9" s="136"/>
      <c r="BE9" s="136" t="s">
        <v>476</v>
      </c>
      <c r="BJ9" s="136" t="s">
        <v>126</v>
      </c>
      <c r="BK9" s="136"/>
      <c r="BL9" s="136" t="s">
        <v>477</v>
      </c>
      <c r="BM9" s="136" t="s">
        <v>478</v>
      </c>
      <c r="BO9" s="136" t="s">
        <v>479</v>
      </c>
      <c r="BQ9" s="136"/>
      <c r="BR9" s="136" t="s">
        <v>135</v>
      </c>
      <c r="BW9" s="136" t="s">
        <v>364</v>
      </c>
      <c r="BX9" s="136" t="s">
        <v>480</v>
      </c>
      <c r="BY9" s="136" t="s">
        <v>364</v>
      </c>
      <c r="BZ9" s="136" t="s">
        <v>364</v>
      </c>
      <c r="CA9" s="136" t="s">
        <v>364</v>
      </c>
      <c r="CB9" s="136" t="s">
        <v>481</v>
      </c>
      <c r="CC9" s="136" t="s">
        <v>482</v>
      </c>
      <c r="CD9" s="136" t="s">
        <v>483</v>
      </c>
      <c r="CE9" s="136" t="s">
        <v>484</v>
      </c>
      <c r="CF9" s="136" t="s">
        <v>364</v>
      </c>
    </row>
    <row r="10" spans="1:84">
      <c r="A10" s="171">
        <v>1</v>
      </c>
      <c r="B10" s="171" t="s">
        <v>204</v>
      </c>
      <c r="C10" s="171" t="s">
        <v>109</v>
      </c>
      <c r="D10" s="171" t="s">
        <v>572</v>
      </c>
      <c r="E10" s="171" t="s">
        <v>295</v>
      </c>
      <c r="F10" s="171">
        <v>1</v>
      </c>
      <c r="G10" s="171" t="s">
        <v>48</v>
      </c>
      <c r="H10" s="172">
        <v>110216.01300000001</v>
      </c>
      <c r="I10" s="172">
        <v>192878.0227</v>
      </c>
      <c r="J10" s="172">
        <v>142605.45189999999</v>
      </c>
      <c r="K10" s="172">
        <v>249559.54070000001</v>
      </c>
      <c r="L10" s="172">
        <v>170628.37530000001</v>
      </c>
      <c r="M10" s="172">
        <v>298599.6569</v>
      </c>
      <c r="N10" s="172">
        <v>203443.6655</v>
      </c>
      <c r="O10" s="172">
        <v>356026.41460000002</v>
      </c>
      <c r="P10" s="172">
        <v>239726.78279999999</v>
      </c>
      <c r="Q10" s="172">
        <v>419521.86989999999</v>
      </c>
      <c r="R10" s="172">
        <v>262799.60100000002</v>
      </c>
      <c r="S10" s="172">
        <v>459899.30180000002</v>
      </c>
      <c r="T10" s="172">
        <v>284473.19270000001</v>
      </c>
      <c r="U10" s="172">
        <v>497828.08720000001</v>
      </c>
      <c r="AE10" s="136" t="s">
        <v>485</v>
      </c>
      <c r="AI10" s="136" t="s">
        <v>486</v>
      </c>
      <c r="AJ10" s="136" t="s">
        <v>487</v>
      </c>
      <c r="AK10" s="136" t="s">
        <v>364</v>
      </c>
      <c r="AN10" s="136" t="s">
        <v>488</v>
      </c>
      <c r="AO10" s="136"/>
      <c r="AS10" s="136" t="s">
        <v>114</v>
      </c>
      <c r="AT10" s="136" t="s">
        <v>303</v>
      </c>
      <c r="AU10" s="136" t="s">
        <v>489</v>
      </c>
      <c r="AV10" s="136"/>
      <c r="AW10" s="136"/>
      <c r="BB10" s="136" t="s">
        <v>490</v>
      </c>
      <c r="BE10" s="136" t="s">
        <v>491</v>
      </c>
      <c r="BJ10" s="136" t="s">
        <v>127</v>
      </c>
      <c r="BL10" s="136" t="s">
        <v>492</v>
      </c>
      <c r="BM10" s="136" t="s">
        <v>493</v>
      </c>
      <c r="BO10" s="136" t="s">
        <v>494</v>
      </c>
      <c r="BR10" s="136" t="s">
        <v>495</v>
      </c>
      <c r="BW10" s="136" t="s">
        <v>364</v>
      </c>
      <c r="BX10" s="136" t="s">
        <v>496</v>
      </c>
      <c r="BY10" s="136" t="s">
        <v>364</v>
      </c>
      <c r="BZ10" s="136" t="s">
        <v>364</v>
      </c>
      <c r="CA10" s="136" t="s">
        <v>364</v>
      </c>
      <c r="CB10" s="136" t="s">
        <v>425</v>
      </c>
      <c r="CC10" s="136"/>
      <c r="CD10" s="136" t="s">
        <v>364</v>
      </c>
      <c r="CE10" s="136" t="s">
        <v>497</v>
      </c>
      <c r="CF10" s="136" t="s">
        <v>364</v>
      </c>
    </row>
    <row r="11" spans="1:84">
      <c r="A11" s="171">
        <v>1</v>
      </c>
      <c r="B11" s="171" t="s">
        <v>204</v>
      </c>
      <c r="C11" s="171" t="s">
        <v>109</v>
      </c>
      <c r="D11" s="171" t="s">
        <v>572</v>
      </c>
      <c r="E11" s="171" t="s">
        <v>295</v>
      </c>
      <c r="F11" s="171">
        <v>2</v>
      </c>
      <c r="G11" s="171" t="s">
        <v>44</v>
      </c>
      <c r="H11" s="172">
        <v>94748.378800000006</v>
      </c>
      <c r="I11" s="172">
        <v>165809.66310000001</v>
      </c>
      <c r="J11" s="172">
        <v>123746.55710000001</v>
      </c>
      <c r="K11" s="172">
        <v>216556.47500000001</v>
      </c>
      <c r="L11" s="172">
        <v>149975.81599999999</v>
      </c>
      <c r="M11" s="172">
        <v>262457.67800000001</v>
      </c>
      <c r="N11" s="172">
        <v>183099.45329999999</v>
      </c>
      <c r="O11" s="172">
        <v>320424.04330000002</v>
      </c>
      <c r="P11" s="172">
        <v>216998.7451</v>
      </c>
      <c r="Q11" s="172">
        <v>379747.804</v>
      </c>
      <c r="R11" s="172">
        <v>238959.39069999999</v>
      </c>
      <c r="S11" s="172">
        <v>418178.9338</v>
      </c>
      <c r="T11" s="172">
        <v>259340.66140000001</v>
      </c>
      <c r="U11" s="172">
        <v>453846.15730000002</v>
      </c>
      <c r="AE11" s="136"/>
      <c r="AI11" s="136" t="s">
        <v>498</v>
      </c>
      <c r="AJ11" s="136"/>
      <c r="AK11" s="136" t="s">
        <v>364</v>
      </c>
      <c r="AN11" s="136" t="s">
        <v>499</v>
      </c>
      <c r="AS11" s="136" t="s">
        <v>115</v>
      </c>
      <c r="AT11" s="136" t="s">
        <v>500</v>
      </c>
      <c r="AU11" s="136" t="s">
        <v>501</v>
      </c>
      <c r="BB11" s="136" t="s">
        <v>502</v>
      </c>
      <c r="BE11" s="136"/>
      <c r="BJ11" s="136" t="s">
        <v>128</v>
      </c>
      <c r="BL11" s="136" t="s">
        <v>503</v>
      </c>
      <c r="BM11" s="136" t="s">
        <v>254</v>
      </c>
      <c r="BO11" s="136" t="s">
        <v>504</v>
      </c>
      <c r="BR11" s="136" t="s">
        <v>505</v>
      </c>
      <c r="BW11" s="136" t="s">
        <v>364</v>
      </c>
      <c r="BX11" s="136" t="s">
        <v>506</v>
      </c>
      <c r="BY11" s="136" t="s">
        <v>364</v>
      </c>
      <c r="BZ11" s="136" t="s">
        <v>364</v>
      </c>
      <c r="CA11" s="136" t="s">
        <v>364</v>
      </c>
      <c r="CB11" s="136" t="s">
        <v>507</v>
      </c>
      <c r="CC11" s="136"/>
      <c r="CD11" s="136" t="s">
        <v>364</v>
      </c>
      <c r="CE11" s="136" t="s">
        <v>508</v>
      </c>
      <c r="CF11" s="136" t="s">
        <v>364</v>
      </c>
    </row>
    <row r="12" spans="1:84">
      <c r="A12" s="171">
        <v>1</v>
      </c>
      <c r="B12" s="171" t="s">
        <v>204</v>
      </c>
      <c r="C12" s="171" t="s">
        <v>109</v>
      </c>
      <c r="D12" s="171" t="s">
        <v>572</v>
      </c>
      <c r="E12" s="171" t="s">
        <v>295</v>
      </c>
      <c r="F12" s="171">
        <v>3</v>
      </c>
      <c r="G12" s="171" t="s">
        <v>43</v>
      </c>
      <c r="H12" s="172">
        <v>84698.745899999994</v>
      </c>
      <c r="I12" s="172">
        <v>148222.80549999999</v>
      </c>
      <c r="J12" s="172">
        <v>115391.4313</v>
      </c>
      <c r="K12" s="172">
        <v>201935.0048</v>
      </c>
      <c r="L12" s="172">
        <v>145977.4241</v>
      </c>
      <c r="M12" s="172">
        <v>255460.4921</v>
      </c>
      <c r="N12" s="172">
        <v>192223.41329999999</v>
      </c>
      <c r="O12" s="172">
        <v>336390.97340000002</v>
      </c>
      <c r="P12" s="172">
        <v>238016.93669999999</v>
      </c>
      <c r="Q12" s="172">
        <v>416529.63939999999</v>
      </c>
      <c r="R12" s="172">
        <v>268043.21230000001</v>
      </c>
      <c r="S12" s="172">
        <v>469075.62150000001</v>
      </c>
      <c r="T12" s="172">
        <v>297667.29580000002</v>
      </c>
      <c r="U12" s="172">
        <v>520917.76770000003</v>
      </c>
      <c r="AI12" s="136" t="s">
        <v>509</v>
      </c>
      <c r="AJ12" s="136"/>
      <c r="AK12" s="136" t="s">
        <v>364</v>
      </c>
      <c r="AN12" s="136" t="s">
        <v>510</v>
      </c>
      <c r="AS12" s="136" t="s">
        <v>511</v>
      </c>
      <c r="AT12" s="136" t="s">
        <v>512</v>
      </c>
      <c r="AU12" s="136"/>
      <c r="BB12" s="136" t="s">
        <v>513</v>
      </c>
      <c r="BJ12" s="136"/>
      <c r="BL12" s="136" t="s">
        <v>131</v>
      </c>
      <c r="BM12" s="136" t="s">
        <v>514</v>
      </c>
      <c r="BO12" s="136" t="s">
        <v>515</v>
      </c>
      <c r="BR12" s="136" t="s">
        <v>516</v>
      </c>
      <c r="BW12" s="136" t="s">
        <v>364</v>
      </c>
      <c r="BX12" s="136" t="s">
        <v>517</v>
      </c>
      <c r="BY12" s="136" t="s">
        <v>364</v>
      </c>
      <c r="BZ12" s="136" t="s">
        <v>364</v>
      </c>
      <c r="CA12" s="136" t="s">
        <v>364</v>
      </c>
      <c r="CB12" s="136" t="s">
        <v>518</v>
      </c>
      <c r="CC12" s="136"/>
      <c r="CD12" s="136" t="s">
        <v>364</v>
      </c>
      <c r="CE12" s="136" t="s">
        <v>519</v>
      </c>
      <c r="CF12" s="136" t="s">
        <v>364</v>
      </c>
    </row>
    <row r="13" spans="1:84">
      <c r="A13" s="171">
        <v>1</v>
      </c>
      <c r="B13" s="171" t="s">
        <v>204</v>
      </c>
      <c r="C13" s="171" t="s">
        <v>109</v>
      </c>
      <c r="D13" s="171" t="s">
        <v>572</v>
      </c>
      <c r="E13" s="171" t="s">
        <v>295</v>
      </c>
      <c r="F13" s="171">
        <v>4</v>
      </c>
      <c r="G13" s="171" t="s">
        <v>46</v>
      </c>
      <c r="H13" s="172">
        <v>93951.063299999994</v>
      </c>
      <c r="I13" s="172">
        <v>150321.70360000001</v>
      </c>
      <c r="J13" s="172">
        <v>131531.48869999999</v>
      </c>
      <c r="K13" s="172">
        <v>210450.38500000001</v>
      </c>
      <c r="L13" s="172">
        <v>169111.91390000001</v>
      </c>
      <c r="M13" s="172">
        <v>270579.06640000001</v>
      </c>
      <c r="N13" s="172">
        <v>225482.55189999999</v>
      </c>
      <c r="O13" s="172">
        <v>360772.08850000001</v>
      </c>
      <c r="P13" s="172">
        <v>281853.19</v>
      </c>
      <c r="Q13" s="172">
        <v>450965.11060000001</v>
      </c>
      <c r="R13" s="172">
        <v>319433.6152</v>
      </c>
      <c r="S13" s="172">
        <v>511093.79190000001</v>
      </c>
      <c r="T13" s="172">
        <v>357014.04060000001</v>
      </c>
      <c r="U13" s="172">
        <v>571222.47340000002</v>
      </c>
      <c r="AI13" s="136" t="s">
        <v>520</v>
      </c>
      <c r="AJ13" s="136"/>
      <c r="AK13" s="136" t="s">
        <v>364</v>
      </c>
      <c r="AN13" s="136" t="s">
        <v>521</v>
      </c>
      <c r="AS13" s="136" t="s">
        <v>522</v>
      </c>
      <c r="AT13" s="136" t="s">
        <v>523</v>
      </c>
      <c r="BB13" s="136" t="s">
        <v>524</v>
      </c>
      <c r="BL13" s="136" t="s">
        <v>132</v>
      </c>
      <c r="BM13" s="136"/>
      <c r="BO13" s="136" t="s">
        <v>420</v>
      </c>
      <c r="BR13" s="136" t="s">
        <v>525</v>
      </c>
      <c r="BW13" s="136" t="s">
        <v>364</v>
      </c>
      <c r="BX13" s="136" t="s">
        <v>526</v>
      </c>
      <c r="BY13" s="136" t="s">
        <v>364</v>
      </c>
      <c r="BZ13" s="136" t="s">
        <v>364</v>
      </c>
      <c r="CA13" s="136" t="s">
        <v>364</v>
      </c>
      <c r="CB13" s="136" t="s">
        <v>527</v>
      </c>
      <c r="CC13" s="136"/>
      <c r="CD13" s="136" t="s">
        <v>364</v>
      </c>
      <c r="CE13" s="136" t="s">
        <v>364</v>
      </c>
      <c r="CF13" s="136" t="s">
        <v>364</v>
      </c>
    </row>
    <row r="14" spans="1:84">
      <c r="A14" s="171">
        <v>1</v>
      </c>
      <c r="B14" s="171" t="s">
        <v>204</v>
      </c>
      <c r="C14" s="171" t="s">
        <v>109</v>
      </c>
      <c r="D14" s="171" t="s">
        <v>572</v>
      </c>
      <c r="E14" s="171" t="s">
        <v>337</v>
      </c>
      <c r="F14" s="171">
        <v>1</v>
      </c>
      <c r="G14" s="171" t="s">
        <v>48</v>
      </c>
      <c r="H14" s="172">
        <v>110698.00109999999</v>
      </c>
      <c r="I14" s="172">
        <v>193721.5018</v>
      </c>
      <c r="J14" s="172">
        <v>143243.70559999999</v>
      </c>
      <c r="K14" s="172">
        <v>250676.48490000001</v>
      </c>
      <c r="L14" s="172">
        <v>171402.02100000001</v>
      </c>
      <c r="M14" s="172">
        <v>299953.5367</v>
      </c>
      <c r="N14" s="172">
        <v>204381.23060000001</v>
      </c>
      <c r="O14" s="172">
        <v>357667.15350000001</v>
      </c>
      <c r="P14" s="172">
        <v>240845.8193</v>
      </c>
      <c r="Q14" s="172">
        <v>421480.18369999999</v>
      </c>
      <c r="R14" s="172">
        <v>264033.93920000002</v>
      </c>
      <c r="S14" s="172">
        <v>462059.39370000002</v>
      </c>
      <c r="T14" s="172">
        <v>285821.5588</v>
      </c>
      <c r="U14" s="172">
        <v>500187.72779999999</v>
      </c>
      <c r="AI14" s="136" t="s">
        <v>528</v>
      </c>
      <c r="AJ14" s="136"/>
      <c r="AK14" s="136" t="s">
        <v>364</v>
      </c>
      <c r="AN14" s="136"/>
      <c r="AS14" s="136" t="s">
        <v>529</v>
      </c>
      <c r="AT14" s="136"/>
      <c r="BB14" s="136"/>
      <c r="BL14" s="136" t="s">
        <v>387</v>
      </c>
      <c r="BO14" s="136" t="s">
        <v>530</v>
      </c>
      <c r="BR14" s="136" t="s">
        <v>531</v>
      </c>
      <c r="BW14" s="136" t="s">
        <v>364</v>
      </c>
      <c r="BX14" s="136" t="s">
        <v>532</v>
      </c>
      <c r="BY14" s="136" t="s">
        <v>364</v>
      </c>
      <c r="BZ14" s="136" t="s">
        <v>364</v>
      </c>
      <c r="CA14" s="136" t="s">
        <v>364</v>
      </c>
      <c r="CB14" s="136" t="s">
        <v>364</v>
      </c>
      <c r="CC14" s="136"/>
      <c r="CD14" s="136" t="s">
        <v>364</v>
      </c>
      <c r="CE14" s="136" t="s">
        <v>364</v>
      </c>
      <c r="CF14" s="136" t="s">
        <v>364</v>
      </c>
    </row>
    <row r="15" spans="1:84">
      <c r="A15" s="171">
        <v>1</v>
      </c>
      <c r="B15" s="171" t="s">
        <v>204</v>
      </c>
      <c r="C15" s="171" t="s">
        <v>109</v>
      </c>
      <c r="D15" s="171" t="s">
        <v>572</v>
      </c>
      <c r="E15" s="171" t="s">
        <v>337</v>
      </c>
      <c r="F15" s="171">
        <v>2</v>
      </c>
      <c r="G15" s="171" t="s">
        <v>44</v>
      </c>
      <c r="H15" s="172">
        <v>95094.686100000006</v>
      </c>
      <c r="I15" s="172">
        <v>166415.70060000001</v>
      </c>
      <c r="J15" s="172">
        <v>124219.38219999999</v>
      </c>
      <c r="K15" s="172">
        <v>217383.91880000001</v>
      </c>
      <c r="L15" s="172">
        <v>150568.29889999999</v>
      </c>
      <c r="M15" s="172">
        <v>263494.5232</v>
      </c>
      <c r="N15" s="172">
        <v>183858.5606</v>
      </c>
      <c r="O15" s="172">
        <v>321752.48109999998</v>
      </c>
      <c r="P15" s="172">
        <v>217918.413</v>
      </c>
      <c r="Q15" s="172">
        <v>381357.22279999999</v>
      </c>
      <c r="R15" s="172">
        <v>239984.60449999999</v>
      </c>
      <c r="S15" s="172">
        <v>419973.05800000002</v>
      </c>
      <c r="T15" s="172">
        <v>260468.5668</v>
      </c>
      <c r="U15" s="172">
        <v>455819.99180000002</v>
      </c>
      <c r="AI15" s="136" t="s">
        <v>102</v>
      </c>
      <c r="AJ15" s="136"/>
      <c r="AK15" s="136" t="s">
        <v>364</v>
      </c>
      <c r="AS15" s="136" t="s">
        <v>533</v>
      </c>
      <c r="BL15" s="136" t="s">
        <v>534</v>
      </c>
      <c r="BO15" s="136" t="s">
        <v>535</v>
      </c>
      <c r="BR15" s="136" t="s">
        <v>536</v>
      </c>
      <c r="BW15" s="136" t="s">
        <v>364</v>
      </c>
      <c r="BX15" s="136" t="s">
        <v>537</v>
      </c>
      <c r="BY15" s="136" t="s">
        <v>364</v>
      </c>
      <c r="BZ15" s="136" t="s">
        <v>364</v>
      </c>
      <c r="CA15" s="136"/>
      <c r="CB15" s="136" t="s">
        <v>364</v>
      </c>
      <c r="CC15" s="136" t="s">
        <v>364</v>
      </c>
      <c r="CD15" s="136" t="s">
        <v>364</v>
      </c>
      <c r="CE15" s="136" t="s">
        <v>364</v>
      </c>
      <c r="CF15" s="136" t="s">
        <v>364</v>
      </c>
    </row>
    <row r="16" spans="1:84">
      <c r="A16" s="171">
        <v>1</v>
      </c>
      <c r="B16" s="171" t="s">
        <v>204</v>
      </c>
      <c r="C16" s="171" t="s">
        <v>109</v>
      </c>
      <c r="D16" s="171" t="s">
        <v>572</v>
      </c>
      <c r="E16" s="171" t="s">
        <v>337</v>
      </c>
      <c r="F16" s="171">
        <v>3</v>
      </c>
      <c r="G16" s="171" t="s">
        <v>43</v>
      </c>
      <c r="H16" s="172">
        <v>84961.361199999999</v>
      </c>
      <c r="I16" s="172">
        <v>148682.38209999999</v>
      </c>
      <c r="J16" s="172">
        <v>115731.1382</v>
      </c>
      <c r="K16" s="172">
        <v>202529.49179999999</v>
      </c>
      <c r="L16" s="172">
        <v>146393.2867</v>
      </c>
      <c r="M16" s="172">
        <v>256188.25159999999</v>
      </c>
      <c r="N16" s="172">
        <v>192756.72889999999</v>
      </c>
      <c r="O16" s="172">
        <v>337324.27559999999</v>
      </c>
      <c r="P16" s="172">
        <v>238663.73620000001</v>
      </c>
      <c r="Q16" s="172">
        <v>417661.53830000001</v>
      </c>
      <c r="R16" s="172">
        <v>268761.25760000001</v>
      </c>
      <c r="S16" s="172">
        <v>470332.2009</v>
      </c>
      <c r="T16" s="172">
        <v>298453.05910000001</v>
      </c>
      <c r="U16" s="172">
        <v>522292.85340000002</v>
      </c>
      <c r="AI16" s="136" t="s">
        <v>103</v>
      </c>
      <c r="AJ16" s="136"/>
      <c r="AK16" s="136" t="s">
        <v>364</v>
      </c>
      <c r="AS16" s="136" t="s">
        <v>420</v>
      </c>
      <c r="BL16" s="136" t="s">
        <v>133</v>
      </c>
      <c r="BO16" s="136"/>
      <c r="BR16" s="136" t="s">
        <v>538</v>
      </c>
      <c r="BW16" s="136" t="s">
        <v>364</v>
      </c>
      <c r="BX16" s="136" t="s">
        <v>539</v>
      </c>
      <c r="BY16" s="136" t="s">
        <v>364</v>
      </c>
      <c r="BZ16" s="136" t="s">
        <v>364</v>
      </c>
      <c r="CA16" s="136"/>
      <c r="CB16" s="136" t="s">
        <v>364</v>
      </c>
      <c r="CC16" s="136" t="s">
        <v>364</v>
      </c>
      <c r="CD16" s="136" t="s">
        <v>364</v>
      </c>
      <c r="CE16" s="136" t="s">
        <v>364</v>
      </c>
      <c r="CF16" s="136" t="s">
        <v>364</v>
      </c>
    </row>
    <row r="17" spans="1:84">
      <c r="A17" s="171">
        <v>1</v>
      </c>
      <c r="B17" s="171" t="s">
        <v>204</v>
      </c>
      <c r="C17" s="171" t="s">
        <v>109</v>
      </c>
      <c r="D17" s="171" t="s">
        <v>572</v>
      </c>
      <c r="E17" s="171" t="s">
        <v>337</v>
      </c>
      <c r="F17" s="171">
        <v>4</v>
      </c>
      <c r="G17" s="171" t="s">
        <v>46</v>
      </c>
      <c r="H17" s="172">
        <v>94358.287899999996</v>
      </c>
      <c r="I17" s="172">
        <v>150973.26300000001</v>
      </c>
      <c r="J17" s="172">
        <v>132101.60320000001</v>
      </c>
      <c r="K17" s="172">
        <v>211362.56820000001</v>
      </c>
      <c r="L17" s="172">
        <v>169844.91829999999</v>
      </c>
      <c r="M17" s="172">
        <v>271751.87339999998</v>
      </c>
      <c r="N17" s="172">
        <v>226459.89110000001</v>
      </c>
      <c r="O17" s="172">
        <v>362335.83120000002</v>
      </c>
      <c r="P17" s="172">
        <v>283074.8639</v>
      </c>
      <c r="Q17" s="172">
        <v>452919.78899999999</v>
      </c>
      <c r="R17" s="172">
        <v>320818.179</v>
      </c>
      <c r="S17" s="172">
        <v>513309.09409999999</v>
      </c>
      <c r="T17" s="172">
        <v>358561.49420000002</v>
      </c>
      <c r="U17" s="172">
        <v>573698.39930000005</v>
      </c>
      <c r="AI17" s="136" t="s">
        <v>540</v>
      </c>
      <c r="AJ17" s="136"/>
      <c r="AK17" s="136" t="s">
        <v>364</v>
      </c>
      <c r="AS17" s="136"/>
      <c r="BL17" s="136" t="s">
        <v>541</v>
      </c>
      <c r="BR17" s="136"/>
      <c r="BW17" s="136" t="s">
        <v>364</v>
      </c>
      <c r="BX17" s="136" t="s">
        <v>542</v>
      </c>
      <c r="BY17" s="136" t="s">
        <v>364</v>
      </c>
      <c r="BZ17" s="136" t="s">
        <v>364</v>
      </c>
      <c r="CA17" s="136"/>
      <c r="CB17" s="136" t="s">
        <v>364</v>
      </c>
      <c r="CC17" s="136" t="s">
        <v>364</v>
      </c>
      <c r="CD17" s="136" t="s">
        <v>364</v>
      </c>
      <c r="CE17" s="136" t="s">
        <v>364</v>
      </c>
      <c r="CF17" s="136" t="s">
        <v>364</v>
      </c>
    </row>
    <row r="18" spans="1:84">
      <c r="A18" s="171">
        <v>1</v>
      </c>
      <c r="B18" s="171" t="s">
        <v>204</v>
      </c>
      <c r="C18" s="171" t="s">
        <v>109</v>
      </c>
      <c r="D18" s="171" t="s">
        <v>572</v>
      </c>
      <c r="E18" s="171" t="s">
        <v>376</v>
      </c>
      <c r="F18" s="171">
        <v>1</v>
      </c>
      <c r="G18" s="171" t="s">
        <v>48</v>
      </c>
      <c r="H18" s="172">
        <v>109734.02499999999</v>
      </c>
      <c r="I18" s="172">
        <v>192034.54370000001</v>
      </c>
      <c r="J18" s="172">
        <v>141967.19810000001</v>
      </c>
      <c r="K18" s="172">
        <v>248442.59650000001</v>
      </c>
      <c r="L18" s="172">
        <v>169854.7298</v>
      </c>
      <c r="M18" s="172">
        <v>297245.77710000001</v>
      </c>
      <c r="N18" s="172">
        <v>202506.10029999999</v>
      </c>
      <c r="O18" s="172">
        <v>354385.67560000002</v>
      </c>
      <c r="P18" s="172">
        <v>238607.7464</v>
      </c>
      <c r="Q18" s="172">
        <v>417563.55609999999</v>
      </c>
      <c r="R18" s="172">
        <v>261565.2628</v>
      </c>
      <c r="S18" s="172">
        <v>457739.20980000001</v>
      </c>
      <c r="T18" s="172">
        <v>283124.82669999998</v>
      </c>
      <c r="U18" s="172">
        <v>495468.44660000002</v>
      </c>
      <c r="AI18" s="136" t="s">
        <v>104</v>
      </c>
      <c r="AJ18" s="136"/>
      <c r="AK18" s="136" t="s">
        <v>364</v>
      </c>
      <c r="BL18" s="136" t="s">
        <v>543</v>
      </c>
      <c r="BW18" s="136" t="s">
        <v>364</v>
      </c>
      <c r="BX18" s="136" t="s">
        <v>544</v>
      </c>
      <c r="BY18" s="136" t="s">
        <v>364</v>
      </c>
      <c r="BZ18" s="136" t="s">
        <v>364</v>
      </c>
      <c r="CA18" s="136" t="s">
        <v>364</v>
      </c>
      <c r="CB18" s="136"/>
      <c r="CC18" s="136" t="s">
        <v>364</v>
      </c>
      <c r="CD18" s="136" t="s">
        <v>364</v>
      </c>
      <c r="CE18" s="136" t="s">
        <v>364</v>
      </c>
      <c r="CF18" s="136" t="s">
        <v>364</v>
      </c>
    </row>
    <row r="19" spans="1:84">
      <c r="A19" s="171">
        <v>1</v>
      </c>
      <c r="B19" s="171" t="s">
        <v>204</v>
      </c>
      <c r="C19" s="171" t="s">
        <v>109</v>
      </c>
      <c r="D19" s="171" t="s">
        <v>572</v>
      </c>
      <c r="E19" s="171" t="s">
        <v>376</v>
      </c>
      <c r="F19" s="171">
        <v>2</v>
      </c>
      <c r="G19" s="171" t="s">
        <v>44</v>
      </c>
      <c r="H19" s="172">
        <v>94402.0717</v>
      </c>
      <c r="I19" s="172">
        <v>165203.62539999999</v>
      </c>
      <c r="J19" s="172">
        <v>123273.73209999999</v>
      </c>
      <c r="K19" s="172">
        <v>215729.03109999999</v>
      </c>
      <c r="L19" s="172">
        <v>149383.33300000001</v>
      </c>
      <c r="M19" s="172">
        <v>261420.83290000001</v>
      </c>
      <c r="N19" s="172">
        <v>182340.34599999999</v>
      </c>
      <c r="O19" s="172">
        <v>319095.60560000001</v>
      </c>
      <c r="P19" s="172">
        <v>216079.0773</v>
      </c>
      <c r="Q19" s="172">
        <v>378138.38520000002</v>
      </c>
      <c r="R19" s="172">
        <v>237934.17689999999</v>
      </c>
      <c r="S19" s="172">
        <v>416384.80969999998</v>
      </c>
      <c r="T19" s="172">
        <v>258212.75589999999</v>
      </c>
      <c r="U19" s="172">
        <v>451872.32270000002</v>
      </c>
      <c r="AI19" s="136" t="s">
        <v>545</v>
      </c>
      <c r="AJ19" s="136"/>
      <c r="AK19" s="136" t="s">
        <v>364</v>
      </c>
      <c r="BL19" s="136" t="s">
        <v>433</v>
      </c>
      <c r="BW19" s="136" t="s">
        <v>364</v>
      </c>
      <c r="BX19" s="136" t="s">
        <v>546</v>
      </c>
      <c r="BY19" s="136" t="s">
        <v>364</v>
      </c>
      <c r="BZ19" s="136" t="s">
        <v>364</v>
      </c>
      <c r="CA19" s="136" t="s">
        <v>364</v>
      </c>
      <c r="CB19" s="136"/>
      <c r="CC19" s="136" t="s">
        <v>364</v>
      </c>
      <c r="CD19" s="136" t="s">
        <v>364</v>
      </c>
      <c r="CE19" s="136" t="s">
        <v>364</v>
      </c>
      <c r="CF19" s="136" t="s">
        <v>364</v>
      </c>
    </row>
    <row r="20" spans="1:84">
      <c r="A20" s="171">
        <v>1</v>
      </c>
      <c r="B20" s="171" t="s">
        <v>204</v>
      </c>
      <c r="C20" s="171" t="s">
        <v>109</v>
      </c>
      <c r="D20" s="171" t="s">
        <v>572</v>
      </c>
      <c r="E20" s="171" t="s">
        <v>376</v>
      </c>
      <c r="F20" s="171">
        <v>3</v>
      </c>
      <c r="G20" s="171" t="s">
        <v>43</v>
      </c>
      <c r="H20" s="172">
        <v>84436.130699999994</v>
      </c>
      <c r="I20" s="172">
        <v>147763.22880000001</v>
      </c>
      <c r="J20" s="172">
        <v>115051.72440000001</v>
      </c>
      <c r="K20" s="172">
        <v>201340.5177</v>
      </c>
      <c r="L20" s="172">
        <v>145561.56150000001</v>
      </c>
      <c r="M20" s="172">
        <v>254732.73250000001</v>
      </c>
      <c r="N20" s="172">
        <v>191690.09779999999</v>
      </c>
      <c r="O20" s="172">
        <v>335457.67129999999</v>
      </c>
      <c r="P20" s="172">
        <v>237370.13740000001</v>
      </c>
      <c r="Q20" s="172">
        <v>415397.74040000001</v>
      </c>
      <c r="R20" s="172">
        <v>267325.16700000002</v>
      </c>
      <c r="S20" s="172">
        <v>467819.04220000003</v>
      </c>
      <c r="T20" s="172">
        <v>296881.53259999998</v>
      </c>
      <c r="U20" s="172">
        <v>519542.68190000003</v>
      </c>
      <c r="AI20" s="136" t="s">
        <v>105</v>
      </c>
      <c r="BL20" s="136" t="s">
        <v>134</v>
      </c>
      <c r="BW20" s="136" t="s">
        <v>364</v>
      </c>
      <c r="BX20" s="136" t="s">
        <v>547</v>
      </c>
      <c r="BY20" s="136" t="s">
        <v>364</v>
      </c>
      <c r="BZ20" s="136" t="s">
        <v>364</v>
      </c>
      <c r="CA20" s="136" t="s">
        <v>364</v>
      </c>
      <c r="CB20" s="136"/>
      <c r="CC20" s="136" t="s">
        <v>364</v>
      </c>
      <c r="CD20" s="136" t="s">
        <v>364</v>
      </c>
      <c r="CE20" s="136" t="s">
        <v>364</v>
      </c>
      <c r="CF20" s="136" t="s">
        <v>364</v>
      </c>
    </row>
    <row r="21" spans="1:84">
      <c r="A21" s="171">
        <v>1</v>
      </c>
      <c r="B21" s="171" t="s">
        <v>204</v>
      </c>
      <c r="C21" s="171" t="s">
        <v>109</v>
      </c>
      <c r="D21" s="171" t="s">
        <v>572</v>
      </c>
      <c r="E21" s="171" t="s">
        <v>376</v>
      </c>
      <c r="F21" s="171">
        <v>4</v>
      </c>
      <c r="G21" s="171" t="s">
        <v>46</v>
      </c>
      <c r="H21" s="172">
        <v>93543.838699999993</v>
      </c>
      <c r="I21" s="172">
        <v>149670.1441</v>
      </c>
      <c r="J21" s="172">
        <v>130961.3741</v>
      </c>
      <c r="K21" s="172">
        <v>209538.20180000001</v>
      </c>
      <c r="L21" s="172">
        <v>168378.90960000001</v>
      </c>
      <c r="M21" s="172">
        <v>269406.25939999998</v>
      </c>
      <c r="N21" s="172">
        <v>224505.21280000001</v>
      </c>
      <c r="O21" s="172">
        <v>359208.34580000001</v>
      </c>
      <c r="P21" s="172">
        <v>280631.5159</v>
      </c>
      <c r="Q21" s="172">
        <v>449010.43219999998</v>
      </c>
      <c r="R21" s="172">
        <v>318049.0514</v>
      </c>
      <c r="S21" s="172">
        <v>508878.48979999998</v>
      </c>
      <c r="T21" s="172">
        <v>355466.58689999999</v>
      </c>
      <c r="U21" s="172">
        <v>568746.54740000004</v>
      </c>
      <c r="AI21" s="136" t="s">
        <v>106</v>
      </c>
      <c r="BL21" s="136"/>
      <c r="BW21" s="136" t="s">
        <v>364</v>
      </c>
      <c r="BX21" s="136" t="s">
        <v>548</v>
      </c>
      <c r="BY21" s="136" t="s">
        <v>364</v>
      </c>
      <c r="BZ21" s="136" t="s">
        <v>364</v>
      </c>
      <c r="CA21" s="136" t="s">
        <v>364</v>
      </c>
      <c r="CB21" s="136"/>
      <c r="CC21" s="136" t="s">
        <v>364</v>
      </c>
      <c r="CD21" s="136" t="s">
        <v>364</v>
      </c>
      <c r="CE21" s="136" t="s">
        <v>364</v>
      </c>
      <c r="CF21" s="136" t="s">
        <v>364</v>
      </c>
    </row>
    <row r="22" spans="1:84">
      <c r="A22" s="171">
        <v>1</v>
      </c>
      <c r="B22" s="171" t="s">
        <v>204</v>
      </c>
      <c r="C22" s="171" t="s">
        <v>109</v>
      </c>
      <c r="D22" s="171" t="s">
        <v>572</v>
      </c>
      <c r="E22" s="171" t="s">
        <v>410</v>
      </c>
      <c r="F22" s="171">
        <v>1</v>
      </c>
      <c r="G22" s="171" t="s">
        <v>48</v>
      </c>
      <c r="H22" s="172">
        <v>110190.94349999999</v>
      </c>
      <c r="I22" s="172">
        <v>192834.15109999999</v>
      </c>
      <c r="J22" s="172">
        <v>142602.93150000001</v>
      </c>
      <c r="K22" s="172">
        <v>249555.13020000001</v>
      </c>
      <c r="L22" s="172">
        <v>170645.75839999999</v>
      </c>
      <c r="M22" s="172">
        <v>298630.0772</v>
      </c>
      <c r="N22" s="172">
        <v>203495.34950000001</v>
      </c>
      <c r="O22" s="172">
        <v>356116.8615</v>
      </c>
      <c r="P22" s="172">
        <v>239816.8615</v>
      </c>
      <c r="Q22" s="172">
        <v>419679.50760000001</v>
      </c>
      <c r="R22" s="172">
        <v>262913.89539999998</v>
      </c>
      <c r="S22" s="172">
        <v>460099.31689999998</v>
      </c>
      <c r="T22" s="172">
        <v>284621.93310000002</v>
      </c>
      <c r="U22" s="172">
        <v>498088.38299999997</v>
      </c>
      <c r="AI22" s="136" t="s">
        <v>549</v>
      </c>
      <c r="BW22" s="136" t="s">
        <v>364</v>
      </c>
      <c r="BX22" s="136" t="s">
        <v>364</v>
      </c>
      <c r="BY22" s="136" t="s">
        <v>364</v>
      </c>
      <c r="BZ22" s="136" t="s">
        <v>364</v>
      </c>
      <c r="CA22" s="136" t="s">
        <v>364</v>
      </c>
      <c r="CB22" s="136"/>
      <c r="CC22" s="136" t="s">
        <v>364</v>
      </c>
      <c r="CD22" s="136" t="s">
        <v>364</v>
      </c>
      <c r="CE22" s="136" t="s">
        <v>364</v>
      </c>
      <c r="CF22" s="136" t="s">
        <v>364</v>
      </c>
    </row>
    <row r="23" spans="1:84">
      <c r="A23" s="171">
        <v>1</v>
      </c>
      <c r="B23" s="171" t="s">
        <v>204</v>
      </c>
      <c r="C23" s="171" t="s">
        <v>109</v>
      </c>
      <c r="D23" s="171" t="s">
        <v>572</v>
      </c>
      <c r="E23" s="171" t="s">
        <v>410</v>
      </c>
      <c r="F23" s="171">
        <v>2</v>
      </c>
      <c r="G23" s="171" t="s">
        <v>44</v>
      </c>
      <c r="H23" s="172">
        <v>94587.628500000006</v>
      </c>
      <c r="I23" s="172">
        <v>165528.35</v>
      </c>
      <c r="J23" s="172">
        <v>123578.60799999999</v>
      </c>
      <c r="K23" s="172">
        <v>216262.56400000001</v>
      </c>
      <c r="L23" s="172">
        <v>149812.03649999999</v>
      </c>
      <c r="M23" s="172">
        <v>262171.0637</v>
      </c>
      <c r="N23" s="172">
        <v>182972.6795</v>
      </c>
      <c r="O23" s="172">
        <v>320202.18910000002</v>
      </c>
      <c r="P23" s="172">
        <v>216889.4552</v>
      </c>
      <c r="Q23" s="172">
        <v>379556.54670000001</v>
      </c>
      <c r="R23" s="172">
        <v>238864.5606</v>
      </c>
      <c r="S23" s="172">
        <v>418012.98119999998</v>
      </c>
      <c r="T23" s="172">
        <v>259268.9411</v>
      </c>
      <c r="U23" s="172">
        <v>453720.6471</v>
      </c>
      <c r="AI23" s="136" t="s">
        <v>107</v>
      </c>
      <c r="BW23" s="136" t="s">
        <v>364</v>
      </c>
      <c r="BX23" s="136" t="s">
        <v>364</v>
      </c>
      <c r="BY23" s="136" t="s">
        <v>364</v>
      </c>
      <c r="BZ23" s="136" t="s">
        <v>364</v>
      </c>
      <c r="CA23" s="136" t="s">
        <v>364</v>
      </c>
      <c r="CB23" s="136"/>
      <c r="CC23" s="136" t="s">
        <v>364</v>
      </c>
      <c r="CD23" s="136" t="s">
        <v>364</v>
      </c>
      <c r="CE23" s="136" t="s">
        <v>364</v>
      </c>
      <c r="CF23" s="136" t="s">
        <v>364</v>
      </c>
    </row>
    <row r="24" spans="1:84">
      <c r="A24" s="171">
        <v>1</v>
      </c>
      <c r="B24" s="171" t="s">
        <v>204</v>
      </c>
      <c r="C24" s="171" t="s">
        <v>109</v>
      </c>
      <c r="D24" s="171" t="s">
        <v>572</v>
      </c>
      <c r="E24" s="171" t="s">
        <v>410</v>
      </c>
      <c r="F24" s="171">
        <v>3</v>
      </c>
      <c r="G24" s="171" t="s">
        <v>43</v>
      </c>
      <c r="H24" s="172">
        <v>84458.971099999995</v>
      </c>
      <c r="I24" s="172">
        <v>147803.19940000001</v>
      </c>
      <c r="J24" s="172">
        <v>115027.792</v>
      </c>
      <c r="K24" s="172">
        <v>201298.636</v>
      </c>
      <c r="L24" s="172">
        <v>145488.98439999999</v>
      </c>
      <c r="M24" s="172">
        <v>254605.72270000001</v>
      </c>
      <c r="N24" s="172">
        <v>191550.99249999999</v>
      </c>
      <c r="O24" s="172">
        <v>335214.23700000002</v>
      </c>
      <c r="P24" s="172">
        <v>237156.56580000001</v>
      </c>
      <c r="Q24" s="172">
        <v>415023.9901</v>
      </c>
      <c r="R24" s="172">
        <v>267053.1311</v>
      </c>
      <c r="S24" s="172">
        <v>467342.97950000002</v>
      </c>
      <c r="T24" s="172">
        <v>296543.97659999999</v>
      </c>
      <c r="U24" s="172">
        <v>518951.95899999997</v>
      </c>
      <c r="AI24" s="136"/>
      <c r="BW24" s="136" t="s">
        <v>364</v>
      </c>
      <c r="BX24" s="136" t="s">
        <v>364</v>
      </c>
      <c r="BY24" s="136" t="s">
        <v>364</v>
      </c>
      <c r="BZ24" s="136" t="s">
        <v>364</v>
      </c>
      <c r="CA24" s="136" t="s">
        <v>364</v>
      </c>
      <c r="CB24" s="136"/>
      <c r="CC24" s="136" t="s">
        <v>364</v>
      </c>
      <c r="CD24" s="136" t="s">
        <v>364</v>
      </c>
      <c r="CE24" s="136" t="s">
        <v>364</v>
      </c>
      <c r="CF24" s="136" t="s">
        <v>364</v>
      </c>
    </row>
    <row r="25" spans="1:84">
      <c r="A25" s="171">
        <v>1</v>
      </c>
      <c r="B25" s="171" t="s">
        <v>204</v>
      </c>
      <c r="C25" s="171" t="s">
        <v>109</v>
      </c>
      <c r="D25" s="171" t="s">
        <v>572</v>
      </c>
      <c r="E25" s="171" t="s">
        <v>410</v>
      </c>
      <c r="F25" s="171">
        <v>4</v>
      </c>
      <c r="G25" s="171" t="s">
        <v>46</v>
      </c>
      <c r="H25" s="172">
        <v>93922.257100000003</v>
      </c>
      <c r="I25" s="172">
        <v>150275.61369999999</v>
      </c>
      <c r="J25" s="172">
        <v>131491.16</v>
      </c>
      <c r="K25" s="172">
        <v>210385.859</v>
      </c>
      <c r="L25" s="172">
        <v>169060.06280000001</v>
      </c>
      <c r="M25" s="172">
        <v>270496.10450000002</v>
      </c>
      <c r="N25" s="172">
        <v>225413.41699999999</v>
      </c>
      <c r="O25" s="172">
        <v>360661.47279999999</v>
      </c>
      <c r="P25" s="172">
        <v>281766.77130000002</v>
      </c>
      <c r="Q25" s="172">
        <v>450826.84080000001</v>
      </c>
      <c r="R25" s="172">
        <v>319335.67420000001</v>
      </c>
      <c r="S25" s="172">
        <v>510937.08630000002</v>
      </c>
      <c r="T25" s="172">
        <v>356904.57699999999</v>
      </c>
      <c r="U25" s="172">
        <v>571047.33180000004</v>
      </c>
      <c r="BW25" s="136" t="s">
        <v>364</v>
      </c>
      <c r="BX25" s="136" t="s">
        <v>364</v>
      </c>
      <c r="BY25" s="136" t="s">
        <v>364</v>
      </c>
      <c r="BZ25" s="136" t="s">
        <v>364</v>
      </c>
      <c r="CA25" s="136" t="s">
        <v>364</v>
      </c>
      <c r="CB25" s="136"/>
      <c r="CC25" s="136" t="s">
        <v>364</v>
      </c>
      <c r="CD25" s="136" t="s">
        <v>364</v>
      </c>
      <c r="CE25" s="136" t="s">
        <v>364</v>
      </c>
      <c r="CF25" s="136" t="s">
        <v>364</v>
      </c>
    </row>
    <row r="26" spans="1:84">
      <c r="A26" s="171">
        <v>1</v>
      </c>
      <c r="B26" s="171" t="s">
        <v>204</v>
      </c>
      <c r="C26" s="171" t="s">
        <v>109</v>
      </c>
      <c r="D26" s="171" t="s">
        <v>572</v>
      </c>
      <c r="E26" s="171" t="s">
        <v>108</v>
      </c>
      <c r="F26" s="171">
        <v>1</v>
      </c>
      <c r="G26" s="171" t="s">
        <v>48</v>
      </c>
      <c r="H26" s="172">
        <v>117952.89690000001</v>
      </c>
      <c r="I26" s="172">
        <v>206417.56969999999</v>
      </c>
      <c r="J26" s="172">
        <v>152820.04060000001</v>
      </c>
      <c r="K26" s="172">
        <v>267435.0711</v>
      </c>
      <c r="L26" s="172">
        <v>182989.3308</v>
      </c>
      <c r="M26" s="172">
        <v>320231.32880000002</v>
      </c>
      <c r="N26" s="172">
        <v>218393.03469999999</v>
      </c>
      <c r="O26" s="172">
        <v>382187.81060000003</v>
      </c>
      <c r="P26" s="172">
        <v>257541.30069999999</v>
      </c>
      <c r="Q26" s="172">
        <v>450697.27620000002</v>
      </c>
      <c r="R26" s="172">
        <v>282434.73340000003</v>
      </c>
      <c r="S26" s="172">
        <v>494260.78340000001</v>
      </c>
      <c r="T26" s="172">
        <v>305898.32500000001</v>
      </c>
      <c r="U26" s="172">
        <v>535322.06869999995</v>
      </c>
      <c r="BW26" s="136" t="s">
        <v>364</v>
      </c>
      <c r="BX26" s="136" t="s">
        <v>364</v>
      </c>
      <c r="BY26" s="136" t="s">
        <v>364</v>
      </c>
      <c r="BZ26" s="136" t="s">
        <v>364</v>
      </c>
      <c r="CA26" s="136" t="s">
        <v>364</v>
      </c>
      <c r="CB26" s="136"/>
      <c r="CC26" s="136" t="s">
        <v>364</v>
      </c>
      <c r="CD26" s="136" t="s">
        <v>364</v>
      </c>
      <c r="CE26" s="136" t="s">
        <v>364</v>
      </c>
      <c r="CF26" s="136" t="s">
        <v>364</v>
      </c>
    </row>
    <row r="27" spans="1:84">
      <c r="A27" s="171">
        <v>1</v>
      </c>
      <c r="B27" s="171" t="s">
        <v>204</v>
      </c>
      <c r="C27" s="171" t="s">
        <v>109</v>
      </c>
      <c r="D27" s="171" t="s">
        <v>572</v>
      </c>
      <c r="E27" s="171" t="s">
        <v>108</v>
      </c>
      <c r="F27" s="171">
        <v>2</v>
      </c>
      <c r="G27" s="171" t="s">
        <v>44</v>
      </c>
      <c r="H27" s="172">
        <v>100450.0482</v>
      </c>
      <c r="I27" s="172">
        <v>175787.58429999999</v>
      </c>
      <c r="J27" s="172">
        <v>131479.71280000001</v>
      </c>
      <c r="K27" s="172">
        <v>230089.49729999999</v>
      </c>
      <c r="L27" s="172">
        <v>159619.32990000001</v>
      </c>
      <c r="M27" s="172">
        <v>279333.8272</v>
      </c>
      <c r="N27" s="172">
        <v>195371.9529</v>
      </c>
      <c r="O27" s="172">
        <v>341900.91759999999</v>
      </c>
      <c r="P27" s="172">
        <v>231822.7323</v>
      </c>
      <c r="Q27" s="172">
        <v>405689.78139999998</v>
      </c>
      <c r="R27" s="172">
        <v>255457.6538</v>
      </c>
      <c r="S27" s="172">
        <v>447050.89419999998</v>
      </c>
      <c r="T27" s="172">
        <v>277458.88209999999</v>
      </c>
      <c r="U27" s="172">
        <v>485553.04369999998</v>
      </c>
      <c r="BW27" s="136" t="s">
        <v>364</v>
      </c>
      <c r="BX27" s="136" t="s">
        <v>364</v>
      </c>
      <c r="BY27" s="136" t="s">
        <v>364</v>
      </c>
      <c r="BZ27" s="136" t="s">
        <v>364</v>
      </c>
      <c r="CA27" s="136" t="s">
        <v>364</v>
      </c>
      <c r="CB27" s="136"/>
      <c r="CC27" s="136" t="s">
        <v>364</v>
      </c>
      <c r="CD27" s="136" t="s">
        <v>364</v>
      </c>
      <c r="CE27" s="136" t="s">
        <v>364</v>
      </c>
      <c r="CF27" s="136" t="s">
        <v>364</v>
      </c>
    </row>
    <row r="28" spans="1:84">
      <c r="A28" s="171">
        <v>1</v>
      </c>
      <c r="B28" s="171" t="s">
        <v>204</v>
      </c>
      <c r="C28" s="171" t="s">
        <v>109</v>
      </c>
      <c r="D28" s="171" t="s">
        <v>572</v>
      </c>
      <c r="E28" s="171" t="s">
        <v>108</v>
      </c>
      <c r="F28" s="171">
        <v>3</v>
      </c>
      <c r="G28" s="171" t="s">
        <v>43</v>
      </c>
      <c r="H28" s="172">
        <v>89140.368100000007</v>
      </c>
      <c r="I28" s="172">
        <v>155995.6441</v>
      </c>
      <c r="J28" s="172">
        <v>121190.3848</v>
      </c>
      <c r="K28" s="172">
        <v>212083.17329999999</v>
      </c>
      <c r="L28" s="172">
        <v>153119.67050000001</v>
      </c>
      <c r="M28" s="172">
        <v>267959.42320000002</v>
      </c>
      <c r="N28" s="172">
        <v>201428.88860000001</v>
      </c>
      <c r="O28" s="172">
        <v>352500.5551</v>
      </c>
      <c r="P28" s="172">
        <v>249226.10579999999</v>
      </c>
      <c r="Q28" s="172">
        <v>436145.6851</v>
      </c>
      <c r="R28" s="172">
        <v>280522.02720000001</v>
      </c>
      <c r="S28" s="172">
        <v>490913.5477</v>
      </c>
      <c r="T28" s="172">
        <v>311362.83679999999</v>
      </c>
      <c r="U28" s="172">
        <v>544884.96420000005</v>
      </c>
      <c r="BW28" s="136" t="s">
        <v>364</v>
      </c>
      <c r="BX28" s="136" t="s">
        <v>364</v>
      </c>
      <c r="BY28" s="136" t="s">
        <v>364</v>
      </c>
      <c r="BZ28" s="136" t="s">
        <v>364</v>
      </c>
      <c r="CA28" s="136" t="s">
        <v>364</v>
      </c>
      <c r="CB28" s="136"/>
      <c r="CC28" s="136" t="s">
        <v>364</v>
      </c>
      <c r="CD28" s="136" t="s">
        <v>364</v>
      </c>
      <c r="CE28" s="136" t="s">
        <v>364</v>
      </c>
      <c r="CF28" s="136" t="s">
        <v>364</v>
      </c>
    </row>
    <row r="29" spans="1:84">
      <c r="A29" s="171">
        <v>1</v>
      </c>
      <c r="B29" s="171" t="s">
        <v>204</v>
      </c>
      <c r="C29" s="171" t="s">
        <v>109</v>
      </c>
      <c r="D29" s="171" t="s">
        <v>572</v>
      </c>
      <c r="E29" s="171" t="s">
        <v>108</v>
      </c>
      <c r="F29" s="171">
        <v>4</v>
      </c>
      <c r="G29" s="171" t="s">
        <v>46</v>
      </c>
      <c r="H29" s="172">
        <v>100495.46890000001</v>
      </c>
      <c r="I29" s="172">
        <v>160792.75260000001</v>
      </c>
      <c r="J29" s="172">
        <v>140693.65640000001</v>
      </c>
      <c r="K29" s="172">
        <v>225109.8535</v>
      </c>
      <c r="L29" s="172">
        <v>180891.84390000001</v>
      </c>
      <c r="M29" s="172">
        <v>289426.9546</v>
      </c>
      <c r="N29" s="172">
        <v>241189.12520000001</v>
      </c>
      <c r="O29" s="172">
        <v>385902.60609999998</v>
      </c>
      <c r="P29" s="172">
        <v>301486.40649999998</v>
      </c>
      <c r="Q29" s="172">
        <v>482378.25750000001</v>
      </c>
      <c r="R29" s="172">
        <v>341684.59399999998</v>
      </c>
      <c r="S29" s="172">
        <v>546695.35849999997</v>
      </c>
      <c r="T29" s="172">
        <v>381882.78159999999</v>
      </c>
      <c r="U29" s="172">
        <v>611012.45959999994</v>
      </c>
      <c r="BW29" s="136" t="s">
        <v>364</v>
      </c>
      <c r="BX29" s="136" t="s">
        <v>364</v>
      </c>
      <c r="BY29" s="136" t="s">
        <v>364</v>
      </c>
      <c r="BZ29" s="136" t="s">
        <v>364</v>
      </c>
      <c r="CA29" s="136" t="s">
        <v>364</v>
      </c>
      <c r="CB29" s="136"/>
      <c r="CC29" s="136" t="s">
        <v>364</v>
      </c>
      <c r="CD29" s="136" t="s">
        <v>364</v>
      </c>
      <c r="CE29" s="136" t="s">
        <v>364</v>
      </c>
      <c r="CF29" s="136" t="s">
        <v>364</v>
      </c>
    </row>
    <row r="30" spans="1:84">
      <c r="A30" s="171">
        <v>1</v>
      </c>
      <c r="B30" s="171" t="s">
        <v>204</v>
      </c>
      <c r="C30" s="171" t="s">
        <v>109</v>
      </c>
      <c r="D30" s="171" t="s">
        <v>572</v>
      </c>
      <c r="E30" s="171" t="s">
        <v>467</v>
      </c>
      <c r="F30" s="171">
        <v>1</v>
      </c>
      <c r="G30" s="171" t="s">
        <v>48</v>
      </c>
      <c r="H30" s="172">
        <v>108770.04889999999</v>
      </c>
      <c r="I30" s="172">
        <v>190347.58549999999</v>
      </c>
      <c r="J30" s="172">
        <v>140690.69039999999</v>
      </c>
      <c r="K30" s="172">
        <v>246208.70819999999</v>
      </c>
      <c r="L30" s="172">
        <v>168307.43859999999</v>
      </c>
      <c r="M30" s="172">
        <v>294538.01760000002</v>
      </c>
      <c r="N30" s="172">
        <v>200630.97010000001</v>
      </c>
      <c r="O30" s="172">
        <v>351104.19770000002</v>
      </c>
      <c r="P30" s="172">
        <v>236369.6734</v>
      </c>
      <c r="Q30" s="172">
        <v>413646.92849999998</v>
      </c>
      <c r="R30" s="172">
        <v>259096.5863</v>
      </c>
      <c r="S30" s="172">
        <v>453419.02600000001</v>
      </c>
      <c r="T30" s="172">
        <v>280428.09460000001</v>
      </c>
      <c r="U30" s="172">
        <v>490749.1655</v>
      </c>
      <c r="BW30" s="136" t="s">
        <v>364</v>
      </c>
      <c r="BX30" s="136" t="s">
        <v>364</v>
      </c>
      <c r="BY30" s="136" t="s">
        <v>364</v>
      </c>
      <c r="BZ30" s="136" t="s">
        <v>364</v>
      </c>
      <c r="CA30" s="136" t="s">
        <v>364</v>
      </c>
      <c r="CB30" s="136" t="s">
        <v>364</v>
      </c>
      <c r="CC30" s="136" t="s">
        <v>364</v>
      </c>
      <c r="CD30" s="136"/>
      <c r="CE30" s="136" t="s">
        <v>364</v>
      </c>
      <c r="CF30" s="136" t="s">
        <v>364</v>
      </c>
    </row>
    <row r="31" spans="1:84">
      <c r="A31" s="171">
        <v>1</v>
      </c>
      <c r="B31" s="171" t="s">
        <v>204</v>
      </c>
      <c r="C31" s="171" t="s">
        <v>109</v>
      </c>
      <c r="D31" s="171" t="s">
        <v>572</v>
      </c>
      <c r="E31" s="171" t="s">
        <v>467</v>
      </c>
      <c r="F31" s="171">
        <v>2</v>
      </c>
      <c r="G31" s="171" t="s">
        <v>44</v>
      </c>
      <c r="H31" s="172">
        <v>93709.457299999995</v>
      </c>
      <c r="I31" s="172">
        <v>163991.55040000001</v>
      </c>
      <c r="J31" s="172">
        <v>122328.08199999999</v>
      </c>
      <c r="K31" s="172">
        <v>214074.1434</v>
      </c>
      <c r="L31" s="172">
        <v>148198.36720000001</v>
      </c>
      <c r="M31" s="172">
        <v>259347.14249999999</v>
      </c>
      <c r="N31" s="172">
        <v>180822.13149999999</v>
      </c>
      <c r="O31" s="172">
        <v>316438.73009999999</v>
      </c>
      <c r="P31" s="172">
        <v>214239.7415</v>
      </c>
      <c r="Q31" s="172">
        <v>374919.54759999999</v>
      </c>
      <c r="R31" s="172">
        <v>235883.7494</v>
      </c>
      <c r="S31" s="172">
        <v>412796.56140000001</v>
      </c>
      <c r="T31" s="172">
        <v>255956.94500000001</v>
      </c>
      <c r="U31" s="172">
        <v>447924.65370000002</v>
      </c>
      <c r="BW31" s="136" t="s">
        <v>364</v>
      </c>
      <c r="BX31" s="136" t="s">
        <v>364</v>
      </c>
      <c r="BY31" s="136" t="s">
        <v>364</v>
      </c>
      <c r="BZ31" s="136" t="s">
        <v>364</v>
      </c>
      <c r="CA31" s="136" t="s">
        <v>364</v>
      </c>
      <c r="CB31" s="136" t="s">
        <v>364</v>
      </c>
      <c r="CC31" s="136" t="s">
        <v>364</v>
      </c>
      <c r="CD31" s="136"/>
      <c r="CE31" s="136" t="s">
        <v>364</v>
      </c>
      <c r="CF31" s="136" t="s">
        <v>364</v>
      </c>
    </row>
    <row r="32" spans="1:84">
      <c r="A32" s="171">
        <v>1</v>
      </c>
      <c r="B32" s="171" t="s">
        <v>204</v>
      </c>
      <c r="C32" s="171" t="s">
        <v>109</v>
      </c>
      <c r="D32" s="171" t="s">
        <v>572</v>
      </c>
      <c r="E32" s="171" t="s">
        <v>467</v>
      </c>
      <c r="F32" s="171">
        <v>3</v>
      </c>
      <c r="G32" s="171" t="s">
        <v>43</v>
      </c>
      <c r="H32" s="172">
        <v>83910.900200000004</v>
      </c>
      <c r="I32" s="172">
        <v>146844.0754</v>
      </c>
      <c r="J32" s="172">
        <v>114372.3106</v>
      </c>
      <c r="K32" s="172">
        <v>200151.54370000001</v>
      </c>
      <c r="L32" s="172">
        <v>144729.83619999999</v>
      </c>
      <c r="M32" s="172">
        <v>253277.21340000001</v>
      </c>
      <c r="N32" s="172">
        <v>190623.46679999999</v>
      </c>
      <c r="O32" s="172">
        <v>333591.06709999999</v>
      </c>
      <c r="P32" s="172">
        <v>236076.5385</v>
      </c>
      <c r="Q32" s="172">
        <v>413133.9425</v>
      </c>
      <c r="R32" s="172">
        <v>265889.07630000002</v>
      </c>
      <c r="S32" s="172">
        <v>465305.8836</v>
      </c>
      <c r="T32" s="172">
        <v>295310.00599999999</v>
      </c>
      <c r="U32" s="172">
        <v>516792.51059999998</v>
      </c>
      <c r="BW32" s="136" t="s">
        <v>364</v>
      </c>
      <c r="BX32" s="136" t="s">
        <v>364</v>
      </c>
      <c r="BY32" s="136" t="s">
        <v>364</v>
      </c>
      <c r="BZ32" s="136" t="s">
        <v>364</v>
      </c>
      <c r="CA32" s="136" t="s">
        <v>364</v>
      </c>
      <c r="CB32" s="136" t="s">
        <v>364</v>
      </c>
      <c r="CC32" s="136" t="s">
        <v>364</v>
      </c>
      <c r="CD32" s="136"/>
      <c r="CE32" s="136" t="s">
        <v>364</v>
      </c>
      <c r="CF32" s="136" t="s">
        <v>364</v>
      </c>
    </row>
    <row r="33" spans="1:84">
      <c r="A33" s="171">
        <v>1</v>
      </c>
      <c r="B33" s="171" t="s">
        <v>204</v>
      </c>
      <c r="C33" s="171" t="s">
        <v>109</v>
      </c>
      <c r="D33" s="171" t="s">
        <v>572</v>
      </c>
      <c r="E33" s="171" t="s">
        <v>467</v>
      </c>
      <c r="F33" s="171">
        <v>4</v>
      </c>
      <c r="G33" s="171" t="s">
        <v>46</v>
      </c>
      <c r="H33" s="172">
        <v>92729.389299999995</v>
      </c>
      <c r="I33" s="172">
        <v>148367.0252</v>
      </c>
      <c r="J33" s="172">
        <v>129821.14509999999</v>
      </c>
      <c r="K33" s="172">
        <v>207713.83530000001</v>
      </c>
      <c r="L33" s="172">
        <v>166912.90090000001</v>
      </c>
      <c r="M33" s="172">
        <v>267060.64529999997</v>
      </c>
      <c r="N33" s="172">
        <v>222550.53450000001</v>
      </c>
      <c r="O33" s="172">
        <v>356080.86040000001</v>
      </c>
      <c r="P33" s="172">
        <v>278188.16800000001</v>
      </c>
      <c r="Q33" s="172">
        <v>445101.07549999998</v>
      </c>
      <c r="R33" s="172">
        <v>315279.92379999999</v>
      </c>
      <c r="S33" s="172">
        <v>504447.88549999997</v>
      </c>
      <c r="T33" s="172">
        <v>352371.67950000003</v>
      </c>
      <c r="U33" s="172">
        <v>563794.69559999998</v>
      </c>
      <c r="BW33" s="136" t="s">
        <v>364</v>
      </c>
      <c r="BX33" s="136" t="s">
        <v>364</v>
      </c>
      <c r="BY33" s="136" t="s">
        <v>364</v>
      </c>
      <c r="BZ33" s="136" t="s">
        <v>364</v>
      </c>
      <c r="CA33" s="136" t="s">
        <v>364</v>
      </c>
      <c r="CB33" s="136" t="s">
        <v>364</v>
      </c>
      <c r="CC33" s="136" t="s">
        <v>364</v>
      </c>
      <c r="CD33" s="136"/>
      <c r="CE33" s="136" t="s">
        <v>364</v>
      </c>
      <c r="CF33" s="136" t="s">
        <v>364</v>
      </c>
    </row>
    <row r="34" spans="1:84">
      <c r="A34" s="171">
        <v>1</v>
      </c>
      <c r="B34" s="171" t="s">
        <v>204</v>
      </c>
      <c r="C34" s="171" t="s">
        <v>175</v>
      </c>
      <c r="D34" s="171" t="s">
        <v>573</v>
      </c>
      <c r="E34" s="171" t="s">
        <v>220</v>
      </c>
      <c r="F34" s="171">
        <v>1</v>
      </c>
      <c r="G34" s="171" t="s">
        <v>48</v>
      </c>
      <c r="H34" s="172">
        <v>97740.115999999995</v>
      </c>
      <c r="I34" s="172">
        <v>171045.20300000001</v>
      </c>
      <c r="J34" s="172">
        <v>126606.242</v>
      </c>
      <c r="K34" s="172">
        <v>221560.9235</v>
      </c>
      <c r="L34" s="172">
        <v>151582.72510000001</v>
      </c>
      <c r="M34" s="172">
        <v>265269.76880000002</v>
      </c>
      <c r="N34" s="172">
        <v>180883.1378</v>
      </c>
      <c r="O34" s="172">
        <v>316545.49129999999</v>
      </c>
      <c r="P34" s="172">
        <v>213282.17739999999</v>
      </c>
      <c r="Q34" s="172">
        <v>373243.81040000002</v>
      </c>
      <c r="R34" s="172">
        <v>233884.11360000001</v>
      </c>
      <c r="S34" s="172">
        <v>409297.1986</v>
      </c>
      <c r="T34" s="172">
        <v>253292.59160000001</v>
      </c>
      <c r="U34" s="172">
        <v>443262.03529999999</v>
      </c>
      <c r="BW34" s="136" t="s">
        <v>364</v>
      </c>
      <c r="BX34" s="136" t="s">
        <v>364</v>
      </c>
      <c r="BY34" s="136" t="s">
        <v>364</v>
      </c>
      <c r="BZ34" s="136" t="s">
        <v>364</v>
      </c>
      <c r="CA34" s="136" t="s">
        <v>364</v>
      </c>
      <c r="CB34" s="136" t="s">
        <v>364</v>
      </c>
      <c r="CC34" s="136" t="s">
        <v>364</v>
      </c>
      <c r="CD34" s="136"/>
      <c r="CE34" s="136" t="s">
        <v>364</v>
      </c>
      <c r="CF34" s="136" t="s">
        <v>364</v>
      </c>
    </row>
    <row r="35" spans="1:84">
      <c r="A35" s="171">
        <v>1</v>
      </c>
      <c r="B35" s="171" t="s">
        <v>204</v>
      </c>
      <c r="C35" s="171" t="s">
        <v>175</v>
      </c>
      <c r="D35" s="171" t="s">
        <v>573</v>
      </c>
      <c r="E35" s="171" t="s">
        <v>220</v>
      </c>
      <c r="F35" s="171">
        <v>2</v>
      </c>
      <c r="G35" s="171" t="s">
        <v>44</v>
      </c>
      <c r="H35" s="172">
        <v>83357.930500000002</v>
      </c>
      <c r="I35" s="172">
        <v>145876.37839999999</v>
      </c>
      <c r="J35" s="172">
        <v>109070.7792</v>
      </c>
      <c r="K35" s="172">
        <v>190873.86360000001</v>
      </c>
      <c r="L35" s="172">
        <v>132379.46900000001</v>
      </c>
      <c r="M35" s="172">
        <v>231664.07060000001</v>
      </c>
      <c r="N35" s="172">
        <v>161966.59049999999</v>
      </c>
      <c r="O35" s="172">
        <v>283441.53340000001</v>
      </c>
      <c r="P35" s="172">
        <v>192149.0906</v>
      </c>
      <c r="Q35" s="172">
        <v>336260.90860000002</v>
      </c>
      <c r="R35" s="172">
        <v>211716.9014</v>
      </c>
      <c r="S35" s="172">
        <v>370504.57740000001</v>
      </c>
      <c r="T35" s="172">
        <v>229923.7476</v>
      </c>
      <c r="U35" s="172">
        <v>402366.55839999998</v>
      </c>
      <c r="BW35" s="136" t="s">
        <v>364</v>
      </c>
      <c r="BX35" s="136" t="s">
        <v>364</v>
      </c>
      <c r="BY35" s="136" t="s">
        <v>364</v>
      </c>
      <c r="BZ35" s="136" t="s">
        <v>364</v>
      </c>
      <c r="CA35" s="136" t="s">
        <v>364</v>
      </c>
      <c r="CB35" s="136" t="s">
        <v>364</v>
      </c>
      <c r="CC35" s="136" t="s">
        <v>364</v>
      </c>
      <c r="CD35" s="136"/>
      <c r="CE35" s="136" t="s">
        <v>364</v>
      </c>
      <c r="CF35" s="136" t="s">
        <v>364</v>
      </c>
    </row>
    <row r="36" spans="1:84">
      <c r="A36" s="171">
        <v>1</v>
      </c>
      <c r="B36" s="171" t="s">
        <v>204</v>
      </c>
      <c r="C36" s="171" t="s">
        <v>175</v>
      </c>
      <c r="D36" s="171" t="s">
        <v>573</v>
      </c>
      <c r="E36" s="171" t="s">
        <v>220</v>
      </c>
      <c r="F36" s="171">
        <v>3</v>
      </c>
      <c r="G36" s="171" t="s">
        <v>43</v>
      </c>
      <c r="H36" s="172">
        <v>74057.179499999998</v>
      </c>
      <c r="I36" s="172">
        <v>129600.0641</v>
      </c>
      <c r="J36" s="172">
        <v>100716.8744</v>
      </c>
      <c r="K36" s="172">
        <v>176254.53020000001</v>
      </c>
      <c r="L36" s="172">
        <v>127277.3639</v>
      </c>
      <c r="M36" s="172">
        <v>222735.38680000001</v>
      </c>
      <c r="N36" s="172">
        <v>167459.34390000001</v>
      </c>
      <c r="O36" s="172">
        <v>293053.8518</v>
      </c>
      <c r="P36" s="172">
        <v>207220.61</v>
      </c>
      <c r="Q36" s="172">
        <v>362636.0674</v>
      </c>
      <c r="R36" s="172">
        <v>233260.66070000001</v>
      </c>
      <c r="S36" s="172">
        <v>408206.15620000003</v>
      </c>
      <c r="T36" s="172">
        <v>258926.74340000001</v>
      </c>
      <c r="U36" s="172">
        <v>453121.80099999998</v>
      </c>
      <c r="BW36" s="136" t="s">
        <v>364</v>
      </c>
      <c r="BX36" s="136" t="s">
        <v>364</v>
      </c>
      <c r="BY36" s="136" t="s">
        <v>364</v>
      </c>
      <c r="BZ36" s="136" t="s">
        <v>364</v>
      </c>
      <c r="CA36" s="136" t="s">
        <v>364</v>
      </c>
      <c r="CB36" s="136" t="s">
        <v>364</v>
      </c>
      <c r="CC36" s="136" t="s">
        <v>364</v>
      </c>
      <c r="CD36" s="136"/>
      <c r="CE36" s="136" t="s">
        <v>364</v>
      </c>
      <c r="CF36" s="136" t="s">
        <v>364</v>
      </c>
    </row>
    <row r="37" spans="1:84">
      <c r="A37" s="171">
        <v>1</v>
      </c>
      <c r="B37" s="171" t="s">
        <v>204</v>
      </c>
      <c r="C37" s="171" t="s">
        <v>175</v>
      </c>
      <c r="D37" s="171" t="s">
        <v>573</v>
      </c>
      <c r="E37" s="171" t="s">
        <v>220</v>
      </c>
      <c r="F37" s="171">
        <v>4</v>
      </c>
      <c r="G37" s="171" t="s">
        <v>46</v>
      </c>
      <c r="H37" s="172">
        <v>83280.729000000007</v>
      </c>
      <c r="I37" s="172">
        <v>133249.1685</v>
      </c>
      <c r="J37" s="172">
        <v>116593.02069999999</v>
      </c>
      <c r="K37" s="172">
        <v>186548.83590000001</v>
      </c>
      <c r="L37" s="172">
        <v>149905.31229999999</v>
      </c>
      <c r="M37" s="172">
        <v>239848.50320000001</v>
      </c>
      <c r="N37" s="172">
        <v>199873.74969999999</v>
      </c>
      <c r="O37" s="172">
        <v>319798.00429999997</v>
      </c>
      <c r="P37" s="172">
        <v>249842.18710000001</v>
      </c>
      <c r="Q37" s="172">
        <v>399747.50530000002</v>
      </c>
      <c r="R37" s="172">
        <v>283154.47869999998</v>
      </c>
      <c r="S37" s="172">
        <v>453047.1727</v>
      </c>
      <c r="T37" s="172">
        <v>316466.77039999998</v>
      </c>
      <c r="U37" s="172">
        <v>506346.84009999997</v>
      </c>
      <c r="BW37" s="136" t="s">
        <v>364</v>
      </c>
      <c r="BX37" s="136" t="s">
        <v>364</v>
      </c>
      <c r="BY37" s="136" t="s">
        <v>364</v>
      </c>
      <c r="BZ37" s="136" t="s">
        <v>364</v>
      </c>
      <c r="CA37" s="136" t="s">
        <v>364</v>
      </c>
      <c r="CB37" s="136" t="s">
        <v>364</v>
      </c>
      <c r="CC37" s="136" t="s">
        <v>364</v>
      </c>
      <c r="CD37" s="136"/>
      <c r="CE37" s="136" t="s">
        <v>364</v>
      </c>
      <c r="CF37" s="136" t="s">
        <v>364</v>
      </c>
    </row>
    <row r="38" spans="1:84">
      <c r="A38" s="171">
        <v>1</v>
      </c>
      <c r="B38" s="171" t="s">
        <v>204</v>
      </c>
      <c r="C38" s="171" t="s">
        <v>175</v>
      </c>
      <c r="D38" s="171" t="s">
        <v>573</v>
      </c>
      <c r="E38" s="171" t="s">
        <v>263</v>
      </c>
      <c r="F38" s="171">
        <v>1</v>
      </c>
      <c r="G38" s="171" t="s">
        <v>48</v>
      </c>
      <c r="H38" s="172">
        <v>94823.118199999997</v>
      </c>
      <c r="I38" s="172">
        <v>165940.45689999999</v>
      </c>
      <c r="J38" s="172">
        <v>122774.1989</v>
      </c>
      <c r="K38" s="172">
        <v>214854.848</v>
      </c>
      <c r="L38" s="172">
        <v>146958.2346</v>
      </c>
      <c r="M38" s="172">
        <v>257176.9106</v>
      </c>
      <c r="N38" s="172">
        <v>175309.43109999999</v>
      </c>
      <c r="O38" s="172">
        <v>306791.50439999998</v>
      </c>
      <c r="P38" s="172">
        <v>206658.0373</v>
      </c>
      <c r="Q38" s="172">
        <v>361651.56530000002</v>
      </c>
      <c r="R38" s="172">
        <v>226592.37839999999</v>
      </c>
      <c r="S38" s="172">
        <v>396536.66210000002</v>
      </c>
      <c r="T38" s="172">
        <v>245351.13570000001</v>
      </c>
      <c r="U38" s="172">
        <v>429364.4877</v>
      </c>
      <c r="BW38" s="136"/>
      <c r="BX38" s="136" t="s">
        <v>364</v>
      </c>
      <c r="BY38" s="136" t="s">
        <v>364</v>
      </c>
      <c r="BZ38" s="136" t="s">
        <v>364</v>
      </c>
      <c r="CA38" s="136" t="s">
        <v>364</v>
      </c>
      <c r="CB38" s="136" t="s">
        <v>364</v>
      </c>
      <c r="CC38" s="136" t="s">
        <v>364</v>
      </c>
      <c r="CD38" s="136" t="s">
        <v>364</v>
      </c>
      <c r="CE38" s="136" t="s">
        <v>364</v>
      </c>
      <c r="CF38" s="136" t="s">
        <v>364</v>
      </c>
    </row>
    <row r="39" spans="1:84">
      <c r="A39" s="171">
        <v>1</v>
      </c>
      <c r="B39" s="171" t="s">
        <v>204</v>
      </c>
      <c r="C39" s="171" t="s">
        <v>175</v>
      </c>
      <c r="D39" s="171" t="s">
        <v>573</v>
      </c>
      <c r="E39" s="171" t="s">
        <v>263</v>
      </c>
      <c r="F39" s="171">
        <v>2</v>
      </c>
      <c r="G39" s="171" t="s">
        <v>44</v>
      </c>
      <c r="H39" s="172">
        <v>81119.337100000004</v>
      </c>
      <c r="I39" s="172">
        <v>141958.83989999999</v>
      </c>
      <c r="J39" s="172">
        <v>106065.8798</v>
      </c>
      <c r="K39" s="172">
        <v>185615.28959999999</v>
      </c>
      <c r="L39" s="172">
        <v>128660.7916</v>
      </c>
      <c r="M39" s="172">
        <v>225156.38529999999</v>
      </c>
      <c r="N39" s="172">
        <v>157285.17290000001</v>
      </c>
      <c r="O39" s="172">
        <v>275249.0526</v>
      </c>
      <c r="P39" s="172">
        <v>186521.7934</v>
      </c>
      <c r="Q39" s="172">
        <v>326413.1385</v>
      </c>
      <c r="R39" s="172">
        <v>205470.7885</v>
      </c>
      <c r="S39" s="172">
        <v>359573.8799</v>
      </c>
      <c r="T39" s="172">
        <v>223084.59469999999</v>
      </c>
      <c r="U39" s="172">
        <v>390398.04080000002</v>
      </c>
      <c r="BW39" s="136"/>
      <c r="BX39" s="136" t="s">
        <v>364</v>
      </c>
      <c r="BY39" s="136" t="s">
        <v>364</v>
      </c>
      <c r="BZ39" s="136" t="s">
        <v>364</v>
      </c>
      <c r="CA39" s="136" t="s">
        <v>364</v>
      </c>
      <c r="CB39" s="136" t="s">
        <v>364</v>
      </c>
      <c r="CC39" s="136" t="s">
        <v>364</v>
      </c>
      <c r="CD39" s="136" t="s">
        <v>364</v>
      </c>
      <c r="CE39" s="136" t="s">
        <v>364</v>
      </c>
      <c r="CF39" s="136" t="s">
        <v>364</v>
      </c>
    </row>
    <row r="40" spans="1:84">
      <c r="A40" s="171">
        <v>1</v>
      </c>
      <c r="B40" s="171" t="s">
        <v>204</v>
      </c>
      <c r="C40" s="171" t="s">
        <v>175</v>
      </c>
      <c r="D40" s="171" t="s">
        <v>573</v>
      </c>
      <c r="E40" s="171" t="s">
        <v>263</v>
      </c>
      <c r="F40" s="171">
        <v>3</v>
      </c>
      <c r="G40" s="171" t="s">
        <v>43</v>
      </c>
      <c r="H40" s="172">
        <v>72241.713099999994</v>
      </c>
      <c r="I40" s="172">
        <v>126422.9979</v>
      </c>
      <c r="J40" s="172">
        <v>98314.993799999997</v>
      </c>
      <c r="K40" s="172">
        <v>172051.23910000001</v>
      </c>
      <c r="L40" s="172">
        <v>124293.74860000001</v>
      </c>
      <c r="M40" s="172">
        <v>217514.06</v>
      </c>
      <c r="N40" s="172">
        <v>163587.0301</v>
      </c>
      <c r="O40" s="172">
        <v>286277.3027</v>
      </c>
      <c r="P40" s="172">
        <v>202479.44260000001</v>
      </c>
      <c r="Q40" s="172">
        <v>354339.0245</v>
      </c>
      <c r="R40" s="172">
        <v>227962.3076</v>
      </c>
      <c r="S40" s="172">
        <v>398934.03820000001</v>
      </c>
      <c r="T40" s="172">
        <v>253088.84460000001</v>
      </c>
      <c r="U40" s="172">
        <v>442905.478</v>
      </c>
      <c r="BW40" s="136"/>
      <c r="BX40" s="136" t="s">
        <v>364</v>
      </c>
      <c r="BY40" s="136" t="s">
        <v>364</v>
      </c>
      <c r="BZ40" s="136" t="s">
        <v>364</v>
      </c>
      <c r="CA40" s="136" t="s">
        <v>364</v>
      </c>
      <c r="CB40" s="136" t="s">
        <v>364</v>
      </c>
      <c r="CC40" s="136" t="s">
        <v>364</v>
      </c>
      <c r="CD40" s="136" t="s">
        <v>364</v>
      </c>
      <c r="CE40" s="136" t="s">
        <v>364</v>
      </c>
      <c r="CF40" s="136" t="s">
        <v>364</v>
      </c>
    </row>
    <row r="41" spans="1:84">
      <c r="A41" s="171">
        <v>1</v>
      </c>
      <c r="B41" s="171" t="s">
        <v>204</v>
      </c>
      <c r="C41" s="171" t="s">
        <v>175</v>
      </c>
      <c r="D41" s="171" t="s">
        <v>573</v>
      </c>
      <c r="E41" s="171" t="s">
        <v>263</v>
      </c>
      <c r="F41" s="171">
        <v>4</v>
      </c>
      <c r="G41" s="171" t="s">
        <v>46</v>
      </c>
      <c r="H41" s="172">
        <v>80808.574900000007</v>
      </c>
      <c r="I41" s="172">
        <v>129293.7218</v>
      </c>
      <c r="J41" s="172">
        <v>113132.0049</v>
      </c>
      <c r="K41" s="172">
        <v>181011.21049999999</v>
      </c>
      <c r="L41" s="172">
        <v>145455.43479999999</v>
      </c>
      <c r="M41" s="172">
        <v>232728.69930000001</v>
      </c>
      <c r="N41" s="172">
        <v>193940.57980000001</v>
      </c>
      <c r="O41" s="172">
        <v>310304.93239999999</v>
      </c>
      <c r="P41" s="172">
        <v>242425.72469999999</v>
      </c>
      <c r="Q41" s="172">
        <v>387881.1654</v>
      </c>
      <c r="R41" s="172">
        <v>274749.15470000001</v>
      </c>
      <c r="S41" s="172">
        <v>439598.65409999999</v>
      </c>
      <c r="T41" s="172">
        <v>307072.58470000001</v>
      </c>
      <c r="U41" s="172">
        <v>491316.14279999997</v>
      </c>
      <c r="BW41" s="136"/>
      <c r="BX41" s="136" t="s">
        <v>364</v>
      </c>
      <c r="BY41" s="136" t="s">
        <v>364</v>
      </c>
      <c r="BZ41" s="136" t="s">
        <v>364</v>
      </c>
      <c r="CA41" s="136" t="s">
        <v>364</v>
      </c>
      <c r="CB41" s="136" t="s">
        <v>364</v>
      </c>
      <c r="CC41" s="136" t="s">
        <v>364</v>
      </c>
      <c r="CD41" s="136" t="s">
        <v>364</v>
      </c>
      <c r="CE41" s="136" t="s">
        <v>364</v>
      </c>
      <c r="CF41" s="136" t="s">
        <v>364</v>
      </c>
    </row>
    <row r="42" spans="1:84">
      <c r="A42" s="171">
        <v>1</v>
      </c>
      <c r="B42" s="171" t="s">
        <v>204</v>
      </c>
      <c r="C42" s="171" t="s">
        <v>175</v>
      </c>
      <c r="D42" s="171" t="s">
        <v>573</v>
      </c>
      <c r="E42" s="171" t="s">
        <v>304</v>
      </c>
      <c r="F42" s="171">
        <v>1</v>
      </c>
      <c r="G42" s="171" t="s">
        <v>48</v>
      </c>
      <c r="H42" s="172">
        <v>97258.127900000007</v>
      </c>
      <c r="I42" s="172">
        <v>170201.72399999999</v>
      </c>
      <c r="J42" s="172">
        <v>125967.98820000001</v>
      </c>
      <c r="K42" s="172">
        <v>220443.97940000001</v>
      </c>
      <c r="L42" s="172">
        <v>150809.07949999999</v>
      </c>
      <c r="M42" s="172">
        <v>263915.88909999997</v>
      </c>
      <c r="N42" s="172">
        <v>179945.57269999999</v>
      </c>
      <c r="O42" s="172">
        <v>314904.75229999999</v>
      </c>
      <c r="P42" s="172">
        <v>212163.141</v>
      </c>
      <c r="Q42" s="172">
        <v>371285.49660000001</v>
      </c>
      <c r="R42" s="172">
        <v>232649.77530000001</v>
      </c>
      <c r="S42" s="172">
        <v>407137.1067</v>
      </c>
      <c r="T42" s="172">
        <v>251944.22560000001</v>
      </c>
      <c r="U42" s="172">
        <v>440902.3947</v>
      </c>
      <c r="BW42" s="136"/>
      <c r="BX42" s="136" t="s">
        <v>364</v>
      </c>
      <c r="BY42" s="136" t="s">
        <v>364</v>
      </c>
      <c r="BZ42" s="136" t="s">
        <v>364</v>
      </c>
      <c r="CA42" s="136" t="s">
        <v>364</v>
      </c>
      <c r="CB42" s="136" t="s">
        <v>364</v>
      </c>
      <c r="CC42" s="136" t="s">
        <v>364</v>
      </c>
      <c r="CD42" s="136" t="s">
        <v>364</v>
      </c>
      <c r="CE42" s="136" t="s">
        <v>364</v>
      </c>
      <c r="CF42" s="136" t="s">
        <v>364</v>
      </c>
    </row>
    <row r="43" spans="1:84">
      <c r="A43" s="171">
        <v>1</v>
      </c>
      <c r="B43" s="171" t="s">
        <v>204</v>
      </c>
      <c r="C43" s="171" t="s">
        <v>175</v>
      </c>
      <c r="D43" s="171" t="s">
        <v>573</v>
      </c>
      <c r="E43" s="171" t="s">
        <v>304</v>
      </c>
      <c r="F43" s="171">
        <v>2</v>
      </c>
      <c r="G43" s="171" t="s">
        <v>44</v>
      </c>
      <c r="H43" s="172">
        <v>83011.623300000007</v>
      </c>
      <c r="I43" s="172">
        <v>145270.34080000001</v>
      </c>
      <c r="J43" s="172">
        <v>108597.95419999999</v>
      </c>
      <c r="K43" s="172">
        <v>190046.4198</v>
      </c>
      <c r="L43" s="172">
        <v>131786.986</v>
      </c>
      <c r="M43" s="172">
        <v>230627.2254</v>
      </c>
      <c r="N43" s="172">
        <v>161207.48319999999</v>
      </c>
      <c r="O43" s="172">
        <v>282113.0956</v>
      </c>
      <c r="P43" s="172">
        <v>191229.4227</v>
      </c>
      <c r="Q43" s="172">
        <v>334651.48979999998</v>
      </c>
      <c r="R43" s="172">
        <v>210691.6876</v>
      </c>
      <c r="S43" s="172">
        <v>368710.45329999999</v>
      </c>
      <c r="T43" s="172">
        <v>228795.84220000001</v>
      </c>
      <c r="U43" s="172">
        <v>400392.72379999998</v>
      </c>
      <c r="BW43" s="136"/>
      <c r="BX43" s="136" t="s">
        <v>364</v>
      </c>
      <c r="BY43" s="136" t="s">
        <v>364</v>
      </c>
      <c r="BZ43" s="136" t="s">
        <v>364</v>
      </c>
      <c r="CA43" s="136" t="s">
        <v>364</v>
      </c>
      <c r="CB43" s="136" t="s">
        <v>364</v>
      </c>
      <c r="CC43" s="136" t="s">
        <v>364</v>
      </c>
      <c r="CD43" s="136" t="s">
        <v>364</v>
      </c>
      <c r="CE43" s="136" t="s">
        <v>364</v>
      </c>
      <c r="CF43" s="136" t="s">
        <v>364</v>
      </c>
    </row>
    <row r="44" spans="1:84">
      <c r="A44" s="171">
        <v>1</v>
      </c>
      <c r="B44" s="171" t="s">
        <v>204</v>
      </c>
      <c r="C44" s="171" t="s">
        <v>175</v>
      </c>
      <c r="D44" s="171" t="s">
        <v>573</v>
      </c>
      <c r="E44" s="171" t="s">
        <v>304</v>
      </c>
      <c r="F44" s="171">
        <v>3</v>
      </c>
      <c r="G44" s="171" t="s">
        <v>43</v>
      </c>
      <c r="H44" s="172">
        <v>73794.564199999993</v>
      </c>
      <c r="I44" s="172">
        <v>129140.4874</v>
      </c>
      <c r="J44" s="172">
        <v>100377.1675</v>
      </c>
      <c r="K44" s="172">
        <v>175660.04319999999</v>
      </c>
      <c r="L44" s="172">
        <v>126861.5013</v>
      </c>
      <c r="M44" s="172">
        <v>222007.62719999999</v>
      </c>
      <c r="N44" s="172">
        <v>166926.02840000001</v>
      </c>
      <c r="O44" s="172">
        <v>292120.54969999997</v>
      </c>
      <c r="P44" s="172">
        <v>206573.8106</v>
      </c>
      <c r="Q44" s="172">
        <v>361504.16850000003</v>
      </c>
      <c r="R44" s="172">
        <v>232542.61540000001</v>
      </c>
      <c r="S44" s="172">
        <v>406949.57689999999</v>
      </c>
      <c r="T44" s="172">
        <v>258140.98009999999</v>
      </c>
      <c r="U44" s="172">
        <v>451746.71529999998</v>
      </c>
      <c r="BW44" s="136"/>
      <c r="BX44" s="136" t="s">
        <v>364</v>
      </c>
      <c r="BY44" s="136" t="s">
        <v>364</v>
      </c>
      <c r="BZ44" s="136" t="s">
        <v>364</v>
      </c>
      <c r="CA44" s="136" t="s">
        <v>364</v>
      </c>
      <c r="CB44" s="136" t="s">
        <v>364</v>
      </c>
      <c r="CC44" s="136" t="s">
        <v>364</v>
      </c>
      <c r="CD44" s="136" t="s">
        <v>364</v>
      </c>
      <c r="CE44" s="136" t="s">
        <v>364</v>
      </c>
      <c r="CF44" s="136" t="s">
        <v>364</v>
      </c>
    </row>
    <row r="45" spans="1:84">
      <c r="A45" s="171">
        <v>1</v>
      </c>
      <c r="B45" s="171" t="s">
        <v>204</v>
      </c>
      <c r="C45" s="171" t="s">
        <v>175</v>
      </c>
      <c r="D45" s="171" t="s">
        <v>573</v>
      </c>
      <c r="E45" s="171" t="s">
        <v>304</v>
      </c>
      <c r="F45" s="171">
        <v>4</v>
      </c>
      <c r="G45" s="171" t="s">
        <v>46</v>
      </c>
      <c r="H45" s="172">
        <v>82873.504400000005</v>
      </c>
      <c r="I45" s="172">
        <v>132597.609</v>
      </c>
      <c r="J45" s="172">
        <v>116022.90609999999</v>
      </c>
      <c r="K45" s="172">
        <v>185636.6526</v>
      </c>
      <c r="L45" s="172">
        <v>149172.30790000001</v>
      </c>
      <c r="M45" s="172">
        <v>238675.69620000001</v>
      </c>
      <c r="N45" s="172">
        <v>198896.4105</v>
      </c>
      <c r="O45" s="172">
        <v>318234.26160000003</v>
      </c>
      <c r="P45" s="172">
        <v>248620.51319999999</v>
      </c>
      <c r="Q45" s="172">
        <v>397792.82699999999</v>
      </c>
      <c r="R45" s="172">
        <v>281769.91489999997</v>
      </c>
      <c r="S45" s="172">
        <v>450831.87050000002</v>
      </c>
      <c r="T45" s="172">
        <v>314919.31660000002</v>
      </c>
      <c r="U45" s="172">
        <v>503870.9142</v>
      </c>
      <c r="BW45" s="136" t="s">
        <v>364</v>
      </c>
      <c r="BX45" s="136" t="s">
        <v>364</v>
      </c>
      <c r="BY45" s="136" t="s">
        <v>364</v>
      </c>
      <c r="BZ45" s="136" t="s">
        <v>364</v>
      </c>
      <c r="CA45" s="136" t="s">
        <v>364</v>
      </c>
      <c r="CB45" s="136" t="s">
        <v>364</v>
      </c>
      <c r="CC45" s="136" t="s">
        <v>364</v>
      </c>
      <c r="CD45" s="136" t="s">
        <v>364</v>
      </c>
      <c r="CE45" s="136"/>
      <c r="CF45" s="136" t="s">
        <v>364</v>
      </c>
    </row>
    <row r="46" spans="1:84">
      <c r="A46" s="171">
        <v>1</v>
      </c>
      <c r="B46" s="171" t="s">
        <v>204</v>
      </c>
      <c r="C46" s="171" t="s">
        <v>175</v>
      </c>
      <c r="D46" s="171" t="s">
        <v>573</v>
      </c>
      <c r="E46" s="171" t="s">
        <v>345</v>
      </c>
      <c r="F46" s="171">
        <v>1</v>
      </c>
      <c r="G46" s="171" t="s">
        <v>48</v>
      </c>
      <c r="H46" s="172">
        <v>96294.151800000007</v>
      </c>
      <c r="I46" s="172">
        <v>168514.76569999999</v>
      </c>
      <c r="J46" s="172">
        <v>124691.4806</v>
      </c>
      <c r="K46" s="172">
        <v>218210.09099999999</v>
      </c>
      <c r="L46" s="172">
        <v>149261.78829999999</v>
      </c>
      <c r="M46" s="172">
        <v>261208.12959999999</v>
      </c>
      <c r="N46" s="172">
        <v>178070.4425</v>
      </c>
      <c r="O46" s="172">
        <v>311623.27439999999</v>
      </c>
      <c r="P46" s="172">
        <v>209925.0681</v>
      </c>
      <c r="Q46" s="172">
        <v>367368.86900000001</v>
      </c>
      <c r="R46" s="172">
        <v>230181.09880000001</v>
      </c>
      <c r="S46" s="172">
        <v>402816.9228</v>
      </c>
      <c r="T46" s="172">
        <v>249247.49350000001</v>
      </c>
      <c r="U46" s="172">
        <v>436183.11359999998</v>
      </c>
      <c r="BW46" s="136" t="s">
        <v>364</v>
      </c>
      <c r="BX46" s="136" t="s">
        <v>364</v>
      </c>
      <c r="BY46" s="136" t="s">
        <v>364</v>
      </c>
      <c r="BZ46" s="136" t="s">
        <v>364</v>
      </c>
      <c r="CA46" s="136" t="s">
        <v>364</v>
      </c>
      <c r="CB46" s="136" t="s">
        <v>364</v>
      </c>
      <c r="CC46" s="136" t="s">
        <v>364</v>
      </c>
      <c r="CD46" s="136" t="s">
        <v>364</v>
      </c>
      <c r="CE46" s="136"/>
      <c r="CF46" s="136" t="s">
        <v>364</v>
      </c>
    </row>
    <row r="47" spans="1:84">
      <c r="A47" s="171">
        <v>1</v>
      </c>
      <c r="B47" s="171" t="s">
        <v>204</v>
      </c>
      <c r="C47" s="171" t="s">
        <v>175</v>
      </c>
      <c r="D47" s="171" t="s">
        <v>573</v>
      </c>
      <c r="E47" s="171" t="s">
        <v>345</v>
      </c>
      <c r="F47" s="171">
        <v>2</v>
      </c>
      <c r="G47" s="171" t="s">
        <v>44</v>
      </c>
      <c r="H47" s="172">
        <v>82319.009000000005</v>
      </c>
      <c r="I47" s="172">
        <v>144058.26569999999</v>
      </c>
      <c r="J47" s="172">
        <v>107652.30409999999</v>
      </c>
      <c r="K47" s="172">
        <v>188391.53210000001</v>
      </c>
      <c r="L47" s="172">
        <v>130602.02009999999</v>
      </c>
      <c r="M47" s="172">
        <v>228553.53520000001</v>
      </c>
      <c r="N47" s="172">
        <v>159689.26869999999</v>
      </c>
      <c r="O47" s="172">
        <v>279456.22009999998</v>
      </c>
      <c r="P47" s="172">
        <v>189390.08689999999</v>
      </c>
      <c r="Q47" s="172">
        <v>331432.65210000001</v>
      </c>
      <c r="R47" s="172">
        <v>208641.26</v>
      </c>
      <c r="S47" s="172">
        <v>365122.20500000002</v>
      </c>
      <c r="T47" s="172">
        <v>226540.0313</v>
      </c>
      <c r="U47" s="172">
        <v>396445.05479999998</v>
      </c>
      <c r="BW47" s="136" t="s">
        <v>364</v>
      </c>
      <c r="BX47" s="136" t="s">
        <v>364</v>
      </c>
      <c r="BY47" s="136" t="s">
        <v>364</v>
      </c>
      <c r="BZ47" s="136" t="s">
        <v>364</v>
      </c>
      <c r="CA47" s="136" t="s">
        <v>364</v>
      </c>
      <c r="CB47" s="136" t="s">
        <v>364</v>
      </c>
      <c r="CC47" s="136" t="s">
        <v>364</v>
      </c>
      <c r="CD47" s="136" t="s">
        <v>364</v>
      </c>
      <c r="CE47" s="136"/>
      <c r="CF47" s="136" t="s">
        <v>364</v>
      </c>
    </row>
    <row r="48" spans="1:84">
      <c r="A48" s="171">
        <v>1</v>
      </c>
      <c r="B48" s="171" t="s">
        <v>204</v>
      </c>
      <c r="C48" s="171" t="s">
        <v>175</v>
      </c>
      <c r="D48" s="171" t="s">
        <v>573</v>
      </c>
      <c r="E48" s="171" t="s">
        <v>345</v>
      </c>
      <c r="F48" s="171">
        <v>3</v>
      </c>
      <c r="G48" s="171" t="s">
        <v>43</v>
      </c>
      <c r="H48" s="172">
        <v>73269.333799999993</v>
      </c>
      <c r="I48" s="172">
        <v>128221.33409999999</v>
      </c>
      <c r="J48" s="172">
        <v>99697.753800000006</v>
      </c>
      <c r="K48" s="172">
        <v>174471.06899999999</v>
      </c>
      <c r="L48" s="172">
        <v>126029.7761</v>
      </c>
      <c r="M48" s="172">
        <v>220552.10810000001</v>
      </c>
      <c r="N48" s="172">
        <v>165859.39739999999</v>
      </c>
      <c r="O48" s="172">
        <v>290253.94540000003</v>
      </c>
      <c r="P48" s="172">
        <v>205280.21179999999</v>
      </c>
      <c r="Q48" s="172">
        <v>359240.37060000002</v>
      </c>
      <c r="R48" s="172">
        <v>231106.52470000001</v>
      </c>
      <c r="S48" s="172">
        <v>404436.41820000001</v>
      </c>
      <c r="T48" s="172">
        <v>256569.45370000001</v>
      </c>
      <c r="U48" s="172">
        <v>448996.54379999998</v>
      </c>
      <c r="BW48" s="136" t="s">
        <v>364</v>
      </c>
      <c r="BX48" s="136" t="s">
        <v>364</v>
      </c>
      <c r="BY48" s="136" t="s">
        <v>364</v>
      </c>
      <c r="BZ48" s="136" t="s">
        <v>364</v>
      </c>
      <c r="CA48" s="136" t="s">
        <v>364</v>
      </c>
      <c r="CB48" s="136" t="s">
        <v>364</v>
      </c>
      <c r="CC48" s="136" t="s">
        <v>364</v>
      </c>
      <c r="CD48" s="136" t="s">
        <v>364</v>
      </c>
      <c r="CE48" s="136"/>
      <c r="CF48" s="136" t="s">
        <v>364</v>
      </c>
    </row>
    <row r="49" spans="1:84">
      <c r="A49" s="171">
        <v>1</v>
      </c>
      <c r="B49" s="171" t="s">
        <v>204</v>
      </c>
      <c r="C49" s="171" t="s">
        <v>175</v>
      </c>
      <c r="D49" s="171" t="s">
        <v>573</v>
      </c>
      <c r="E49" s="171" t="s">
        <v>345</v>
      </c>
      <c r="F49" s="171">
        <v>4</v>
      </c>
      <c r="G49" s="171" t="s">
        <v>46</v>
      </c>
      <c r="H49" s="172">
        <v>82059.055099999998</v>
      </c>
      <c r="I49" s="172">
        <v>131294.4901</v>
      </c>
      <c r="J49" s="172">
        <v>114882.6771</v>
      </c>
      <c r="K49" s="172">
        <v>183812.2861</v>
      </c>
      <c r="L49" s="172">
        <v>147706.29920000001</v>
      </c>
      <c r="M49" s="172">
        <v>236330.0822</v>
      </c>
      <c r="N49" s="172">
        <v>196941.73209999999</v>
      </c>
      <c r="O49" s="172">
        <v>315106.77620000002</v>
      </c>
      <c r="P49" s="172">
        <v>246177.16519999999</v>
      </c>
      <c r="Q49" s="172">
        <v>393883.47019999998</v>
      </c>
      <c r="R49" s="172">
        <v>279000.78720000002</v>
      </c>
      <c r="S49" s="172">
        <v>446401.26620000001</v>
      </c>
      <c r="T49" s="172">
        <v>311824.4093</v>
      </c>
      <c r="U49" s="172">
        <v>498919.06229999999</v>
      </c>
      <c r="BW49" s="136" t="s">
        <v>364</v>
      </c>
      <c r="BX49" s="136" t="s">
        <v>364</v>
      </c>
      <c r="BY49" s="136" t="s">
        <v>364</v>
      </c>
      <c r="BZ49" s="136" t="s">
        <v>364</v>
      </c>
      <c r="CA49" s="136" t="s">
        <v>364</v>
      </c>
      <c r="CB49" s="136" t="s">
        <v>364</v>
      </c>
      <c r="CC49" s="136" t="s">
        <v>364</v>
      </c>
      <c r="CD49" s="136" t="s">
        <v>364</v>
      </c>
      <c r="CE49" s="136"/>
      <c r="CF49" s="136" t="s">
        <v>364</v>
      </c>
    </row>
    <row r="50" spans="1:84">
      <c r="A50" s="171">
        <v>1</v>
      </c>
      <c r="B50" s="171" t="s">
        <v>204</v>
      </c>
      <c r="C50" s="171" t="s">
        <v>175</v>
      </c>
      <c r="D50" s="171" t="s">
        <v>573</v>
      </c>
      <c r="E50" s="171" t="s">
        <v>384</v>
      </c>
      <c r="F50" s="171">
        <v>1</v>
      </c>
      <c r="G50" s="171" t="s">
        <v>48</v>
      </c>
      <c r="H50" s="172">
        <v>92870.093599999993</v>
      </c>
      <c r="I50" s="172">
        <v>162522.6637</v>
      </c>
      <c r="J50" s="172">
        <v>120218.65949999999</v>
      </c>
      <c r="K50" s="172">
        <v>210382.65410000001</v>
      </c>
      <c r="L50" s="172">
        <v>143881.03090000001</v>
      </c>
      <c r="M50" s="172">
        <v>251791.804</v>
      </c>
      <c r="N50" s="172">
        <v>171610.8493</v>
      </c>
      <c r="O50" s="172">
        <v>300318.98629999999</v>
      </c>
      <c r="P50" s="172">
        <v>202271.96410000001</v>
      </c>
      <c r="Q50" s="172">
        <v>353975.93719999999</v>
      </c>
      <c r="R50" s="172">
        <v>221769.31299999999</v>
      </c>
      <c r="S50" s="172">
        <v>388096.2978</v>
      </c>
      <c r="T50" s="172">
        <v>240106.40489999999</v>
      </c>
      <c r="U50" s="172">
        <v>420186.20860000001</v>
      </c>
      <c r="BW50" s="136" t="s">
        <v>364</v>
      </c>
      <c r="BX50" s="136" t="s">
        <v>364</v>
      </c>
      <c r="BY50" s="136" t="s">
        <v>364</v>
      </c>
      <c r="BZ50" s="136" t="s">
        <v>364</v>
      </c>
      <c r="CA50" s="136" t="s">
        <v>364</v>
      </c>
      <c r="CB50" s="136" t="s">
        <v>364</v>
      </c>
      <c r="CC50" s="136" t="s">
        <v>364</v>
      </c>
      <c r="CD50" s="136" t="s">
        <v>364</v>
      </c>
      <c r="CE50" s="136"/>
      <c r="CF50" s="136" t="s">
        <v>364</v>
      </c>
    </row>
    <row r="51" spans="1:84">
      <c r="A51" s="171">
        <v>1</v>
      </c>
      <c r="B51" s="171" t="s">
        <v>204</v>
      </c>
      <c r="C51" s="171" t="s">
        <v>175</v>
      </c>
      <c r="D51" s="171" t="s">
        <v>573</v>
      </c>
      <c r="E51" s="171" t="s">
        <v>384</v>
      </c>
      <c r="F51" s="171">
        <v>2</v>
      </c>
      <c r="G51" s="171" t="s">
        <v>44</v>
      </c>
      <c r="H51" s="172">
        <v>79573.354999999996</v>
      </c>
      <c r="I51" s="172">
        <v>139253.3713</v>
      </c>
      <c r="J51" s="172">
        <v>104006.62669999999</v>
      </c>
      <c r="K51" s="172">
        <v>182011.59659999999</v>
      </c>
      <c r="L51" s="172">
        <v>126127.07580000001</v>
      </c>
      <c r="M51" s="172">
        <v>220722.38260000001</v>
      </c>
      <c r="N51" s="172">
        <v>154121.96460000001</v>
      </c>
      <c r="O51" s="172">
        <v>269713.43800000002</v>
      </c>
      <c r="P51" s="172">
        <v>182733.82579999999</v>
      </c>
      <c r="Q51" s="172">
        <v>319784.19520000002</v>
      </c>
      <c r="R51" s="172">
        <v>201275.09650000001</v>
      </c>
      <c r="S51" s="172">
        <v>352231.41889999999</v>
      </c>
      <c r="T51" s="172">
        <v>218501.24559999999</v>
      </c>
      <c r="U51" s="172">
        <v>382377.18</v>
      </c>
      <c r="BW51" s="136" t="s">
        <v>364</v>
      </c>
      <c r="BX51" s="136" t="s">
        <v>364</v>
      </c>
      <c r="BY51" s="136" t="s">
        <v>364</v>
      </c>
      <c r="BZ51" s="136" t="s">
        <v>364</v>
      </c>
      <c r="CA51" s="136" t="s">
        <v>364</v>
      </c>
      <c r="CB51" s="136" t="s">
        <v>364</v>
      </c>
      <c r="CC51" s="136" t="s">
        <v>364</v>
      </c>
      <c r="CD51" s="136" t="s">
        <v>364</v>
      </c>
      <c r="CE51" s="136"/>
      <c r="CF51" s="136" t="s">
        <v>364</v>
      </c>
    </row>
    <row r="52" spans="1:84">
      <c r="A52" s="171">
        <v>1</v>
      </c>
      <c r="B52" s="171" t="s">
        <v>204</v>
      </c>
      <c r="C52" s="171" t="s">
        <v>175</v>
      </c>
      <c r="D52" s="171" t="s">
        <v>573</v>
      </c>
      <c r="E52" s="171" t="s">
        <v>384</v>
      </c>
      <c r="F52" s="171">
        <v>3</v>
      </c>
      <c r="G52" s="171" t="s">
        <v>43</v>
      </c>
      <c r="H52" s="172">
        <v>70951.474199999997</v>
      </c>
      <c r="I52" s="172">
        <v>124165.07980000001</v>
      </c>
      <c r="J52" s="172">
        <v>96592.522800000006</v>
      </c>
      <c r="K52" s="172">
        <v>169036.9148</v>
      </c>
      <c r="L52" s="172">
        <v>122141.85309999999</v>
      </c>
      <c r="M52" s="172">
        <v>213748.24299999999</v>
      </c>
      <c r="N52" s="172">
        <v>160781.34</v>
      </c>
      <c r="O52" s="172">
        <v>281367.34509999998</v>
      </c>
      <c r="P52" s="172">
        <v>199031.86499999999</v>
      </c>
      <c r="Q52" s="172">
        <v>348305.76370000001</v>
      </c>
      <c r="R52" s="172">
        <v>224100.035</v>
      </c>
      <c r="S52" s="172">
        <v>392175.0612</v>
      </c>
      <c r="T52" s="172">
        <v>248822.46090000001</v>
      </c>
      <c r="U52" s="172">
        <v>435439.30650000001</v>
      </c>
      <c r="BW52" s="136" t="s">
        <v>364</v>
      </c>
      <c r="BX52" s="136" t="s">
        <v>364</v>
      </c>
      <c r="BY52" s="136" t="s">
        <v>364</v>
      </c>
      <c r="BZ52" s="136" t="s">
        <v>364</v>
      </c>
      <c r="CA52" s="136" t="s">
        <v>364</v>
      </c>
      <c r="CB52" s="136" t="s">
        <v>364</v>
      </c>
      <c r="CC52" s="136" t="s">
        <v>364</v>
      </c>
      <c r="CD52" s="136" t="s">
        <v>364</v>
      </c>
      <c r="CE52" s="136"/>
      <c r="CF52" s="136" t="s">
        <v>364</v>
      </c>
    </row>
    <row r="53" spans="1:84">
      <c r="A53" s="171">
        <v>1</v>
      </c>
      <c r="B53" s="171" t="s">
        <v>204</v>
      </c>
      <c r="C53" s="171" t="s">
        <v>175</v>
      </c>
      <c r="D53" s="171" t="s">
        <v>573</v>
      </c>
      <c r="E53" s="171" t="s">
        <v>384</v>
      </c>
      <c r="F53" s="171">
        <v>4</v>
      </c>
      <c r="G53" s="171" t="s">
        <v>46</v>
      </c>
      <c r="H53" s="172">
        <v>79150.867499999993</v>
      </c>
      <c r="I53" s="172">
        <v>126641.38989999999</v>
      </c>
      <c r="J53" s="172">
        <v>110811.21460000001</v>
      </c>
      <c r="K53" s="172">
        <v>177297.94579999999</v>
      </c>
      <c r="L53" s="172">
        <v>142471.56150000001</v>
      </c>
      <c r="M53" s="172">
        <v>227954.5019</v>
      </c>
      <c r="N53" s="172">
        <v>189962.08199999999</v>
      </c>
      <c r="O53" s="172">
        <v>303939.3358</v>
      </c>
      <c r="P53" s="172">
        <v>237452.60260000001</v>
      </c>
      <c r="Q53" s="172">
        <v>379924.16970000003</v>
      </c>
      <c r="R53" s="172">
        <v>269112.94949999999</v>
      </c>
      <c r="S53" s="172">
        <v>430580.72560000001</v>
      </c>
      <c r="T53" s="172">
        <v>300773.2966</v>
      </c>
      <c r="U53" s="172">
        <v>481237.28159999999</v>
      </c>
      <c r="BW53" s="136" t="s">
        <v>364</v>
      </c>
      <c r="BX53" s="136" t="s">
        <v>364</v>
      </c>
      <c r="BY53" s="136" t="s">
        <v>364</v>
      </c>
      <c r="BZ53" s="136" t="s">
        <v>364</v>
      </c>
      <c r="CA53" s="136" t="s">
        <v>364</v>
      </c>
      <c r="CB53" s="136" t="s">
        <v>364</v>
      </c>
      <c r="CC53" s="136" t="s">
        <v>364</v>
      </c>
      <c r="CD53" s="136" t="s">
        <v>364</v>
      </c>
      <c r="CE53" s="136"/>
      <c r="CF53" s="136" t="s">
        <v>364</v>
      </c>
    </row>
    <row r="54" spans="1:84">
      <c r="A54" s="171">
        <v>1</v>
      </c>
      <c r="B54" s="171" t="s">
        <v>204</v>
      </c>
      <c r="C54" s="171" t="s">
        <v>117</v>
      </c>
      <c r="D54" s="171" t="s">
        <v>574</v>
      </c>
      <c r="E54" s="171" t="s">
        <v>116</v>
      </c>
      <c r="F54" s="171">
        <v>1</v>
      </c>
      <c r="G54" s="171" t="s">
        <v>48</v>
      </c>
      <c r="H54" s="172">
        <v>124444.3786</v>
      </c>
      <c r="I54" s="172">
        <v>217777.66260000001</v>
      </c>
      <c r="J54" s="172">
        <v>161140.03829999999</v>
      </c>
      <c r="K54" s="172">
        <v>281995.06709999999</v>
      </c>
      <c r="L54" s="172">
        <v>192890.29399999999</v>
      </c>
      <c r="M54" s="172">
        <v>337558.01459999999</v>
      </c>
      <c r="N54" s="172">
        <v>230116.24729999999</v>
      </c>
      <c r="O54" s="172">
        <v>402703.4327</v>
      </c>
      <c r="P54" s="172">
        <v>271278.092</v>
      </c>
      <c r="Q54" s="172">
        <v>474736.66100000002</v>
      </c>
      <c r="R54" s="172">
        <v>297452.5098</v>
      </c>
      <c r="S54" s="172">
        <v>520541.8922</v>
      </c>
      <c r="T54" s="172">
        <v>322088.44990000001</v>
      </c>
      <c r="U54" s="172">
        <v>563654.78740000003</v>
      </c>
      <c r="BW54" s="136" t="s">
        <v>364</v>
      </c>
      <c r="BX54" s="136" t="s">
        <v>364</v>
      </c>
      <c r="BY54" s="136" t="s">
        <v>364</v>
      </c>
      <c r="BZ54" s="136" t="s">
        <v>364</v>
      </c>
      <c r="CA54" s="136" t="s">
        <v>364</v>
      </c>
      <c r="CB54" s="136" t="s">
        <v>364</v>
      </c>
      <c r="CC54" s="136" t="s">
        <v>364</v>
      </c>
      <c r="CD54" s="136" t="s">
        <v>364</v>
      </c>
      <c r="CE54" s="136"/>
      <c r="CF54" s="136" t="s">
        <v>364</v>
      </c>
    </row>
    <row r="55" spans="1:84">
      <c r="A55" s="171">
        <v>1</v>
      </c>
      <c r="B55" s="171" t="s">
        <v>204</v>
      </c>
      <c r="C55" s="171" t="s">
        <v>117</v>
      </c>
      <c r="D55" s="171" t="s">
        <v>574</v>
      </c>
      <c r="E55" s="171" t="s">
        <v>116</v>
      </c>
      <c r="F55" s="171">
        <v>2</v>
      </c>
      <c r="G55" s="171" t="s">
        <v>44</v>
      </c>
      <c r="H55" s="172">
        <v>106398.80469999999</v>
      </c>
      <c r="I55" s="172">
        <v>186197.90820000001</v>
      </c>
      <c r="J55" s="172">
        <v>139137.99350000001</v>
      </c>
      <c r="K55" s="172">
        <v>243491.48860000001</v>
      </c>
      <c r="L55" s="172">
        <v>168795.64050000001</v>
      </c>
      <c r="M55" s="172">
        <v>295392.37070000003</v>
      </c>
      <c r="N55" s="172">
        <v>206381.33199999999</v>
      </c>
      <c r="O55" s="172">
        <v>361167.33110000001</v>
      </c>
      <c r="P55" s="172">
        <v>244762.04689999999</v>
      </c>
      <c r="Q55" s="172">
        <v>428333.5821</v>
      </c>
      <c r="R55" s="172">
        <v>269638.92989999999</v>
      </c>
      <c r="S55" s="172">
        <v>471868.1274</v>
      </c>
      <c r="T55" s="172">
        <v>292767.16200000001</v>
      </c>
      <c r="U55" s="172">
        <v>512342.53350000002</v>
      </c>
      <c r="BW55" s="136" t="s">
        <v>364</v>
      </c>
      <c r="BX55" s="136" t="s">
        <v>364</v>
      </c>
      <c r="BY55" s="136" t="s">
        <v>364</v>
      </c>
      <c r="BZ55" s="136" t="s">
        <v>364</v>
      </c>
      <c r="CA55" s="136" t="s">
        <v>364</v>
      </c>
      <c r="CB55" s="136" t="s">
        <v>364</v>
      </c>
      <c r="CC55" s="136" t="s">
        <v>364</v>
      </c>
      <c r="CD55" s="136" t="s">
        <v>364</v>
      </c>
      <c r="CE55" s="136"/>
      <c r="CF55" s="136" t="s">
        <v>364</v>
      </c>
    </row>
    <row r="56" spans="1:84">
      <c r="A56" s="171">
        <v>1</v>
      </c>
      <c r="B56" s="171" t="s">
        <v>204</v>
      </c>
      <c r="C56" s="171" t="s">
        <v>117</v>
      </c>
      <c r="D56" s="171" t="s">
        <v>574</v>
      </c>
      <c r="E56" s="171" t="s">
        <v>116</v>
      </c>
      <c r="F56" s="171">
        <v>3</v>
      </c>
      <c r="G56" s="171" t="s">
        <v>43</v>
      </c>
      <c r="H56" s="172">
        <v>94712.349400000006</v>
      </c>
      <c r="I56" s="172">
        <v>165746.6115</v>
      </c>
      <c r="J56" s="172">
        <v>128879.34050000001</v>
      </c>
      <c r="K56" s="172">
        <v>225538.84589999999</v>
      </c>
      <c r="L56" s="172">
        <v>162921.85680000001</v>
      </c>
      <c r="M56" s="172">
        <v>285113.24949999998</v>
      </c>
      <c r="N56" s="172">
        <v>214413.79819999999</v>
      </c>
      <c r="O56" s="172">
        <v>375224.147</v>
      </c>
      <c r="P56" s="172">
        <v>265377.8627</v>
      </c>
      <c r="Q56" s="172">
        <v>464411.2598</v>
      </c>
      <c r="R56" s="172">
        <v>298767.37569999998</v>
      </c>
      <c r="S56" s="172">
        <v>522842.90740000003</v>
      </c>
      <c r="T56" s="172">
        <v>331687.66450000001</v>
      </c>
      <c r="U56" s="172">
        <v>580453.41299999994</v>
      </c>
      <c r="BW56" s="136" t="s">
        <v>364</v>
      </c>
      <c r="BX56" s="136"/>
      <c r="BY56" s="136" t="s">
        <v>364</v>
      </c>
      <c r="BZ56" s="136" t="s">
        <v>364</v>
      </c>
      <c r="CA56" s="136" t="s">
        <v>364</v>
      </c>
      <c r="CB56" s="136" t="s">
        <v>364</v>
      </c>
      <c r="CC56" s="136" t="s">
        <v>364</v>
      </c>
      <c r="CD56" s="136" t="s">
        <v>364</v>
      </c>
      <c r="CE56" s="136" t="s">
        <v>364</v>
      </c>
      <c r="CF56" s="136" t="s">
        <v>364</v>
      </c>
    </row>
    <row r="57" spans="1:84">
      <c r="A57" s="171">
        <v>1</v>
      </c>
      <c r="B57" s="171" t="s">
        <v>204</v>
      </c>
      <c r="C57" s="171" t="s">
        <v>117</v>
      </c>
      <c r="D57" s="171" t="s">
        <v>574</v>
      </c>
      <c r="E57" s="171" t="s">
        <v>116</v>
      </c>
      <c r="F57" s="171">
        <v>4</v>
      </c>
      <c r="G57" s="171" t="s">
        <v>46</v>
      </c>
      <c r="H57" s="172">
        <v>106048.6551</v>
      </c>
      <c r="I57" s="172">
        <v>169677.85079999999</v>
      </c>
      <c r="J57" s="172">
        <v>148468.11720000001</v>
      </c>
      <c r="K57" s="172">
        <v>237548.99100000001</v>
      </c>
      <c r="L57" s="172">
        <v>190887.57920000001</v>
      </c>
      <c r="M57" s="172">
        <v>305420.13130000001</v>
      </c>
      <c r="N57" s="172">
        <v>254516.77230000001</v>
      </c>
      <c r="O57" s="172">
        <v>407226.84169999999</v>
      </c>
      <c r="P57" s="172">
        <v>318145.96529999998</v>
      </c>
      <c r="Q57" s="172">
        <v>509033.55209999997</v>
      </c>
      <c r="R57" s="172">
        <v>360565.42739999999</v>
      </c>
      <c r="S57" s="172">
        <v>576904.69240000006</v>
      </c>
      <c r="T57" s="172">
        <v>402984.88949999999</v>
      </c>
      <c r="U57" s="172">
        <v>644775.83259999997</v>
      </c>
      <c r="BW57" s="136" t="s">
        <v>364</v>
      </c>
      <c r="BX57" s="136"/>
      <c r="BY57" s="136" t="s">
        <v>364</v>
      </c>
      <c r="BZ57" s="136" t="s">
        <v>364</v>
      </c>
      <c r="CA57" s="136" t="s">
        <v>364</v>
      </c>
      <c r="CB57" s="136" t="s">
        <v>364</v>
      </c>
      <c r="CC57" s="136" t="s">
        <v>364</v>
      </c>
      <c r="CD57" s="136" t="s">
        <v>364</v>
      </c>
      <c r="CE57" s="136" t="s">
        <v>364</v>
      </c>
      <c r="CF57" s="136" t="s">
        <v>364</v>
      </c>
    </row>
    <row r="58" spans="1:84">
      <c r="A58" s="171">
        <v>1</v>
      </c>
      <c r="B58" s="171" t="s">
        <v>204</v>
      </c>
      <c r="C58" s="171" t="s">
        <v>117</v>
      </c>
      <c r="D58" s="171" t="s">
        <v>574</v>
      </c>
      <c r="E58" s="171" t="s">
        <v>265</v>
      </c>
      <c r="F58" s="171">
        <v>1</v>
      </c>
      <c r="G58" s="171" t="s">
        <v>48</v>
      </c>
      <c r="H58" s="172">
        <v>115086.03810000001</v>
      </c>
      <c r="I58" s="172">
        <v>201400.5667</v>
      </c>
      <c r="J58" s="172">
        <v>148993.03820000001</v>
      </c>
      <c r="K58" s="172">
        <v>260737.8167</v>
      </c>
      <c r="L58" s="172">
        <v>178330.07430000001</v>
      </c>
      <c r="M58" s="172">
        <v>312077.6299</v>
      </c>
      <c r="N58" s="172">
        <v>212715.95989999999</v>
      </c>
      <c r="O58" s="172">
        <v>372252.93</v>
      </c>
      <c r="P58" s="172">
        <v>250737.00330000001</v>
      </c>
      <c r="Q58" s="172">
        <v>438789.75579999998</v>
      </c>
      <c r="R58" s="172">
        <v>274914.40950000001</v>
      </c>
      <c r="S58" s="172">
        <v>481100.21679999999</v>
      </c>
      <c r="T58" s="172">
        <v>297659.38829999999</v>
      </c>
      <c r="U58" s="172">
        <v>520903.92959999997</v>
      </c>
      <c r="BW58" s="136" t="s">
        <v>364</v>
      </c>
      <c r="BX58" s="136"/>
      <c r="BY58" s="136" t="s">
        <v>364</v>
      </c>
      <c r="BZ58" s="136" t="s">
        <v>364</v>
      </c>
      <c r="CA58" s="136" t="s">
        <v>364</v>
      </c>
      <c r="CB58" s="136" t="s">
        <v>364</v>
      </c>
      <c r="CC58" s="136" t="s">
        <v>364</v>
      </c>
      <c r="CD58" s="136" t="s">
        <v>364</v>
      </c>
      <c r="CE58" s="136" t="s">
        <v>364</v>
      </c>
      <c r="CF58" s="136" t="s">
        <v>364</v>
      </c>
    </row>
    <row r="59" spans="1:84">
      <c r="A59" s="171">
        <v>1</v>
      </c>
      <c r="B59" s="171" t="s">
        <v>204</v>
      </c>
      <c r="C59" s="171" t="s">
        <v>117</v>
      </c>
      <c r="D59" s="171" t="s">
        <v>574</v>
      </c>
      <c r="E59" s="171" t="s">
        <v>265</v>
      </c>
      <c r="F59" s="171">
        <v>2</v>
      </c>
      <c r="G59" s="171" t="s">
        <v>44</v>
      </c>
      <c r="H59" s="172">
        <v>98532.955400000006</v>
      </c>
      <c r="I59" s="172">
        <v>172432.67199999999</v>
      </c>
      <c r="J59" s="172">
        <v>128810.7115</v>
      </c>
      <c r="K59" s="172">
        <v>225418.7451</v>
      </c>
      <c r="L59" s="172">
        <v>156228.21170000001</v>
      </c>
      <c r="M59" s="172">
        <v>273399.37050000002</v>
      </c>
      <c r="N59" s="172">
        <v>190944.08300000001</v>
      </c>
      <c r="O59" s="172">
        <v>334152.14529999997</v>
      </c>
      <c r="P59" s="172">
        <v>226414.0148</v>
      </c>
      <c r="Q59" s="172">
        <v>396224.5258</v>
      </c>
      <c r="R59" s="172">
        <v>249401.20120000001</v>
      </c>
      <c r="S59" s="172">
        <v>436452.10200000001</v>
      </c>
      <c r="T59" s="172">
        <v>270763.16950000002</v>
      </c>
      <c r="U59" s="172">
        <v>473835.54670000001</v>
      </c>
      <c r="BW59" s="136" t="s">
        <v>364</v>
      </c>
      <c r="BX59" s="136"/>
      <c r="BY59" s="136" t="s">
        <v>364</v>
      </c>
      <c r="BZ59" s="136" t="s">
        <v>364</v>
      </c>
      <c r="CA59" s="136" t="s">
        <v>364</v>
      </c>
      <c r="CB59" s="136" t="s">
        <v>364</v>
      </c>
      <c r="CC59" s="136" t="s">
        <v>364</v>
      </c>
      <c r="CD59" s="136" t="s">
        <v>364</v>
      </c>
      <c r="CE59" s="136" t="s">
        <v>364</v>
      </c>
      <c r="CF59" s="136" t="s">
        <v>364</v>
      </c>
    </row>
    <row r="60" spans="1:84">
      <c r="A60" s="171">
        <v>1</v>
      </c>
      <c r="B60" s="171" t="s">
        <v>204</v>
      </c>
      <c r="C60" s="171" t="s">
        <v>117</v>
      </c>
      <c r="D60" s="171" t="s">
        <v>574</v>
      </c>
      <c r="E60" s="171" t="s">
        <v>265</v>
      </c>
      <c r="F60" s="171">
        <v>3</v>
      </c>
      <c r="G60" s="171" t="s">
        <v>43</v>
      </c>
      <c r="H60" s="172">
        <v>87804.451400000005</v>
      </c>
      <c r="I60" s="172">
        <v>153657.79</v>
      </c>
      <c r="J60" s="172">
        <v>119515.78290000001</v>
      </c>
      <c r="K60" s="172">
        <v>209152.61989999999</v>
      </c>
      <c r="L60" s="172">
        <v>151112.9345</v>
      </c>
      <c r="M60" s="172">
        <v>264447.63520000002</v>
      </c>
      <c r="N60" s="172">
        <v>198901.41639999999</v>
      </c>
      <c r="O60" s="172">
        <v>348077.47879999998</v>
      </c>
      <c r="P60" s="172">
        <v>246205.68049999999</v>
      </c>
      <c r="Q60" s="172">
        <v>430859.94079999998</v>
      </c>
      <c r="R60" s="172">
        <v>277203.83639999997</v>
      </c>
      <c r="S60" s="172">
        <v>485106.71370000002</v>
      </c>
      <c r="T60" s="172">
        <v>307771.57630000002</v>
      </c>
      <c r="U60" s="172">
        <v>538600.25859999994</v>
      </c>
      <c r="BW60" s="136" t="s">
        <v>364</v>
      </c>
      <c r="BX60" s="136"/>
      <c r="BY60" s="136" t="s">
        <v>364</v>
      </c>
      <c r="BZ60" s="136" t="s">
        <v>364</v>
      </c>
      <c r="CA60" s="136" t="s">
        <v>364</v>
      </c>
      <c r="CB60" s="136" t="s">
        <v>364</v>
      </c>
      <c r="CC60" s="136" t="s">
        <v>364</v>
      </c>
      <c r="CD60" s="136" t="s">
        <v>364</v>
      </c>
      <c r="CE60" s="136" t="s">
        <v>364</v>
      </c>
      <c r="CF60" s="136" t="s">
        <v>364</v>
      </c>
    </row>
    <row r="61" spans="1:84">
      <c r="A61" s="171">
        <v>1</v>
      </c>
      <c r="B61" s="171" t="s">
        <v>204</v>
      </c>
      <c r="C61" s="171" t="s">
        <v>117</v>
      </c>
      <c r="D61" s="171" t="s">
        <v>574</v>
      </c>
      <c r="E61" s="171" t="s">
        <v>265</v>
      </c>
      <c r="F61" s="171">
        <v>4</v>
      </c>
      <c r="G61" s="171" t="s">
        <v>46</v>
      </c>
      <c r="H61" s="172">
        <v>98080.927100000001</v>
      </c>
      <c r="I61" s="172">
        <v>156929.48569999999</v>
      </c>
      <c r="J61" s="172">
        <v>137313.29790000001</v>
      </c>
      <c r="K61" s="172">
        <v>219701.27989999999</v>
      </c>
      <c r="L61" s="172">
        <v>176545.66880000001</v>
      </c>
      <c r="M61" s="172">
        <v>282473.07429999998</v>
      </c>
      <c r="N61" s="172">
        <v>235394.22500000001</v>
      </c>
      <c r="O61" s="172">
        <v>376630.76569999999</v>
      </c>
      <c r="P61" s="172">
        <v>294242.78120000003</v>
      </c>
      <c r="Q61" s="172">
        <v>470788.45699999999</v>
      </c>
      <c r="R61" s="172">
        <v>333475.152</v>
      </c>
      <c r="S61" s="172">
        <v>533560.2513</v>
      </c>
      <c r="T61" s="172">
        <v>372707.52299999999</v>
      </c>
      <c r="U61" s="172">
        <v>596332.04559999995</v>
      </c>
      <c r="BW61" s="136" t="s">
        <v>364</v>
      </c>
      <c r="BX61" s="136"/>
      <c r="BY61" s="136" t="s">
        <v>364</v>
      </c>
      <c r="BZ61" s="136" t="s">
        <v>364</v>
      </c>
      <c r="CA61" s="136" t="s">
        <v>364</v>
      </c>
      <c r="CB61" s="136" t="s">
        <v>364</v>
      </c>
      <c r="CC61" s="136" t="s">
        <v>364</v>
      </c>
      <c r="CD61" s="136" t="s">
        <v>364</v>
      </c>
      <c r="CE61" s="136" t="s">
        <v>364</v>
      </c>
      <c r="CF61" s="136" t="s">
        <v>364</v>
      </c>
    </row>
    <row r="62" spans="1:84">
      <c r="A62" s="171">
        <v>1</v>
      </c>
      <c r="B62" s="171" t="s">
        <v>204</v>
      </c>
      <c r="C62" s="171" t="s">
        <v>117</v>
      </c>
      <c r="D62" s="171" t="s">
        <v>574</v>
      </c>
      <c r="E62" s="171" t="s">
        <v>306</v>
      </c>
      <c r="F62" s="171">
        <v>1</v>
      </c>
      <c r="G62" s="171" t="s">
        <v>48</v>
      </c>
      <c r="H62" s="172">
        <v>115086.03810000001</v>
      </c>
      <c r="I62" s="172">
        <v>201400.5667</v>
      </c>
      <c r="J62" s="172">
        <v>148993.03820000001</v>
      </c>
      <c r="K62" s="172">
        <v>260737.8167</v>
      </c>
      <c r="L62" s="172">
        <v>178330.07430000001</v>
      </c>
      <c r="M62" s="172">
        <v>312077.6299</v>
      </c>
      <c r="N62" s="172">
        <v>212715.95989999999</v>
      </c>
      <c r="O62" s="172">
        <v>372252.93</v>
      </c>
      <c r="P62" s="172">
        <v>250737.00330000001</v>
      </c>
      <c r="Q62" s="172">
        <v>438789.75579999998</v>
      </c>
      <c r="R62" s="172">
        <v>274914.40950000001</v>
      </c>
      <c r="S62" s="172">
        <v>481100.21679999999</v>
      </c>
      <c r="T62" s="172">
        <v>297659.38829999999</v>
      </c>
      <c r="U62" s="172">
        <v>520903.92959999997</v>
      </c>
      <c r="BW62" s="136" t="s">
        <v>364</v>
      </c>
      <c r="BX62" s="136"/>
      <c r="BY62" s="136" t="s">
        <v>364</v>
      </c>
      <c r="BZ62" s="136" t="s">
        <v>364</v>
      </c>
      <c r="CA62" s="136" t="s">
        <v>364</v>
      </c>
      <c r="CB62" s="136" t="s">
        <v>364</v>
      </c>
      <c r="CC62" s="136" t="s">
        <v>364</v>
      </c>
      <c r="CD62" s="136" t="s">
        <v>364</v>
      </c>
      <c r="CE62" s="136" t="s">
        <v>364</v>
      </c>
      <c r="CF62" s="136" t="s">
        <v>364</v>
      </c>
    </row>
    <row r="63" spans="1:84">
      <c r="A63" s="171">
        <v>1</v>
      </c>
      <c r="B63" s="171" t="s">
        <v>204</v>
      </c>
      <c r="C63" s="171" t="s">
        <v>117</v>
      </c>
      <c r="D63" s="171" t="s">
        <v>574</v>
      </c>
      <c r="E63" s="171" t="s">
        <v>306</v>
      </c>
      <c r="F63" s="171">
        <v>2</v>
      </c>
      <c r="G63" s="171" t="s">
        <v>44</v>
      </c>
      <c r="H63" s="172">
        <v>98532.955400000006</v>
      </c>
      <c r="I63" s="172">
        <v>172432.67199999999</v>
      </c>
      <c r="J63" s="172">
        <v>128810.7115</v>
      </c>
      <c r="K63" s="172">
        <v>225418.7451</v>
      </c>
      <c r="L63" s="172">
        <v>156228.21170000001</v>
      </c>
      <c r="M63" s="172">
        <v>273399.37050000002</v>
      </c>
      <c r="N63" s="172">
        <v>190944.08300000001</v>
      </c>
      <c r="O63" s="172">
        <v>334152.14529999997</v>
      </c>
      <c r="P63" s="172">
        <v>226414.0148</v>
      </c>
      <c r="Q63" s="172">
        <v>396224.5258</v>
      </c>
      <c r="R63" s="172">
        <v>249401.20120000001</v>
      </c>
      <c r="S63" s="172">
        <v>436452.10200000001</v>
      </c>
      <c r="T63" s="172">
        <v>270763.16950000002</v>
      </c>
      <c r="U63" s="172">
        <v>473835.54670000001</v>
      </c>
      <c r="BW63" s="136" t="s">
        <v>364</v>
      </c>
      <c r="BX63" s="136"/>
      <c r="BY63" s="136" t="s">
        <v>364</v>
      </c>
      <c r="BZ63" s="136" t="s">
        <v>364</v>
      </c>
      <c r="CA63" s="136" t="s">
        <v>364</v>
      </c>
      <c r="CB63" s="136" t="s">
        <v>364</v>
      </c>
      <c r="CC63" s="136" t="s">
        <v>364</v>
      </c>
      <c r="CD63" s="136" t="s">
        <v>364</v>
      </c>
      <c r="CE63" s="136" t="s">
        <v>364</v>
      </c>
      <c r="CF63" s="136" t="s">
        <v>364</v>
      </c>
    </row>
    <row r="64" spans="1:84">
      <c r="A64" s="171">
        <v>1</v>
      </c>
      <c r="B64" s="171" t="s">
        <v>204</v>
      </c>
      <c r="C64" s="171" t="s">
        <v>117</v>
      </c>
      <c r="D64" s="171" t="s">
        <v>574</v>
      </c>
      <c r="E64" s="171" t="s">
        <v>306</v>
      </c>
      <c r="F64" s="171">
        <v>3</v>
      </c>
      <c r="G64" s="171" t="s">
        <v>43</v>
      </c>
      <c r="H64" s="172">
        <v>87804.451400000005</v>
      </c>
      <c r="I64" s="172">
        <v>153657.79</v>
      </c>
      <c r="J64" s="172">
        <v>119515.78290000001</v>
      </c>
      <c r="K64" s="172">
        <v>209152.61989999999</v>
      </c>
      <c r="L64" s="172">
        <v>151112.9345</v>
      </c>
      <c r="M64" s="172">
        <v>264447.63520000002</v>
      </c>
      <c r="N64" s="172">
        <v>198901.41639999999</v>
      </c>
      <c r="O64" s="172">
        <v>348077.47879999998</v>
      </c>
      <c r="P64" s="172">
        <v>246205.68049999999</v>
      </c>
      <c r="Q64" s="172">
        <v>430859.94079999998</v>
      </c>
      <c r="R64" s="172">
        <v>277203.83639999997</v>
      </c>
      <c r="S64" s="172">
        <v>485106.71370000002</v>
      </c>
      <c r="T64" s="172">
        <v>307771.57630000002</v>
      </c>
      <c r="U64" s="172">
        <v>538600.25859999994</v>
      </c>
      <c r="BW64" s="136" t="s">
        <v>364</v>
      </c>
      <c r="BX64" s="136"/>
      <c r="BY64" s="136" t="s">
        <v>364</v>
      </c>
      <c r="BZ64" s="136" t="s">
        <v>364</v>
      </c>
      <c r="CA64" s="136" t="s">
        <v>364</v>
      </c>
      <c r="CB64" s="136" t="s">
        <v>364</v>
      </c>
      <c r="CC64" s="136" t="s">
        <v>364</v>
      </c>
      <c r="CD64" s="136" t="s">
        <v>364</v>
      </c>
      <c r="CE64" s="136" t="s">
        <v>364</v>
      </c>
      <c r="CF64" s="136" t="s">
        <v>364</v>
      </c>
    </row>
    <row r="65" spans="1:84">
      <c r="A65" s="171">
        <v>1</v>
      </c>
      <c r="B65" s="171" t="s">
        <v>204</v>
      </c>
      <c r="C65" s="171" t="s">
        <v>117</v>
      </c>
      <c r="D65" s="171" t="s">
        <v>574</v>
      </c>
      <c r="E65" s="171" t="s">
        <v>306</v>
      </c>
      <c r="F65" s="171">
        <v>4</v>
      </c>
      <c r="G65" s="171" t="s">
        <v>46</v>
      </c>
      <c r="H65" s="172">
        <v>98080.927100000001</v>
      </c>
      <c r="I65" s="172">
        <v>156929.48569999999</v>
      </c>
      <c r="J65" s="172">
        <v>137313.29790000001</v>
      </c>
      <c r="K65" s="172">
        <v>219701.27989999999</v>
      </c>
      <c r="L65" s="172">
        <v>176545.66880000001</v>
      </c>
      <c r="M65" s="172">
        <v>282473.07429999998</v>
      </c>
      <c r="N65" s="172">
        <v>235394.22500000001</v>
      </c>
      <c r="O65" s="172">
        <v>376630.76569999999</v>
      </c>
      <c r="P65" s="172">
        <v>294242.78120000003</v>
      </c>
      <c r="Q65" s="172">
        <v>470788.45699999999</v>
      </c>
      <c r="R65" s="172">
        <v>333475.152</v>
      </c>
      <c r="S65" s="172">
        <v>533560.2513</v>
      </c>
      <c r="T65" s="172">
        <v>372707.52299999999</v>
      </c>
      <c r="U65" s="172">
        <v>596332.04559999995</v>
      </c>
      <c r="BW65" s="136" t="s">
        <v>364</v>
      </c>
      <c r="BX65" s="136"/>
      <c r="BY65" s="136" t="s">
        <v>364</v>
      </c>
      <c r="BZ65" s="136" t="s">
        <v>364</v>
      </c>
      <c r="CA65" s="136" t="s">
        <v>364</v>
      </c>
      <c r="CB65" s="136" t="s">
        <v>364</v>
      </c>
      <c r="CC65" s="136" t="s">
        <v>364</v>
      </c>
      <c r="CD65" s="136" t="s">
        <v>364</v>
      </c>
      <c r="CE65" s="136" t="s">
        <v>364</v>
      </c>
      <c r="CF65" s="136" t="s">
        <v>364</v>
      </c>
    </row>
    <row r="66" spans="1:84">
      <c r="A66" s="171">
        <v>1</v>
      </c>
      <c r="B66" s="171" t="s">
        <v>204</v>
      </c>
      <c r="C66" s="171" t="s">
        <v>117</v>
      </c>
      <c r="D66" s="171" t="s">
        <v>574</v>
      </c>
      <c r="E66" s="171" t="s">
        <v>347</v>
      </c>
      <c r="F66" s="171">
        <v>1</v>
      </c>
      <c r="G66" s="171" t="s">
        <v>48</v>
      </c>
      <c r="H66" s="172">
        <v>113589.9351</v>
      </c>
      <c r="I66" s="172">
        <v>198782.38639999999</v>
      </c>
      <c r="J66" s="172">
        <v>147073.23610000001</v>
      </c>
      <c r="K66" s="172">
        <v>257378.16320000001</v>
      </c>
      <c r="L66" s="172">
        <v>176043.90359999999</v>
      </c>
      <c r="M66" s="172">
        <v>308076.83130000002</v>
      </c>
      <c r="N66" s="172">
        <v>210006.63260000001</v>
      </c>
      <c r="O66" s="172">
        <v>367511.60690000001</v>
      </c>
      <c r="P66" s="172">
        <v>247560.05129999999</v>
      </c>
      <c r="Q66" s="172">
        <v>433230.08980000002</v>
      </c>
      <c r="R66" s="172">
        <v>271439.98340000003</v>
      </c>
      <c r="S66" s="172">
        <v>475019.97110000002</v>
      </c>
      <c r="T66" s="172">
        <v>293911.77100000001</v>
      </c>
      <c r="U66" s="172">
        <v>514345.5993</v>
      </c>
      <c r="BW66" s="136" t="s">
        <v>364</v>
      </c>
      <c r="BX66" s="136"/>
      <c r="BY66" s="136" t="s">
        <v>364</v>
      </c>
      <c r="BZ66" s="136" t="s">
        <v>364</v>
      </c>
      <c r="CA66" s="136" t="s">
        <v>364</v>
      </c>
      <c r="CB66" s="136" t="s">
        <v>364</v>
      </c>
      <c r="CC66" s="136" t="s">
        <v>364</v>
      </c>
      <c r="CD66" s="136" t="s">
        <v>364</v>
      </c>
      <c r="CE66" s="136" t="s">
        <v>364</v>
      </c>
      <c r="CF66" s="136" t="s">
        <v>364</v>
      </c>
    </row>
    <row r="67" spans="1:84">
      <c r="A67" s="171">
        <v>1</v>
      </c>
      <c r="B67" s="171" t="s">
        <v>204</v>
      </c>
      <c r="C67" s="171" t="s">
        <v>117</v>
      </c>
      <c r="D67" s="171" t="s">
        <v>574</v>
      </c>
      <c r="E67" s="171" t="s">
        <v>347</v>
      </c>
      <c r="F67" s="171">
        <v>2</v>
      </c>
      <c r="G67" s="171" t="s">
        <v>44</v>
      </c>
      <c r="H67" s="172">
        <v>97172.533200000005</v>
      </c>
      <c r="I67" s="172">
        <v>170051.93309999999</v>
      </c>
      <c r="J67" s="172">
        <v>127056.33809999999</v>
      </c>
      <c r="K67" s="172">
        <v>222348.59179999999</v>
      </c>
      <c r="L67" s="172">
        <v>154123.20370000001</v>
      </c>
      <c r="M67" s="172">
        <v>269715.60649999999</v>
      </c>
      <c r="N67" s="172">
        <v>188413.21350000001</v>
      </c>
      <c r="O67" s="172">
        <v>329723.12349999999</v>
      </c>
      <c r="P67" s="172">
        <v>223436.4313</v>
      </c>
      <c r="Q67" s="172">
        <v>391013.7549</v>
      </c>
      <c r="R67" s="172">
        <v>246135.8996</v>
      </c>
      <c r="S67" s="172">
        <v>430737.82419999997</v>
      </c>
      <c r="T67" s="172">
        <v>267236.01289999997</v>
      </c>
      <c r="U67" s="172">
        <v>467663.02250000002</v>
      </c>
      <c r="BW67" s="136" t="s">
        <v>364</v>
      </c>
      <c r="BX67" s="136"/>
      <c r="BY67" s="136" t="s">
        <v>364</v>
      </c>
      <c r="BZ67" s="136" t="s">
        <v>364</v>
      </c>
      <c r="CA67" s="136" t="s">
        <v>364</v>
      </c>
      <c r="CB67" s="136" t="s">
        <v>364</v>
      </c>
      <c r="CC67" s="136" t="s">
        <v>364</v>
      </c>
      <c r="CD67" s="136" t="s">
        <v>364</v>
      </c>
      <c r="CE67" s="136" t="s">
        <v>364</v>
      </c>
      <c r="CF67" s="136" t="s">
        <v>364</v>
      </c>
    </row>
    <row r="68" spans="1:84">
      <c r="A68" s="171">
        <v>1</v>
      </c>
      <c r="B68" s="171" t="s">
        <v>204</v>
      </c>
      <c r="C68" s="171" t="s">
        <v>117</v>
      </c>
      <c r="D68" s="171" t="s">
        <v>574</v>
      </c>
      <c r="E68" s="171" t="s">
        <v>347</v>
      </c>
      <c r="F68" s="171">
        <v>3</v>
      </c>
      <c r="G68" s="171" t="s">
        <v>43</v>
      </c>
      <c r="H68" s="172">
        <v>86537.055900000007</v>
      </c>
      <c r="I68" s="172">
        <v>151439.84779999999</v>
      </c>
      <c r="J68" s="172">
        <v>117769.3835</v>
      </c>
      <c r="K68" s="172">
        <v>206096.42120000001</v>
      </c>
      <c r="L68" s="172">
        <v>148888.46729999999</v>
      </c>
      <c r="M68" s="172">
        <v>260554.81770000001</v>
      </c>
      <c r="N68" s="172">
        <v>195956.62830000001</v>
      </c>
      <c r="O68" s="172">
        <v>342924.09940000001</v>
      </c>
      <c r="P68" s="172">
        <v>242544.54019999999</v>
      </c>
      <c r="Q68" s="172">
        <v>424452.94540000003</v>
      </c>
      <c r="R68" s="172">
        <v>273069.53820000001</v>
      </c>
      <c r="S68" s="172">
        <v>477871.69179999997</v>
      </c>
      <c r="T68" s="172">
        <v>303167.64809999999</v>
      </c>
      <c r="U68" s="172">
        <v>530543.38410000002</v>
      </c>
      <c r="BW68" s="136" t="s">
        <v>364</v>
      </c>
      <c r="BX68" s="136"/>
      <c r="BY68" s="136" t="s">
        <v>364</v>
      </c>
      <c r="BZ68" s="136" t="s">
        <v>364</v>
      </c>
      <c r="CA68" s="136" t="s">
        <v>364</v>
      </c>
      <c r="CB68" s="136" t="s">
        <v>364</v>
      </c>
      <c r="CC68" s="136" t="s">
        <v>364</v>
      </c>
      <c r="CD68" s="136" t="s">
        <v>364</v>
      </c>
      <c r="CE68" s="136" t="s">
        <v>364</v>
      </c>
      <c r="CF68" s="136" t="s">
        <v>364</v>
      </c>
    </row>
    <row r="69" spans="1:84">
      <c r="A69" s="171">
        <v>1</v>
      </c>
      <c r="B69" s="171" t="s">
        <v>204</v>
      </c>
      <c r="C69" s="171" t="s">
        <v>117</v>
      </c>
      <c r="D69" s="171" t="s">
        <v>574</v>
      </c>
      <c r="E69" s="171" t="s">
        <v>347</v>
      </c>
      <c r="F69" s="171">
        <v>4</v>
      </c>
      <c r="G69" s="171" t="s">
        <v>46</v>
      </c>
      <c r="H69" s="172">
        <v>96801.640799999994</v>
      </c>
      <c r="I69" s="172">
        <v>154882.62760000001</v>
      </c>
      <c r="J69" s="172">
        <v>135522.29699999999</v>
      </c>
      <c r="K69" s="172">
        <v>216835.67850000001</v>
      </c>
      <c r="L69" s="172">
        <v>174242.95329999999</v>
      </c>
      <c r="M69" s="172">
        <v>278788.72950000002</v>
      </c>
      <c r="N69" s="172">
        <v>232323.93780000001</v>
      </c>
      <c r="O69" s="172">
        <v>371718.30599999998</v>
      </c>
      <c r="P69" s="172">
        <v>290404.92229999998</v>
      </c>
      <c r="Q69" s="172">
        <v>464647.88250000001</v>
      </c>
      <c r="R69" s="172">
        <v>329125.5785</v>
      </c>
      <c r="S69" s="172">
        <v>526600.93350000004</v>
      </c>
      <c r="T69" s="172">
        <v>367846.23489999998</v>
      </c>
      <c r="U69" s="172">
        <v>588553.98439999996</v>
      </c>
      <c r="BW69" s="136" t="s">
        <v>364</v>
      </c>
      <c r="BX69" s="136"/>
      <c r="BY69" s="136" t="s">
        <v>364</v>
      </c>
      <c r="BZ69" s="136" t="s">
        <v>364</v>
      </c>
      <c r="CA69" s="136" t="s">
        <v>364</v>
      </c>
      <c r="CB69" s="136" t="s">
        <v>364</v>
      </c>
      <c r="CC69" s="136" t="s">
        <v>364</v>
      </c>
      <c r="CD69" s="136" t="s">
        <v>364</v>
      </c>
      <c r="CE69" s="136" t="s">
        <v>364</v>
      </c>
      <c r="CF69" s="136" t="s">
        <v>364</v>
      </c>
    </row>
    <row r="70" spans="1:84">
      <c r="A70" s="171">
        <v>1</v>
      </c>
      <c r="B70" s="171" t="s">
        <v>204</v>
      </c>
      <c r="C70" s="171" t="s">
        <v>117</v>
      </c>
      <c r="D70" s="171" t="s">
        <v>574</v>
      </c>
      <c r="E70" s="171" t="s">
        <v>385</v>
      </c>
      <c r="F70" s="171">
        <v>1</v>
      </c>
      <c r="G70" s="171" t="s">
        <v>48</v>
      </c>
      <c r="H70" s="172">
        <v>104738.65210000001</v>
      </c>
      <c r="I70" s="172">
        <v>183292.64120000001</v>
      </c>
      <c r="J70" s="172">
        <v>135567.01</v>
      </c>
      <c r="K70" s="172">
        <v>237242.26749999999</v>
      </c>
      <c r="L70" s="172">
        <v>162239.94639999999</v>
      </c>
      <c r="M70" s="172">
        <v>283919.90610000002</v>
      </c>
      <c r="N70" s="172">
        <v>193492.22640000001</v>
      </c>
      <c r="O70" s="172">
        <v>338611.39610000001</v>
      </c>
      <c r="P70" s="172">
        <v>228047.9204</v>
      </c>
      <c r="Q70" s="172">
        <v>399083.86060000001</v>
      </c>
      <c r="R70" s="172">
        <v>250021.92720000001</v>
      </c>
      <c r="S70" s="172">
        <v>437538.3725</v>
      </c>
      <c r="T70" s="172">
        <v>270682.33500000002</v>
      </c>
      <c r="U70" s="172">
        <v>473694.08630000002</v>
      </c>
      <c r="BW70" s="136" t="s">
        <v>364</v>
      </c>
      <c r="BX70" s="136"/>
      <c r="BY70" s="136" t="s">
        <v>364</v>
      </c>
      <c r="BZ70" s="136" t="s">
        <v>364</v>
      </c>
      <c r="CA70" s="136" t="s">
        <v>364</v>
      </c>
      <c r="CB70" s="136" t="s">
        <v>364</v>
      </c>
      <c r="CC70" s="136" t="s">
        <v>364</v>
      </c>
      <c r="CD70" s="136" t="s">
        <v>364</v>
      </c>
      <c r="CE70" s="136" t="s">
        <v>364</v>
      </c>
      <c r="CF70" s="136" t="s">
        <v>364</v>
      </c>
    </row>
    <row r="71" spans="1:84">
      <c r="A71" s="171">
        <v>1</v>
      </c>
      <c r="B71" s="171" t="s">
        <v>204</v>
      </c>
      <c r="C71" s="171" t="s">
        <v>117</v>
      </c>
      <c r="D71" s="171" t="s">
        <v>574</v>
      </c>
      <c r="E71" s="171" t="s">
        <v>385</v>
      </c>
      <c r="F71" s="171">
        <v>2</v>
      </c>
      <c r="G71" s="171" t="s">
        <v>44</v>
      </c>
      <c r="H71" s="172">
        <v>89813.741500000004</v>
      </c>
      <c r="I71" s="172">
        <v>157174.04759999999</v>
      </c>
      <c r="J71" s="172">
        <v>117369.8302</v>
      </c>
      <c r="K71" s="172">
        <v>205397.20300000001</v>
      </c>
      <c r="L71" s="172">
        <v>142312.03760000001</v>
      </c>
      <c r="M71" s="172">
        <v>249046.06570000001</v>
      </c>
      <c r="N71" s="172">
        <v>173861.8455</v>
      </c>
      <c r="O71" s="172">
        <v>304258.22970000003</v>
      </c>
      <c r="P71" s="172">
        <v>206117.35690000001</v>
      </c>
      <c r="Q71" s="172">
        <v>360705.37469999999</v>
      </c>
      <c r="R71" s="172">
        <v>227018.21479999999</v>
      </c>
      <c r="S71" s="172">
        <v>397281.87579999998</v>
      </c>
      <c r="T71" s="172">
        <v>246431.64600000001</v>
      </c>
      <c r="U71" s="172">
        <v>431255.38059999997</v>
      </c>
      <c r="BW71" s="136" t="s">
        <v>364</v>
      </c>
      <c r="BX71" s="136"/>
      <c r="BY71" s="136" t="s">
        <v>364</v>
      </c>
      <c r="BZ71" s="136" t="s">
        <v>364</v>
      </c>
      <c r="CA71" s="136" t="s">
        <v>364</v>
      </c>
      <c r="CB71" s="136" t="s">
        <v>364</v>
      </c>
      <c r="CC71" s="136" t="s">
        <v>364</v>
      </c>
      <c r="CD71" s="136" t="s">
        <v>364</v>
      </c>
      <c r="CE71" s="136" t="s">
        <v>364</v>
      </c>
      <c r="CF71" s="136" t="s">
        <v>364</v>
      </c>
    </row>
    <row r="72" spans="1:84">
      <c r="A72" s="171">
        <v>1</v>
      </c>
      <c r="B72" s="171" t="s">
        <v>204</v>
      </c>
      <c r="C72" s="171" t="s">
        <v>117</v>
      </c>
      <c r="D72" s="171" t="s">
        <v>574</v>
      </c>
      <c r="E72" s="171" t="s">
        <v>385</v>
      </c>
      <c r="F72" s="171">
        <v>3</v>
      </c>
      <c r="G72" s="171" t="s">
        <v>43</v>
      </c>
      <c r="H72" s="172">
        <v>80131.547999999995</v>
      </c>
      <c r="I72" s="172">
        <v>140230.20910000001</v>
      </c>
      <c r="J72" s="172">
        <v>109109.1721</v>
      </c>
      <c r="K72" s="172">
        <v>190941.05110000001</v>
      </c>
      <c r="L72" s="172">
        <v>137983.84710000001</v>
      </c>
      <c r="M72" s="172">
        <v>241471.73250000001</v>
      </c>
      <c r="N72" s="172">
        <v>181649.98269999999</v>
      </c>
      <c r="O72" s="172">
        <v>317887.46970000002</v>
      </c>
      <c r="P72" s="172">
        <v>224879.52840000001</v>
      </c>
      <c r="Q72" s="172">
        <v>393539.17460000003</v>
      </c>
      <c r="R72" s="172">
        <v>253214.12539999999</v>
      </c>
      <c r="S72" s="172">
        <v>443124.7194</v>
      </c>
      <c r="T72" s="172">
        <v>281160.64240000001</v>
      </c>
      <c r="U72" s="172">
        <v>492031.12410000002</v>
      </c>
      <c r="BW72" s="136" t="s">
        <v>364</v>
      </c>
      <c r="BX72" s="136"/>
      <c r="BY72" s="136" t="s">
        <v>364</v>
      </c>
      <c r="BZ72" s="136" t="s">
        <v>364</v>
      </c>
      <c r="CA72" s="136" t="s">
        <v>364</v>
      </c>
      <c r="CB72" s="136" t="s">
        <v>364</v>
      </c>
      <c r="CC72" s="136" t="s">
        <v>364</v>
      </c>
      <c r="CD72" s="136" t="s">
        <v>364</v>
      </c>
      <c r="CE72" s="136" t="s">
        <v>364</v>
      </c>
      <c r="CF72" s="136" t="s">
        <v>364</v>
      </c>
    </row>
    <row r="73" spans="1:84">
      <c r="A73" s="171">
        <v>1</v>
      </c>
      <c r="B73" s="171" t="s">
        <v>204</v>
      </c>
      <c r="C73" s="171" t="s">
        <v>117</v>
      </c>
      <c r="D73" s="171" t="s">
        <v>574</v>
      </c>
      <c r="E73" s="171" t="s">
        <v>385</v>
      </c>
      <c r="F73" s="171">
        <v>4</v>
      </c>
      <c r="G73" s="171" t="s">
        <v>46</v>
      </c>
      <c r="H73" s="172">
        <v>89269.943599999999</v>
      </c>
      <c r="I73" s="172">
        <v>142831.91190000001</v>
      </c>
      <c r="J73" s="172">
        <v>124977.9209</v>
      </c>
      <c r="K73" s="172">
        <v>199964.67660000001</v>
      </c>
      <c r="L73" s="172">
        <v>160685.89850000001</v>
      </c>
      <c r="M73" s="172">
        <v>257097.44140000001</v>
      </c>
      <c r="N73" s="172">
        <v>214247.8645</v>
      </c>
      <c r="O73" s="172">
        <v>342796.58840000001</v>
      </c>
      <c r="P73" s="172">
        <v>267809.8308</v>
      </c>
      <c r="Q73" s="172">
        <v>428495.73550000001</v>
      </c>
      <c r="R73" s="172">
        <v>303517.80810000002</v>
      </c>
      <c r="S73" s="172">
        <v>485628.50020000001</v>
      </c>
      <c r="T73" s="172">
        <v>339225.7856</v>
      </c>
      <c r="U73" s="172">
        <v>542761.26489999995</v>
      </c>
      <c r="BW73" s="136" t="s">
        <v>364</v>
      </c>
      <c r="BX73" s="136"/>
      <c r="BY73" s="136" t="s">
        <v>364</v>
      </c>
      <c r="BZ73" s="136" t="s">
        <v>364</v>
      </c>
      <c r="CA73" s="136" t="s">
        <v>364</v>
      </c>
      <c r="CB73" s="136" t="s">
        <v>364</v>
      </c>
      <c r="CC73" s="136" t="s">
        <v>364</v>
      </c>
      <c r="CD73" s="136" t="s">
        <v>364</v>
      </c>
      <c r="CE73" s="136" t="s">
        <v>364</v>
      </c>
      <c r="CF73" s="136" t="s">
        <v>364</v>
      </c>
    </row>
    <row r="74" spans="1:84">
      <c r="A74" s="171">
        <v>1</v>
      </c>
      <c r="B74" s="171" t="s">
        <v>204</v>
      </c>
      <c r="C74" s="171" t="s">
        <v>117</v>
      </c>
      <c r="D74" s="171" t="s">
        <v>574</v>
      </c>
      <c r="E74" s="171" t="s">
        <v>420</v>
      </c>
      <c r="F74" s="171">
        <v>1</v>
      </c>
      <c r="G74" s="171" t="s">
        <v>48</v>
      </c>
      <c r="H74" s="172">
        <v>110140.79859999999</v>
      </c>
      <c r="I74" s="172">
        <v>192746.39739999999</v>
      </c>
      <c r="J74" s="172">
        <v>142597.88320000001</v>
      </c>
      <c r="K74" s="172">
        <v>249546.29560000001</v>
      </c>
      <c r="L74" s="172">
        <v>170680.51550000001</v>
      </c>
      <c r="M74" s="172">
        <v>298690.90210000001</v>
      </c>
      <c r="N74" s="172">
        <v>203598.70680000001</v>
      </c>
      <c r="O74" s="172">
        <v>356297.73690000002</v>
      </c>
      <c r="P74" s="172">
        <v>239997.00659999999</v>
      </c>
      <c r="Q74" s="172">
        <v>419994.76150000002</v>
      </c>
      <c r="R74" s="172">
        <v>263142.4706</v>
      </c>
      <c r="S74" s="172">
        <v>460499.3236</v>
      </c>
      <c r="T74" s="172">
        <v>284919.39970000001</v>
      </c>
      <c r="U74" s="172">
        <v>498608.94949999999</v>
      </c>
      <c r="BW74" s="136" t="s">
        <v>364</v>
      </c>
      <c r="BX74" s="136"/>
      <c r="BY74" s="136" t="s">
        <v>364</v>
      </c>
      <c r="BZ74" s="136" t="s">
        <v>364</v>
      </c>
      <c r="CA74" s="136" t="s">
        <v>364</v>
      </c>
      <c r="CB74" s="136" t="s">
        <v>364</v>
      </c>
      <c r="CC74" s="136" t="s">
        <v>364</v>
      </c>
      <c r="CD74" s="136" t="s">
        <v>364</v>
      </c>
      <c r="CE74" s="136" t="s">
        <v>364</v>
      </c>
      <c r="CF74" s="136" t="s">
        <v>364</v>
      </c>
    </row>
    <row r="75" spans="1:84">
      <c r="A75" s="171">
        <v>1</v>
      </c>
      <c r="B75" s="171" t="s">
        <v>204</v>
      </c>
      <c r="C75" s="171" t="s">
        <v>117</v>
      </c>
      <c r="D75" s="171" t="s">
        <v>574</v>
      </c>
      <c r="E75" s="171" t="s">
        <v>420</v>
      </c>
      <c r="F75" s="171">
        <v>2</v>
      </c>
      <c r="G75" s="171" t="s">
        <v>44</v>
      </c>
      <c r="H75" s="172">
        <v>94266.121799999994</v>
      </c>
      <c r="I75" s="172">
        <v>164965.71309999999</v>
      </c>
      <c r="J75" s="172">
        <v>123242.7022</v>
      </c>
      <c r="K75" s="172">
        <v>215674.72889999999</v>
      </c>
      <c r="L75" s="172">
        <v>149484.46830000001</v>
      </c>
      <c r="M75" s="172">
        <v>261597.81950000001</v>
      </c>
      <c r="N75" s="172">
        <v>182719.12109999999</v>
      </c>
      <c r="O75" s="172">
        <v>319758.462</v>
      </c>
      <c r="P75" s="172">
        <v>216670.86319999999</v>
      </c>
      <c r="Q75" s="172">
        <v>379174.01069999998</v>
      </c>
      <c r="R75" s="172">
        <v>238674.88699999999</v>
      </c>
      <c r="S75" s="172">
        <v>417681.05229999998</v>
      </c>
      <c r="T75" s="172">
        <v>259125.4866</v>
      </c>
      <c r="U75" s="172">
        <v>453469.60149999999</v>
      </c>
      <c r="BW75" s="136" t="s">
        <v>364</v>
      </c>
      <c r="BX75" s="136"/>
      <c r="BY75" s="136" t="s">
        <v>364</v>
      </c>
      <c r="BZ75" s="136" t="s">
        <v>364</v>
      </c>
      <c r="CA75" s="136" t="s">
        <v>364</v>
      </c>
      <c r="CB75" s="136" t="s">
        <v>364</v>
      </c>
      <c r="CC75" s="136" t="s">
        <v>364</v>
      </c>
      <c r="CD75" s="136" t="s">
        <v>364</v>
      </c>
      <c r="CE75" s="136" t="s">
        <v>364</v>
      </c>
      <c r="CF75" s="136" t="s">
        <v>364</v>
      </c>
    </row>
    <row r="76" spans="1:84">
      <c r="A76" s="171">
        <v>1</v>
      </c>
      <c r="B76" s="171" t="s">
        <v>204</v>
      </c>
      <c r="C76" s="171" t="s">
        <v>117</v>
      </c>
      <c r="D76" s="171" t="s">
        <v>574</v>
      </c>
      <c r="E76" s="171" t="s">
        <v>420</v>
      </c>
      <c r="F76" s="171">
        <v>3</v>
      </c>
      <c r="G76" s="171" t="s">
        <v>43</v>
      </c>
      <c r="H76" s="172">
        <v>83979.415299999993</v>
      </c>
      <c r="I76" s="172">
        <v>146963.97690000001</v>
      </c>
      <c r="J76" s="172">
        <v>114300.505</v>
      </c>
      <c r="K76" s="172">
        <v>200025.88380000001</v>
      </c>
      <c r="L76" s="172">
        <v>144512.0943</v>
      </c>
      <c r="M76" s="172">
        <v>252896.16510000001</v>
      </c>
      <c r="N76" s="172">
        <v>190206.13649999999</v>
      </c>
      <c r="O76" s="172">
        <v>332860.739</v>
      </c>
      <c r="P76" s="172">
        <v>235435.8057</v>
      </c>
      <c r="Q76" s="172">
        <v>412012.66009999998</v>
      </c>
      <c r="R76" s="172">
        <v>265072.9485</v>
      </c>
      <c r="S76" s="172">
        <v>463877.65990000003</v>
      </c>
      <c r="T76" s="172">
        <v>294297.31530000002</v>
      </c>
      <c r="U76" s="172">
        <v>515020.30180000002</v>
      </c>
      <c r="BW76" s="136" t="s">
        <v>364</v>
      </c>
      <c r="BX76" s="136" t="s">
        <v>364</v>
      </c>
      <c r="BY76" s="136"/>
      <c r="BZ76" s="136" t="s">
        <v>364</v>
      </c>
      <c r="CA76" s="136" t="s">
        <v>364</v>
      </c>
      <c r="CB76" s="136" t="s">
        <v>364</v>
      </c>
      <c r="CC76" s="136" t="s">
        <v>364</v>
      </c>
      <c r="CD76" s="136" t="s">
        <v>364</v>
      </c>
      <c r="CE76" s="136" t="s">
        <v>364</v>
      </c>
      <c r="CF76" s="136" t="s">
        <v>364</v>
      </c>
    </row>
    <row r="77" spans="1:84">
      <c r="A77" s="171">
        <v>1</v>
      </c>
      <c r="B77" s="171" t="s">
        <v>204</v>
      </c>
      <c r="C77" s="171" t="s">
        <v>117</v>
      </c>
      <c r="D77" s="171" t="s">
        <v>574</v>
      </c>
      <c r="E77" s="171" t="s">
        <v>420</v>
      </c>
      <c r="F77" s="171">
        <v>4</v>
      </c>
      <c r="G77" s="171" t="s">
        <v>46</v>
      </c>
      <c r="H77" s="172">
        <v>93864.639599999995</v>
      </c>
      <c r="I77" s="172">
        <v>150183.42559999999</v>
      </c>
      <c r="J77" s="172">
        <v>131410.49540000001</v>
      </c>
      <c r="K77" s="172">
        <v>210256.79569999999</v>
      </c>
      <c r="L77" s="172">
        <v>168956.3512</v>
      </c>
      <c r="M77" s="172">
        <v>270330.16590000002</v>
      </c>
      <c r="N77" s="172">
        <v>225275.1349</v>
      </c>
      <c r="O77" s="172">
        <v>360440.22129999998</v>
      </c>
      <c r="P77" s="172">
        <v>281593.91859999998</v>
      </c>
      <c r="Q77" s="172">
        <v>450550.27649999998</v>
      </c>
      <c r="R77" s="172">
        <v>319139.77439999999</v>
      </c>
      <c r="S77" s="172">
        <v>510623.64659999998</v>
      </c>
      <c r="T77" s="172">
        <v>356685.63020000001</v>
      </c>
      <c r="U77" s="172">
        <v>570697.01690000005</v>
      </c>
      <c r="BW77" s="136" t="s">
        <v>364</v>
      </c>
      <c r="BX77" s="136" t="s">
        <v>364</v>
      </c>
      <c r="BY77" s="136"/>
      <c r="BZ77" s="136" t="s">
        <v>364</v>
      </c>
      <c r="CA77" s="136" t="s">
        <v>364</v>
      </c>
      <c r="CB77" s="136" t="s">
        <v>364</v>
      </c>
      <c r="CC77" s="136" t="s">
        <v>364</v>
      </c>
      <c r="CD77" s="136" t="s">
        <v>364</v>
      </c>
      <c r="CE77" s="136" t="s">
        <v>364</v>
      </c>
      <c r="CF77" s="136" t="s">
        <v>364</v>
      </c>
    </row>
    <row r="78" spans="1:84">
      <c r="A78" s="171">
        <v>1</v>
      </c>
      <c r="B78" s="171" t="s">
        <v>204</v>
      </c>
      <c r="C78" s="171" t="s">
        <v>117</v>
      </c>
      <c r="D78" s="171" t="s">
        <v>574</v>
      </c>
      <c r="E78" s="171" t="s">
        <v>452</v>
      </c>
      <c r="F78" s="171">
        <v>1</v>
      </c>
      <c r="G78" s="171" t="s">
        <v>48</v>
      </c>
      <c r="H78" s="172">
        <v>111179.98910000001</v>
      </c>
      <c r="I78" s="172">
        <v>194564.9809</v>
      </c>
      <c r="J78" s="172">
        <v>143881.95939999999</v>
      </c>
      <c r="K78" s="172">
        <v>251793.42910000001</v>
      </c>
      <c r="L78" s="172">
        <v>172175.66649999999</v>
      </c>
      <c r="M78" s="172">
        <v>301307.41639999999</v>
      </c>
      <c r="N78" s="172">
        <v>205318.79569999999</v>
      </c>
      <c r="O78" s="172">
        <v>359307.89250000002</v>
      </c>
      <c r="P78" s="172">
        <v>241964.85569999999</v>
      </c>
      <c r="Q78" s="172">
        <v>423438.4975</v>
      </c>
      <c r="R78" s="172">
        <v>265268.27750000003</v>
      </c>
      <c r="S78" s="172">
        <v>464219.48560000001</v>
      </c>
      <c r="T78" s="172">
        <v>287169.92479999998</v>
      </c>
      <c r="U78" s="172">
        <v>502547.36839999998</v>
      </c>
      <c r="BW78" s="136" t="s">
        <v>364</v>
      </c>
      <c r="BX78" s="136" t="s">
        <v>364</v>
      </c>
      <c r="BY78" s="136"/>
      <c r="BZ78" s="136" t="s">
        <v>364</v>
      </c>
      <c r="CA78" s="136" t="s">
        <v>364</v>
      </c>
      <c r="CB78" s="136" t="s">
        <v>364</v>
      </c>
      <c r="CC78" s="136" t="s">
        <v>364</v>
      </c>
      <c r="CD78" s="136" t="s">
        <v>364</v>
      </c>
      <c r="CE78" s="136" t="s">
        <v>364</v>
      </c>
      <c r="CF78" s="136" t="s">
        <v>364</v>
      </c>
    </row>
    <row r="79" spans="1:84">
      <c r="A79" s="171">
        <v>1</v>
      </c>
      <c r="B79" s="171" t="s">
        <v>204</v>
      </c>
      <c r="C79" s="171" t="s">
        <v>117</v>
      </c>
      <c r="D79" s="171" t="s">
        <v>574</v>
      </c>
      <c r="E79" s="171" t="s">
        <v>452</v>
      </c>
      <c r="F79" s="171">
        <v>2</v>
      </c>
      <c r="G79" s="171" t="s">
        <v>44</v>
      </c>
      <c r="H79" s="172">
        <v>95440.993199999997</v>
      </c>
      <c r="I79" s="172">
        <v>167021.73809999999</v>
      </c>
      <c r="J79" s="172">
        <v>124692.20729999999</v>
      </c>
      <c r="K79" s="172">
        <v>218211.36259999999</v>
      </c>
      <c r="L79" s="172">
        <v>151160.7819</v>
      </c>
      <c r="M79" s="172">
        <v>264531.36839999998</v>
      </c>
      <c r="N79" s="172">
        <v>184617.66800000001</v>
      </c>
      <c r="O79" s="172">
        <v>323080.91889999999</v>
      </c>
      <c r="P79" s="172">
        <v>218838.0809</v>
      </c>
      <c r="Q79" s="172">
        <v>382966.64159999997</v>
      </c>
      <c r="R79" s="172">
        <v>241009.81830000001</v>
      </c>
      <c r="S79" s="172">
        <v>421767.18209999998</v>
      </c>
      <c r="T79" s="172">
        <v>261596.47219999999</v>
      </c>
      <c r="U79" s="172">
        <v>457793.82630000002</v>
      </c>
      <c r="BW79" s="136" t="s">
        <v>364</v>
      </c>
      <c r="BX79" s="136" t="s">
        <v>364</v>
      </c>
      <c r="BY79" s="136"/>
      <c r="BZ79" s="136" t="s">
        <v>364</v>
      </c>
      <c r="CA79" s="136" t="s">
        <v>364</v>
      </c>
      <c r="CB79" s="136" t="s">
        <v>364</v>
      </c>
      <c r="CC79" s="136" t="s">
        <v>364</v>
      </c>
      <c r="CD79" s="136" t="s">
        <v>364</v>
      </c>
      <c r="CE79" s="136" t="s">
        <v>364</v>
      </c>
      <c r="CF79" s="136"/>
    </row>
    <row r="80" spans="1:84">
      <c r="A80" s="171">
        <v>1</v>
      </c>
      <c r="B80" s="171" t="s">
        <v>204</v>
      </c>
      <c r="C80" s="171" t="s">
        <v>117</v>
      </c>
      <c r="D80" s="171" t="s">
        <v>574</v>
      </c>
      <c r="E80" s="171" t="s">
        <v>452</v>
      </c>
      <c r="F80" s="171">
        <v>3</v>
      </c>
      <c r="G80" s="171" t="s">
        <v>43</v>
      </c>
      <c r="H80" s="172">
        <v>85223.976500000004</v>
      </c>
      <c r="I80" s="172">
        <v>149141.95879999999</v>
      </c>
      <c r="J80" s="172">
        <v>116070.84510000001</v>
      </c>
      <c r="K80" s="172">
        <v>203123.97889999999</v>
      </c>
      <c r="L80" s="172">
        <v>146809.14929999999</v>
      </c>
      <c r="M80" s="172">
        <v>256916.01120000001</v>
      </c>
      <c r="N80" s="172">
        <v>193290.04440000001</v>
      </c>
      <c r="O80" s="172">
        <v>338257.57770000002</v>
      </c>
      <c r="P80" s="172">
        <v>239310.5356</v>
      </c>
      <c r="Q80" s="172">
        <v>418793.43729999999</v>
      </c>
      <c r="R80" s="172">
        <v>269479.30290000001</v>
      </c>
      <c r="S80" s="172">
        <v>471588.78019999998</v>
      </c>
      <c r="T80" s="172">
        <v>299238.8223</v>
      </c>
      <c r="U80" s="172">
        <v>523667.93910000002</v>
      </c>
      <c r="BW80" s="136" t="s">
        <v>364</v>
      </c>
      <c r="BX80" s="136" t="s">
        <v>364</v>
      </c>
      <c r="BY80" s="136" t="s">
        <v>364</v>
      </c>
      <c r="BZ80" s="136" t="s">
        <v>364</v>
      </c>
      <c r="CA80" s="136" t="s">
        <v>364</v>
      </c>
      <c r="CB80" s="136" t="s">
        <v>364</v>
      </c>
      <c r="CC80" s="136" t="s">
        <v>364</v>
      </c>
      <c r="CD80" s="136" t="s">
        <v>364</v>
      </c>
      <c r="CE80" s="136" t="s">
        <v>364</v>
      </c>
      <c r="CF80" s="136"/>
    </row>
    <row r="81" spans="1:84">
      <c r="A81" s="171">
        <v>1</v>
      </c>
      <c r="B81" s="171" t="s">
        <v>204</v>
      </c>
      <c r="C81" s="171" t="s">
        <v>117</v>
      </c>
      <c r="D81" s="171" t="s">
        <v>574</v>
      </c>
      <c r="E81" s="171" t="s">
        <v>452</v>
      </c>
      <c r="F81" s="171">
        <v>4</v>
      </c>
      <c r="G81" s="171" t="s">
        <v>46</v>
      </c>
      <c r="H81" s="172">
        <v>94765.512600000002</v>
      </c>
      <c r="I81" s="172">
        <v>151624.82250000001</v>
      </c>
      <c r="J81" s="172">
        <v>132671.71770000001</v>
      </c>
      <c r="K81" s="172">
        <v>212274.75150000001</v>
      </c>
      <c r="L81" s="172">
        <v>170577.9227</v>
      </c>
      <c r="M81" s="172">
        <v>272924.68040000001</v>
      </c>
      <c r="N81" s="172">
        <v>227437.2303</v>
      </c>
      <c r="O81" s="172">
        <v>363899.57390000002</v>
      </c>
      <c r="P81" s="172">
        <v>284296.5379</v>
      </c>
      <c r="Q81" s="172">
        <v>454874.46730000002</v>
      </c>
      <c r="R81" s="172">
        <v>322202.74280000001</v>
      </c>
      <c r="S81" s="172">
        <v>515524.39620000002</v>
      </c>
      <c r="T81" s="172">
        <v>360108.94799999997</v>
      </c>
      <c r="U81" s="172">
        <v>576174.32519999996</v>
      </c>
      <c r="BW81" s="136" t="s">
        <v>364</v>
      </c>
      <c r="BX81" s="136" t="s">
        <v>364</v>
      </c>
      <c r="BY81" s="136" t="s">
        <v>364</v>
      </c>
      <c r="BZ81" s="136" t="s">
        <v>364</v>
      </c>
      <c r="CA81" s="136" t="s">
        <v>364</v>
      </c>
      <c r="CB81" s="136" t="s">
        <v>364</v>
      </c>
      <c r="CC81" s="136" t="s">
        <v>364</v>
      </c>
      <c r="CD81" s="136" t="s">
        <v>364</v>
      </c>
      <c r="CE81" s="136" t="s">
        <v>364</v>
      </c>
      <c r="CF81" s="136"/>
    </row>
    <row r="82" spans="1:84">
      <c r="A82" s="171">
        <v>1</v>
      </c>
      <c r="B82" s="171" t="s">
        <v>204</v>
      </c>
      <c r="C82" s="171" t="s">
        <v>184</v>
      </c>
      <c r="D82" s="171" t="s">
        <v>575</v>
      </c>
      <c r="E82" s="171" t="s">
        <v>229</v>
      </c>
      <c r="F82" s="171">
        <v>1</v>
      </c>
      <c r="G82" s="171" t="s">
        <v>48</v>
      </c>
      <c r="H82" s="172">
        <v>97865.466400000005</v>
      </c>
      <c r="I82" s="172">
        <v>171264.5661</v>
      </c>
      <c r="J82" s="172">
        <v>126618.8475</v>
      </c>
      <c r="K82" s="172">
        <v>221582.98310000001</v>
      </c>
      <c r="L82" s="172">
        <v>151495.8143</v>
      </c>
      <c r="M82" s="172">
        <v>265117.67509999999</v>
      </c>
      <c r="N82" s="172">
        <v>180624.72330000001</v>
      </c>
      <c r="O82" s="172">
        <v>316093.26579999999</v>
      </c>
      <c r="P82" s="172">
        <v>212831.79010000001</v>
      </c>
      <c r="Q82" s="172">
        <v>372455.63260000001</v>
      </c>
      <c r="R82" s="172">
        <v>233312.64859999999</v>
      </c>
      <c r="S82" s="172">
        <v>408297.13500000001</v>
      </c>
      <c r="T82" s="172">
        <v>252548.89660000001</v>
      </c>
      <c r="U82" s="172">
        <v>441960.56900000002</v>
      </c>
      <c r="BW82" s="136" t="s">
        <v>364</v>
      </c>
      <c r="BX82" s="136" t="s">
        <v>364</v>
      </c>
      <c r="BY82" s="136" t="s">
        <v>364</v>
      </c>
      <c r="BZ82" s="136" t="s">
        <v>364</v>
      </c>
      <c r="CA82" s="136" t="s">
        <v>364</v>
      </c>
      <c r="CB82" s="136" t="s">
        <v>364</v>
      </c>
      <c r="CC82" s="136" t="s">
        <v>364</v>
      </c>
      <c r="CD82" s="136" t="s">
        <v>364</v>
      </c>
      <c r="CE82" s="136" t="s">
        <v>364</v>
      </c>
      <c r="CF82" s="136"/>
    </row>
    <row r="83" spans="1:84">
      <c r="A83" s="171">
        <v>1</v>
      </c>
      <c r="B83" s="171" t="s">
        <v>204</v>
      </c>
      <c r="C83" s="171" t="s">
        <v>184</v>
      </c>
      <c r="D83" s="171" t="s">
        <v>575</v>
      </c>
      <c r="E83" s="171" t="s">
        <v>229</v>
      </c>
      <c r="F83" s="171">
        <v>2</v>
      </c>
      <c r="G83" s="171" t="s">
        <v>44</v>
      </c>
      <c r="H83" s="172">
        <v>84161.685200000007</v>
      </c>
      <c r="I83" s="172">
        <v>147282.9492</v>
      </c>
      <c r="J83" s="172">
        <v>109910.5284</v>
      </c>
      <c r="K83" s="172">
        <v>192343.42480000001</v>
      </c>
      <c r="L83" s="172">
        <v>133198.3713</v>
      </c>
      <c r="M83" s="172">
        <v>233097.14980000001</v>
      </c>
      <c r="N83" s="172">
        <v>162600.4651</v>
      </c>
      <c r="O83" s="172">
        <v>284550.81390000001</v>
      </c>
      <c r="P83" s="172">
        <v>192695.54620000001</v>
      </c>
      <c r="Q83" s="172">
        <v>337217.2058</v>
      </c>
      <c r="R83" s="172">
        <v>212191.05869999999</v>
      </c>
      <c r="S83" s="172">
        <v>371334.35279999999</v>
      </c>
      <c r="T83" s="172">
        <v>230282.35560000001</v>
      </c>
      <c r="U83" s="172">
        <v>402994.12219999998</v>
      </c>
    </row>
    <row r="84" spans="1:84">
      <c r="A84" s="171">
        <v>1</v>
      </c>
      <c r="B84" s="171" t="s">
        <v>204</v>
      </c>
      <c r="C84" s="171" t="s">
        <v>184</v>
      </c>
      <c r="D84" s="171" t="s">
        <v>575</v>
      </c>
      <c r="E84" s="171" t="s">
        <v>229</v>
      </c>
      <c r="F84" s="171">
        <v>3</v>
      </c>
      <c r="G84" s="171" t="s">
        <v>43</v>
      </c>
      <c r="H84" s="172">
        <v>75256.056899999996</v>
      </c>
      <c r="I84" s="172">
        <v>131698.09959999999</v>
      </c>
      <c r="J84" s="172">
        <v>102535.07520000001</v>
      </c>
      <c r="K84" s="172">
        <v>179436.38140000001</v>
      </c>
      <c r="L84" s="172">
        <v>129719.5674</v>
      </c>
      <c r="M84" s="172">
        <v>227009.24299999999</v>
      </c>
      <c r="N84" s="172">
        <v>170821.4552</v>
      </c>
      <c r="O84" s="172">
        <v>298937.5466</v>
      </c>
      <c r="P84" s="172">
        <v>211522.47399999999</v>
      </c>
      <c r="Q84" s="172">
        <v>370164.3296</v>
      </c>
      <c r="R84" s="172">
        <v>238211.0765</v>
      </c>
      <c r="S84" s="172">
        <v>416869.38390000002</v>
      </c>
      <c r="T84" s="172">
        <v>264543.35100000002</v>
      </c>
      <c r="U84" s="172">
        <v>462950.86430000002</v>
      </c>
    </row>
    <row r="85" spans="1:84">
      <c r="A85" s="171">
        <v>1</v>
      </c>
      <c r="B85" s="171" t="s">
        <v>204</v>
      </c>
      <c r="C85" s="171" t="s">
        <v>184</v>
      </c>
      <c r="D85" s="171" t="s">
        <v>575</v>
      </c>
      <c r="E85" s="171" t="s">
        <v>229</v>
      </c>
      <c r="F85" s="171">
        <v>4</v>
      </c>
      <c r="G85" s="171" t="s">
        <v>46</v>
      </c>
      <c r="H85" s="172">
        <v>83424.762600000002</v>
      </c>
      <c r="I85" s="172">
        <v>133479.62220000001</v>
      </c>
      <c r="J85" s="172">
        <v>116794.66770000001</v>
      </c>
      <c r="K85" s="172">
        <v>186871.47099999999</v>
      </c>
      <c r="L85" s="172">
        <v>150164.57269999999</v>
      </c>
      <c r="M85" s="172">
        <v>240263.3199</v>
      </c>
      <c r="N85" s="172">
        <v>200219.4302</v>
      </c>
      <c r="O85" s="172">
        <v>320351.0932</v>
      </c>
      <c r="P85" s="172">
        <v>250274.28779999999</v>
      </c>
      <c r="Q85" s="172">
        <v>400438.8664</v>
      </c>
      <c r="R85" s="172">
        <v>283644.19270000001</v>
      </c>
      <c r="S85" s="172">
        <v>453830.71529999998</v>
      </c>
      <c r="T85" s="172">
        <v>317014.09789999999</v>
      </c>
      <c r="U85" s="172">
        <v>507222.56410000002</v>
      </c>
    </row>
    <row r="86" spans="1:84">
      <c r="A86" s="171">
        <v>1</v>
      </c>
      <c r="B86" s="171" t="s">
        <v>204</v>
      </c>
      <c r="C86" s="171" t="s">
        <v>184</v>
      </c>
      <c r="D86" s="171" t="s">
        <v>575</v>
      </c>
      <c r="E86" s="171" t="s">
        <v>273</v>
      </c>
      <c r="F86" s="171">
        <v>1</v>
      </c>
      <c r="G86" s="171" t="s">
        <v>48</v>
      </c>
      <c r="H86" s="172">
        <v>95330.175700000007</v>
      </c>
      <c r="I86" s="172">
        <v>166827.8076</v>
      </c>
      <c r="J86" s="172">
        <v>123414.973</v>
      </c>
      <c r="K86" s="172">
        <v>215976.20269999999</v>
      </c>
      <c r="L86" s="172">
        <v>147714.49720000001</v>
      </c>
      <c r="M86" s="172">
        <v>258500.37</v>
      </c>
      <c r="N86" s="172">
        <v>176195.31219999999</v>
      </c>
      <c r="O86" s="172">
        <v>308341.79639999999</v>
      </c>
      <c r="P86" s="172">
        <v>207686.9952</v>
      </c>
      <c r="Q86" s="172">
        <v>363452.2414</v>
      </c>
      <c r="R86" s="172">
        <v>227712.42230000001</v>
      </c>
      <c r="S86" s="172">
        <v>398496.739</v>
      </c>
      <c r="T86" s="172">
        <v>246550.76139999999</v>
      </c>
      <c r="U86" s="172">
        <v>431463.83240000001</v>
      </c>
    </row>
    <row r="87" spans="1:84">
      <c r="A87" s="171">
        <v>1</v>
      </c>
      <c r="B87" s="171" t="s">
        <v>204</v>
      </c>
      <c r="C87" s="171" t="s">
        <v>184</v>
      </c>
      <c r="D87" s="171" t="s">
        <v>575</v>
      </c>
      <c r="E87" s="171" t="s">
        <v>273</v>
      </c>
      <c r="F87" s="171">
        <v>2</v>
      </c>
      <c r="G87" s="171" t="s">
        <v>44</v>
      </c>
      <c r="H87" s="172">
        <v>81626.3946</v>
      </c>
      <c r="I87" s="172">
        <v>142846.1906</v>
      </c>
      <c r="J87" s="172">
        <v>106706.65399999999</v>
      </c>
      <c r="K87" s="172">
        <v>186736.64430000001</v>
      </c>
      <c r="L87" s="172">
        <v>129417.0542</v>
      </c>
      <c r="M87" s="172">
        <v>226479.84479999999</v>
      </c>
      <c r="N87" s="172">
        <v>158171.05410000001</v>
      </c>
      <c r="O87" s="172">
        <v>276799.34460000001</v>
      </c>
      <c r="P87" s="172">
        <v>187550.7512</v>
      </c>
      <c r="Q87" s="172">
        <v>328213.81459999998</v>
      </c>
      <c r="R87" s="172">
        <v>206590.83240000001</v>
      </c>
      <c r="S87" s="172">
        <v>361533.95679999999</v>
      </c>
      <c r="T87" s="172">
        <v>224284.22039999999</v>
      </c>
      <c r="U87" s="172">
        <v>392497.38569999998</v>
      </c>
    </row>
    <row r="88" spans="1:84">
      <c r="A88" s="171">
        <v>1</v>
      </c>
      <c r="B88" s="171" t="s">
        <v>204</v>
      </c>
      <c r="C88" s="171" t="s">
        <v>184</v>
      </c>
      <c r="D88" s="171" t="s">
        <v>575</v>
      </c>
      <c r="E88" s="171" t="s">
        <v>273</v>
      </c>
      <c r="F88" s="171">
        <v>3</v>
      </c>
      <c r="G88" s="171" t="s">
        <v>43</v>
      </c>
      <c r="H88" s="172">
        <v>72744.103199999998</v>
      </c>
      <c r="I88" s="172">
        <v>127302.18060000001</v>
      </c>
      <c r="J88" s="172">
        <v>99018.34</v>
      </c>
      <c r="K88" s="172">
        <v>173282.0949</v>
      </c>
      <c r="L88" s="172">
        <v>125198.0508</v>
      </c>
      <c r="M88" s="172">
        <v>219096.58900000001</v>
      </c>
      <c r="N88" s="172">
        <v>164792.76639999999</v>
      </c>
      <c r="O88" s="172">
        <v>288387.34120000002</v>
      </c>
      <c r="P88" s="172">
        <v>203986.61300000001</v>
      </c>
      <c r="Q88" s="172">
        <v>356976.57270000002</v>
      </c>
      <c r="R88" s="172">
        <v>229670.43410000001</v>
      </c>
      <c r="S88" s="172">
        <v>401923.25959999999</v>
      </c>
      <c r="T88" s="172">
        <v>254997.9271</v>
      </c>
      <c r="U88" s="172">
        <v>446246.37239999999</v>
      </c>
    </row>
    <row r="89" spans="1:84">
      <c r="A89" s="171">
        <v>1</v>
      </c>
      <c r="B89" s="171" t="s">
        <v>204</v>
      </c>
      <c r="C89" s="171" t="s">
        <v>184</v>
      </c>
      <c r="D89" s="171" t="s">
        <v>575</v>
      </c>
      <c r="E89" s="171" t="s">
        <v>273</v>
      </c>
      <c r="F89" s="171">
        <v>4</v>
      </c>
      <c r="G89" s="171" t="s">
        <v>46</v>
      </c>
      <c r="H89" s="172">
        <v>81244.605800000005</v>
      </c>
      <c r="I89" s="172">
        <v>129991.37119999999</v>
      </c>
      <c r="J89" s="172">
        <v>113742.44809999999</v>
      </c>
      <c r="K89" s="172">
        <v>181987.91959999999</v>
      </c>
      <c r="L89" s="172">
        <v>146240.2904</v>
      </c>
      <c r="M89" s="172">
        <v>233984.4681</v>
      </c>
      <c r="N89" s="172">
        <v>194987.05379999999</v>
      </c>
      <c r="O89" s="172">
        <v>311979.29080000002</v>
      </c>
      <c r="P89" s="172">
        <v>243733.8173</v>
      </c>
      <c r="Q89" s="172">
        <v>389974.11349999998</v>
      </c>
      <c r="R89" s="172">
        <v>276231.65950000001</v>
      </c>
      <c r="S89" s="172">
        <v>441970.66190000001</v>
      </c>
      <c r="T89" s="172">
        <v>308729.50189999997</v>
      </c>
      <c r="U89" s="172">
        <v>493967.21039999998</v>
      </c>
    </row>
    <row r="90" spans="1:84">
      <c r="A90" s="171">
        <v>1</v>
      </c>
      <c r="B90" s="171" t="s">
        <v>204</v>
      </c>
      <c r="C90" s="171" t="s">
        <v>184</v>
      </c>
      <c r="D90" s="171" t="s">
        <v>575</v>
      </c>
      <c r="E90" s="171" t="s">
        <v>314</v>
      </c>
      <c r="F90" s="171">
        <v>1</v>
      </c>
      <c r="G90" s="171" t="s">
        <v>48</v>
      </c>
      <c r="H90" s="172">
        <v>92920.232600000003</v>
      </c>
      <c r="I90" s="172">
        <v>162610.40710000001</v>
      </c>
      <c r="J90" s="172">
        <v>120223.70020000001</v>
      </c>
      <c r="K90" s="172">
        <v>210391.47529999999</v>
      </c>
      <c r="L90" s="172">
        <v>143846.2647</v>
      </c>
      <c r="M90" s="172">
        <v>251730.96309999999</v>
      </c>
      <c r="N90" s="172">
        <v>171507.4811</v>
      </c>
      <c r="O90" s="172">
        <v>300138.09179999999</v>
      </c>
      <c r="P90" s="172">
        <v>202091.80619999999</v>
      </c>
      <c r="Q90" s="172">
        <v>353660.66080000001</v>
      </c>
      <c r="R90" s="172">
        <v>221540.7237</v>
      </c>
      <c r="S90" s="172">
        <v>387696.26640000002</v>
      </c>
      <c r="T90" s="172">
        <v>239808.92319999999</v>
      </c>
      <c r="U90" s="172">
        <v>419665.61550000001</v>
      </c>
    </row>
    <row r="91" spans="1:84">
      <c r="A91" s="171">
        <v>1</v>
      </c>
      <c r="B91" s="171" t="s">
        <v>204</v>
      </c>
      <c r="C91" s="171" t="s">
        <v>184</v>
      </c>
      <c r="D91" s="171" t="s">
        <v>575</v>
      </c>
      <c r="E91" s="171" t="s">
        <v>314</v>
      </c>
      <c r="F91" s="171">
        <v>2</v>
      </c>
      <c r="G91" s="171" t="s">
        <v>44</v>
      </c>
      <c r="H91" s="172">
        <v>79894.856700000004</v>
      </c>
      <c r="I91" s="172">
        <v>139815.99919999999</v>
      </c>
      <c r="J91" s="172">
        <v>104342.5258</v>
      </c>
      <c r="K91" s="172">
        <v>182599.42009999999</v>
      </c>
      <c r="L91" s="172">
        <v>126454.63589999999</v>
      </c>
      <c r="M91" s="172">
        <v>221295.61290000001</v>
      </c>
      <c r="N91" s="172">
        <v>154375.51310000001</v>
      </c>
      <c r="O91" s="172">
        <v>270157.14789999998</v>
      </c>
      <c r="P91" s="172">
        <v>182952.4062</v>
      </c>
      <c r="Q91" s="172">
        <v>320166.71090000001</v>
      </c>
      <c r="R91" s="172">
        <v>201464.7573</v>
      </c>
      <c r="S91" s="172">
        <v>352563.32530000003</v>
      </c>
      <c r="T91" s="172">
        <v>218644.68650000001</v>
      </c>
      <c r="U91" s="172">
        <v>382628.20120000001</v>
      </c>
    </row>
    <row r="92" spans="1:84">
      <c r="A92" s="171">
        <v>1</v>
      </c>
      <c r="B92" s="171" t="s">
        <v>204</v>
      </c>
      <c r="C92" s="171" t="s">
        <v>184</v>
      </c>
      <c r="D92" s="171" t="s">
        <v>575</v>
      </c>
      <c r="E92" s="171" t="s">
        <v>314</v>
      </c>
      <c r="F92" s="171">
        <v>3</v>
      </c>
      <c r="G92" s="171" t="s">
        <v>43</v>
      </c>
      <c r="H92" s="172">
        <v>71431.025399999999</v>
      </c>
      <c r="I92" s="172">
        <v>125004.2944</v>
      </c>
      <c r="J92" s="172">
        <v>97319.803499999995</v>
      </c>
      <c r="K92" s="172">
        <v>170309.6562</v>
      </c>
      <c r="L92" s="172">
        <v>123118.7353</v>
      </c>
      <c r="M92" s="172">
        <v>215457.7867</v>
      </c>
      <c r="N92" s="172">
        <v>162126.1857</v>
      </c>
      <c r="O92" s="172">
        <v>283720.82500000001</v>
      </c>
      <c r="P92" s="172">
        <v>200752.6122</v>
      </c>
      <c r="Q92" s="172">
        <v>351317.07130000001</v>
      </c>
      <c r="R92" s="172">
        <v>226080.20310000001</v>
      </c>
      <c r="S92" s="172">
        <v>395640.3554</v>
      </c>
      <c r="T92" s="172">
        <v>251069.1061</v>
      </c>
      <c r="U92" s="172">
        <v>439370.93560000003</v>
      </c>
    </row>
    <row r="93" spans="1:84">
      <c r="A93" s="171">
        <v>1</v>
      </c>
      <c r="B93" s="171" t="s">
        <v>204</v>
      </c>
      <c r="C93" s="171" t="s">
        <v>184</v>
      </c>
      <c r="D93" s="171" t="s">
        <v>575</v>
      </c>
      <c r="E93" s="171" t="s">
        <v>314</v>
      </c>
      <c r="F93" s="171">
        <v>4</v>
      </c>
      <c r="G93" s="171" t="s">
        <v>46</v>
      </c>
      <c r="H93" s="172">
        <v>79208.480100000001</v>
      </c>
      <c r="I93" s="172">
        <v>126733.57</v>
      </c>
      <c r="J93" s="172">
        <v>110891.87209999999</v>
      </c>
      <c r="K93" s="172">
        <v>177426.99799999999</v>
      </c>
      <c r="L93" s="172">
        <v>142575.26420000001</v>
      </c>
      <c r="M93" s="172">
        <v>228120.42600000001</v>
      </c>
      <c r="N93" s="172">
        <v>190100.35209999999</v>
      </c>
      <c r="O93" s="172">
        <v>304160.56809999997</v>
      </c>
      <c r="P93" s="172">
        <v>237625.44020000001</v>
      </c>
      <c r="Q93" s="172">
        <v>380200.70990000002</v>
      </c>
      <c r="R93" s="172">
        <v>269308.8322</v>
      </c>
      <c r="S93" s="172">
        <v>430894.13789999997</v>
      </c>
      <c r="T93" s="172">
        <v>300992.2243</v>
      </c>
      <c r="U93" s="172">
        <v>481587.56599999999</v>
      </c>
    </row>
    <row r="94" spans="1:84">
      <c r="A94" s="171">
        <v>1</v>
      </c>
      <c r="B94" s="171" t="s">
        <v>204</v>
      </c>
      <c r="C94" s="171" t="s">
        <v>184</v>
      </c>
      <c r="D94" s="171" t="s">
        <v>575</v>
      </c>
      <c r="E94" s="171" t="s">
        <v>354</v>
      </c>
      <c r="F94" s="171">
        <v>1</v>
      </c>
      <c r="G94" s="171" t="s">
        <v>48</v>
      </c>
      <c r="H94" s="172">
        <v>100757.4004</v>
      </c>
      <c r="I94" s="172">
        <v>176325.45069999999</v>
      </c>
      <c r="J94" s="172">
        <v>130448.37790000001</v>
      </c>
      <c r="K94" s="172">
        <v>228284.66140000001</v>
      </c>
      <c r="L94" s="172">
        <v>156137.69699999999</v>
      </c>
      <c r="M94" s="172">
        <v>273240.96970000002</v>
      </c>
      <c r="N94" s="172">
        <v>186250.12520000001</v>
      </c>
      <c r="O94" s="172">
        <v>325937.71909999999</v>
      </c>
      <c r="P94" s="172">
        <v>219546.02220000001</v>
      </c>
      <c r="Q94" s="172">
        <v>384205.53879999998</v>
      </c>
      <c r="R94" s="172">
        <v>240718.69279999999</v>
      </c>
      <c r="S94" s="172">
        <v>421257.71240000002</v>
      </c>
      <c r="T94" s="172">
        <v>260639.10889999999</v>
      </c>
      <c r="U94" s="172">
        <v>456118.44050000003</v>
      </c>
    </row>
    <row r="95" spans="1:84">
      <c r="A95" s="171">
        <v>1</v>
      </c>
      <c r="B95" s="171" t="s">
        <v>204</v>
      </c>
      <c r="C95" s="171" t="s">
        <v>184</v>
      </c>
      <c r="D95" s="171" t="s">
        <v>575</v>
      </c>
      <c r="E95" s="171" t="s">
        <v>354</v>
      </c>
      <c r="F95" s="171">
        <v>2</v>
      </c>
      <c r="G95" s="171" t="s">
        <v>44</v>
      </c>
      <c r="H95" s="172">
        <v>86239.532399999996</v>
      </c>
      <c r="I95" s="172">
        <v>150919.18169999999</v>
      </c>
      <c r="J95" s="172">
        <v>112747.4844</v>
      </c>
      <c r="K95" s="172">
        <v>197308.09770000001</v>
      </c>
      <c r="L95" s="172">
        <v>136753.27600000001</v>
      </c>
      <c r="M95" s="172">
        <v>239318.23310000001</v>
      </c>
      <c r="N95" s="172">
        <v>167155.11790000001</v>
      </c>
      <c r="O95" s="172">
        <v>292521.45630000002</v>
      </c>
      <c r="P95" s="172">
        <v>198213.56450000001</v>
      </c>
      <c r="Q95" s="172">
        <v>346873.7378</v>
      </c>
      <c r="R95" s="172">
        <v>218342.35370000001</v>
      </c>
      <c r="S95" s="172">
        <v>382099.11900000001</v>
      </c>
      <c r="T95" s="172">
        <v>237049.80170000001</v>
      </c>
      <c r="U95" s="172">
        <v>414837.15299999999</v>
      </c>
    </row>
    <row r="96" spans="1:84">
      <c r="A96" s="171">
        <v>1</v>
      </c>
      <c r="B96" s="171" t="s">
        <v>204</v>
      </c>
      <c r="C96" s="171" t="s">
        <v>184</v>
      </c>
      <c r="D96" s="171" t="s">
        <v>575</v>
      </c>
      <c r="E96" s="171" t="s">
        <v>354</v>
      </c>
      <c r="F96" s="171">
        <v>3</v>
      </c>
      <c r="G96" s="171" t="s">
        <v>43</v>
      </c>
      <c r="H96" s="172">
        <v>76831.751600000003</v>
      </c>
      <c r="I96" s="172">
        <v>134455.56529999999</v>
      </c>
      <c r="J96" s="172">
        <v>104573.3205</v>
      </c>
      <c r="K96" s="172">
        <v>183003.31080000001</v>
      </c>
      <c r="L96" s="172">
        <v>132214.74799999999</v>
      </c>
      <c r="M96" s="172">
        <v>231375.80910000001</v>
      </c>
      <c r="N96" s="172">
        <v>174021.35449999999</v>
      </c>
      <c r="O96" s="172">
        <v>304537.37050000002</v>
      </c>
      <c r="P96" s="172">
        <v>215403.2781</v>
      </c>
      <c r="Q96" s="172">
        <v>376955.73670000001</v>
      </c>
      <c r="R96" s="172">
        <v>242519.35699999999</v>
      </c>
      <c r="S96" s="172">
        <v>424408.8749</v>
      </c>
      <c r="T96" s="172">
        <v>269257.94</v>
      </c>
      <c r="U96" s="172">
        <v>471201.39500000002</v>
      </c>
    </row>
    <row r="97" spans="1:21">
      <c r="A97" s="171">
        <v>1</v>
      </c>
      <c r="B97" s="171" t="s">
        <v>204</v>
      </c>
      <c r="C97" s="171" t="s">
        <v>184</v>
      </c>
      <c r="D97" s="171" t="s">
        <v>575</v>
      </c>
      <c r="E97" s="171" t="s">
        <v>354</v>
      </c>
      <c r="F97" s="171">
        <v>4</v>
      </c>
      <c r="G97" s="171" t="s">
        <v>46</v>
      </c>
      <c r="H97" s="172">
        <v>85868.115399999995</v>
      </c>
      <c r="I97" s="172">
        <v>137388.98670000001</v>
      </c>
      <c r="J97" s="172">
        <v>120215.3615</v>
      </c>
      <c r="K97" s="172">
        <v>192344.58129999999</v>
      </c>
      <c r="L97" s="172">
        <v>154562.60769999999</v>
      </c>
      <c r="M97" s="172">
        <v>247300.17600000001</v>
      </c>
      <c r="N97" s="172">
        <v>206083.47690000001</v>
      </c>
      <c r="O97" s="172">
        <v>329733.56800000003</v>
      </c>
      <c r="P97" s="172">
        <v>257604.3461</v>
      </c>
      <c r="Q97" s="172">
        <v>412166.95990000002</v>
      </c>
      <c r="R97" s="172">
        <v>291951.59220000001</v>
      </c>
      <c r="S97" s="172">
        <v>467122.55459999997</v>
      </c>
      <c r="T97" s="172">
        <v>326298.83840000001</v>
      </c>
      <c r="U97" s="172">
        <v>522078.14929999999</v>
      </c>
    </row>
    <row r="98" spans="1:21">
      <c r="A98" s="171">
        <v>1</v>
      </c>
      <c r="B98" s="171" t="s">
        <v>204</v>
      </c>
      <c r="C98" s="171" t="s">
        <v>184</v>
      </c>
      <c r="D98" s="171" t="s">
        <v>575</v>
      </c>
      <c r="E98" s="171" t="s">
        <v>391</v>
      </c>
      <c r="F98" s="171">
        <v>1</v>
      </c>
      <c r="G98" s="171" t="s">
        <v>48</v>
      </c>
      <c r="H98" s="172">
        <v>106566.32640000001</v>
      </c>
      <c r="I98" s="172">
        <v>186491.07130000001</v>
      </c>
      <c r="J98" s="172">
        <v>138109.94390000001</v>
      </c>
      <c r="K98" s="172">
        <v>241692.40179999999</v>
      </c>
      <c r="L98" s="172">
        <v>165404.06090000001</v>
      </c>
      <c r="M98" s="172">
        <v>289457.10649999999</v>
      </c>
      <c r="N98" s="172">
        <v>197449.22270000001</v>
      </c>
      <c r="O98" s="172">
        <v>345536.1397</v>
      </c>
      <c r="P98" s="172">
        <v>232884.38089999999</v>
      </c>
      <c r="Q98" s="172">
        <v>407547.6666</v>
      </c>
      <c r="R98" s="172">
        <v>255416.45740000001</v>
      </c>
      <c r="S98" s="172">
        <v>446978.80050000001</v>
      </c>
      <c r="T98" s="172">
        <v>276670.76089999999</v>
      </c>
      <c r="U98" s="172">
        <v>484173.83169999998</v>
      </c>
    </row>
    <row r="99" spans="1:21">
      <c r="A99" s="171">
        <v>1</v>
      </c>
      <c r="B99" s="171" t="s">
        <v>204</v>
      </c>
      <c r="C99" s="171" t="s">
        <v>184</v>
      </c>
      <c r="D99" s="171" t="s">
        <v>575</v>
      </c>
      <c r="E99" s="171" t="s">
        <v>391</v>
      </c>
      <c r="F99" s="171">
        <v>2</v>
      </c>
      <c r="G99" s="171" t="s">
        <v>44</v>
      </c>
      <c r="H99" s="172">
        <v>90555.968900000007</v>
      </c>
      <c r="I99" s="172">
        <v>158472.9455</v>
      </c>
      <c r="J99" s="172">
        <v>118589.3342</v>
      </c>
      <c r="K99" s="172">
        <v>207531.33480000001</v>
      </c>
      <c r="L99" s="172">
        <v>144026.851</v>
      </c>
      <c r="M99" s="172">
        <v>252046.98929999999</v>
      </c>
      <c r="N99" s="172">
        <v>176391.17920000001</v>
      </c>
      <c r="O99" s="172">
        <v>308684.5637</v>
      </c>
      <c r="P99" s="172">
        <v>209358.86900000001</v>
      </c>
      <c r="Q99" s="172">
        <v>366378.0208</v>
      </c>
      <c r="R99" s="172">
        <v>230739.7494</v>
      </c>
      <c r="S99" s="172">
        <v>403794.56140000001</v>
      </c>
      <c r="T99" s="172">
        <v>250656.38709999999</v>
      </c>
      <c r="U99" s="172">
        <v>438648.6776</v>
      </c>
    </row>
    <row r="100" spans="1:21">
      <c r="A100" s="171">
        <v>1</v>
      </c>
      <c r="B100" s="171" t="s">
        <v>204</v>
      </c>
      <c r="C100" s="171" t="s">
        <v>184</v>
      </c>
      <c r="D100" s="171" t="s">
        <v>575</v>
      </c>
      <c r="E100" s="171" t="s">
        <v>391</v>
      </c>
      <c r="F100" s="171">
        <v>3</v>
      </c>
      <c r="G100" s="171" t="s">
        <v>43</v>
      </c>
      <c r="H100" s="172">
        <v>80222.909499999994</v>
      </c>
      <c r="I100" s="172">
        <v>140390.09160000001</v>
      </c>
      <c r="J100" s="172">
        <v>109013.4423</v>
      </c>
      <c r="K100" s="172">
        <v>190773.52420000001</v>
      </c>
      <c r="L100" s="172">
        <v>137693.53899999999</v>
      </c>
      <c r="M100" s="172">
        <v>240963.69330000001</v>
      </c>
      <c r="N100" s="172">
        <v>181093.56150000001</v>
      </c>
      <c r="O100" s="172">
        <v>316913.73249999998</v>
      </c>
      <c r="P100" s="172">
        <v>224025.24189999999</v>
      </c>
      <c r="Q100" s="172">
        <v>392044.17320000002</v>
      </c>
      <c r="R100" s="172">
        <v>252125.98209999999</v>
      </c>
      <c r="S100" s="172">
        <v>441220.46879999997</v>
      </c>
      <c r="T100" s="172">
        <v>279810.41840000002</v>
      </c>
      <c r="U100" s="172">
        <v>489668.23229999997</v>
      </c>
    </row>
    <row r="101" spans="1:21">
      <c r="A101" s="171">
        <v>1</v>
      </c>
      <c r="B101" s="171" t="s">
        <v>204</v>
      </c>
      <c r="C101" s="171" t="s">
        <v>184</v>
      </c>
      <c r="D101" s="171" t="s">
        <v>575</v>
      </c>
      <c r="E101" s="171" t="s">
        <v>391</v>
      </c>
      <c r="F101" s="171">
        <v>4</v>
      </c>
      <c r="G101" s="171" t="s">
        <v>46</v>
      </c>
      <c r="H101" s="172">
        <v>90783.617499999993</v>
      </c>
      <c r="I101" s="172">
        <v>145253.79010000001</v>
      </c>
      <c r="J101" s="172">
        <v>127097.0644</v>
      </c>
      <c r="K101" s="172">
        <v>203355.30609999999</v>
      </c>
      <c r="L101" s="172">
        <v>163410.51130000001</v>
      </c>
      <c r="M101" s="172">
        <v>261456.82209999999</v>
      </c>
      <c r="N101" s="172">
        <v>217880.68179999999</v>
      </c>
      <c r="O101" s="172">
        <v>348609.09610000002</v>
      </c>
      <c r="P101" s="172">
        <v>272350.85220000002</v>
      </c>
      <c r="Q101" s="172">
        <v>435761.3701</v>
      </c>
      <c r="R101" s="172">
        <v>308664.29920000001</v>
      </c>
      <c r="S101" s="172">
        <v>493862.8861</v>
      </c>
      <c r="T101" s="172">
        <v>344977.74619999999</v>
      </c>
      <c r="U101" s="172">
        <v>551964.40209999995</v>
      </c>
    </row>
    <row r="102" spans="1:21">
      <c r="A102" s="171">
        <v>1</v>
      </c>
      <c r="B102" s="171" t="s">
        <v>204</v>
      </c>
      <c r="C102" s="171" t="s">
        <v>184</v>
      </c>
      <c r="D102" s="171" t="s">
        <v>575</v>
      </c>
      <c r="E102" s="171" t="s">
        <v>425</v>
      </c>
      <c r="F102" s="171">
        <v>1</v>
      </c>
      <c r="G102" s="171" t="s">
        <v>48</v>
      </c>
      <c r="H102" s="172">
        <v>99743.282300000006</v>
      </c>
      <c r="I102" s="172">
        <v>174550.74410000001</v>
      </c>
      <c r="J102" s="172">
        <v>129166.82580000001</v>
      </c>
      <c r="K102" s="172">
        <v>226041.94519999999</v>
      </c>
      <c r="L102" s="172">
        <v>154625.16740000001</v>
      </c>
      <c r="M102" s="172">
        <v>270594.04300000001</v>
      </c>
      <c r="N102" s="172">
        <v>184478.35759999999</v>
      </c>
      <c r="O102" s="172">
        <v>322837.12579999998</v>
      </c>
      <c r="P102" s="172">
        <v>217488.1005</v>
      </c>
      <c r="Q102" s="172">
        <v>380604.17580000003</v>
      </c>
      <c r="R102" s="172">
        <v>238478.59830000001</v>
      </c>
      <c r="S102" s="172">
        <v>417337.54700000002</v>
      </c>
      <c r="T102" s="172">
        <v>258239.85060000001</v>
      </c>
      <c r="U102" s="172">
        <v>451919.73839999997</v>
      </c>
    </row>
    <row r="103" spans="1:21">
      <c r="A103" s="171">
        <v>1</v>
      </c>
      <c r="B103" s="171" t="s">
        <v>204</v>
      </c>
      <c r="C103" s="171" t="s">
        <v>184</v>
      </c>
      <c r="D103" s="171" t="s">
        <v>575</v>
      </c>
      <c r="E103" s="171" t="s">
        <v>425</v>
      </c>
      <c r="F103" s="171">
        <v>2</v>
      </c>
      <c r="G103" s="171" t="s">
        <v>44</v>
      </c>
      <c r="H103" s="172">
        <v>85225.414399999994</v>
      </c>
      <c r="I103" s="172">
        <v>149144.47510000001</v>
      </c>
      <c r="J103" s="172">
        <v>111465.9323</v>
      </c>
      <c r="K103" s="172">
        <v>195065.38149999999</v>
      </c>
      <c r="L103" s="172">
        <v>135240.74650000001</v>
      </c>
      <c r="M103" s="172">
        <v>236671.3063</v>
      </c>
      <c r="N103" s="172">
        <v>165383.35029999999</v>
      </c>
      <c r="O103" s="172">
        <v>289420.86300000001</v>
      </c>
      <c r="P103" s="172">
        <v>196155.6428</v>
      </c>
      <c r="Q103" s="172">
        <v>343272.3749</v>
      </c>
      <c r="R103" s="172">
        <v>216102.2592</v>
      </c>
      <c r="S103" s="172">
        <v>378178.95360000001</v>
      </c>
      <c r="T103" s="172">
        <v>234650.54329999999</v>
      </c>
      <c r="U103" s="172">
        <v>410638.45079999999</v>
      </c>
    </row>
    <row r="104" spans="1:21">
      <c r="A104" s="171">
        <v>1</v>
      </c>
      <c r="B104" s="171" t="s">
        <v>204</v>
      </c>
      <c r="C104" s="171" t="s">
        <v>184</v>
      </c>
      <c r="D104" s="171" t="s">
        <v>575</v>
      </c>
      <c r="E104" s="171" t="s">
        <v>425</v>
      </c>
      <c r="F104" s="171">
        <v>3</v>
      </c>
      <c r="G104" s="171" t="s">
        <v>43</v>
      </c>
      <c r="H104" s="172">
        <v>75826.968299999993</v>
      </c>
      <c r="I104" s="172">
        <v>132697.19450000001</v>
      </c>
      <c r="J104" s="172">
        <v>103166.62390000001</v>
      </c>
      <c r="K104" s="172">
        <v>180541.59179999999</v>
      </c>
      <c r="L104" s="172">
        <v>130406.1382</v>
      </c>
      <c r="M104" s="172">
        <v>228210.74179999999</v>
      </c>
      <c r="N104" s="172">
        <v>171609.87469999999</v>
      </c>
      <c r="O104" s="172">
        <v>300317.28080000001</v>
      </c>
      <c r="P104" s="172">
        <v>212388.9283</v>
      </c>
      <c r="Q104" s="172">
        <v>371680.62459999998</v>
      </c>
      <c r="R104" s="172">
        <v>239103.09400000001</v>
      </c>
      <c r="S104" s="172">
        <v>418430.41440000001</v>
      </c>
      <c r="T104" s="172">
        <v>265439.76360000001</v>
      </c>
      <c r="U104" s="172">
        <v>464519.58630000002</v>
      </c>
    </row>
    <row r="105" spans="1:21">
      <c r="A105" s="171">
        <v>1</v>
      </c>
      <c r="B105" s="171" t="s">
        <v>204</v>
      </c>
      <c r="C105" s="171" t="s">
        <v>184</v>
      </c>
      <c r="D105" s="171" t="s">
        <v>575</v>
      </c>
      <c r="E105" s="171" t="s">
        <v>425</v>
      </c>
      <c r="F105" s="171">
        <v>4</v>
      </c>
      <c r="G105" s="171" t="s">
        <v>46</v>
      </c>
      <c r="H105" s="172">
        <v>84996.051099999997</v>
      </c>
      <c r="I105" s="172">
        <v>135993.68369999999</v>
      </c>
      <c r="J105" s="172">
        <v>118994.4715</v>
      </c>
      <c r="K105" s="172">
        <v>190391.15729999999</v>
      </c>
      <c r="L105" s="172">
        <v>152992.89189999999</v>
      </c>
      <c r="M105" s="172">
        <v>244788.63080000001</v>
      </c>
      <c r="N105" s="172">
        <v>203990.5226</v>
      </c>
      <c r="O105" s="172">
        <v>326384.84100000001</v>
      </c>
      <c r="P105" s="172">
        <v>254988.15330000001</v>
      </c>
      <c r="Q105" s="172">
        <v>407981.05129999999</v>
      </c>
      <c r="R105" s="172">
        <v>288986.57370000001</v>
      </c>
      <c r="S105" s="172">
        <v>462378.52470000001</v>
      </c>
      <c r="T105" s="172">
        <v>322984.99410000001</v>
      </c>
      <c r="U105" s="172">
        <v>516775.99829999998</v>
      </c>
    </row>
    <row r="106" spans="1:21">
      <c r="A106" s="171">
        <v>1</v>
      </c>
      <c r="B106" s="171" t="s">
        <v>204</v>
      </c>
      <c r="C106" s="171" t="s">
        <v>192</v>
      </c>
      <c r="D106" s="171" t="s">
        <v>576</v>
      </c>
      <c r="E106" s="171" t="s">
        <v>238</v>
      </c>
      <c r="F106" s="171">
        <v>1</v>
      </c>
      <c r="G106" s="171" t="s">
        <v>48</v>
      </c>
      <c r="H106" s="172">
        <v>109708.95540000001</v>
      </c>
      <c r="I106" s="172">
        <v>191990.67199999999</v>
      </c>
      <c r="J106" s="172">
        <v>141964.6777</v>
      </c>
      <c r="K106" s="172">
        <v>248438.18599999999</v>
      </c>
      <c r="L106" s="172">
        <v>169872.11290000001</v>
      </c>
      <c r="M106" s="172">
        <v>297276.1974</v>
      </c>
      <c r="N106" s="172">
        <v>202557.7844</v>
      </c>
      <c r="O106" s="172">
        <v>354476.1226</v>
      </c>
      <c r="P106" s="172">
        <v>238697.82509999999</v>
      </c>
      <c r="Q106" s="172">
        <v>417721.19380000001</v>
      </c>
      <c r="R106" s="172">
        <v>261679.55710000001</v>
      </c>
      <c r="S106" s="172">
        <v>457939.22499999998</v>
      </c>
      <c r="T106" s="172">
        <v>283273.56709999999</v>
      </c>
      <c r="U106" s="172">
        <v>495728.74239999999</v>
      </c>
    </row>
    <row r="107" spans="1:21">
      <c r="A107" s="171">
        <v>1</v>
      </c>
      <c r="B107" s="171" t="s">
        <v>204</v>
      </c>
      <c r="C107" s="171" t="s">
        <v>192</v>
      </c>
      <c r="D107" s="171" t="s">
        <v>576</v>
      </c>
      <c r="E107" s="171" t="s">
        <v>238</v>
      </c>
      <c r="F107" s="171">
        <v>2</v>
      </c>
      <c r="G107" s="171" t="s">
        <v>44</v>
      </c>
      <c r="H107" s="172">
        <v>94241.321299999996</v>
      </c>
      <c r="I107" s="172">
        <v>164922.3124</v>
      </c>
      <c r="J107" s="172">
        <v>123105.78290000001</v>
      </c>
      <c r="K107" s="172">
        <v>215435.1202</v>
      </c>
      <c r="L107" s="172">
        <v>149219.55350000001</v>
      </c>
      <c r="M107" s="172">
        <v>261134.21859999999</v>
      </c>
      <c r="N107" s="172">
        <v>182213.5722</v>
      </c>
      <c r="O107" s="172">
        <v>318873.7513</v>
      </c>
      <c r="P107" s="172">
        <v>215969.7873</v>
      </c>
      <c r="Q107" s="172">
        <v>377947.12790000002</v>
      </c>
      <c r="R107" s="172">
        <v>237839.3469</v>
      </c>
      <c r="S107" s="172">
        <v>416218.85700000002</v>
      </c>
      <c r="T107" s="172">
        <v>258141.03570000001</v>
      </c>
      <c r="U107" s="172">
        <v>451746.8125</v>
      </c>
    </row>
    <row r="108" spans="1:21">
      <c r="A108" s="171">
        <v>1</v>
      </c>
      <c r="B108" s="171" t="s">
        <v>204</v>
      </c>
      <c r="C108" s="171" t="s">
        <v>192</v>
      </c>
      <c r="D108" s="171" t="s">
        <v>576</v>
      </c>
      <c r="E108" s="171" t="s">
        <v>238</v>
      </c>
      <c r="F108" s="171">
        <v>3</v>
      </c>
      <c r="G108" s="171" t="s">
        <v>43</v>
      </c>
      <c r="H108" s="172">
        <v>84196.355899999995</v>
      </c>
      <c r="I108" s="172">
        <v>147343.62270000001</v>
      </c>
      <c r="J108" s="172">
        <v>114688.0851</v>
      </c>
      <c r="K108" s="172">
        <v>200704.149</v>
      </c>
      <c r="L108" s="172">
        <v>145073.12179999999</v>
      </c>
      <c r="M108" s="172">
        <v>253877.96309999999</v>
      </c>
      <c r="N108" s="172">
        <v>191017.677</v>
      </c>
      <c r="O108" s="172">
        <v>334280.93489999999</v>
      </c>
      <c r="P108" s="172">
        <v>236509.76629999999</v>
      </c>
      <c r="Q108" s="172">
        <v>413892.09110000002</v>
      </c>
      <c r="R108" s="172">
        <v>266335.0858</v>
      </c>
      <c r="S108" s="172">
        <v>466086.40019999997</v>
      </c>
      <c r="T108" s="172">
        <v>295758.2133</v>
      </c>
      <c r="U108" s="172">
        <v>517576.87329999998</v>
      </c>
    </row>
    <row r="109" spans="1:21">
      <c r="A109" s="171">
        <v>1</v>
      </c>
      <c r="B109" s="171" t="s">
        <v>204</v>
      </c>
      <c r="C109" s="171" t="s">
        <v>192</v>
      </c>
      <c r="D109" s="171" t="s">
        <v>576</v>
      </c>
      <c r="E109" s="171" t="s">
        <v>238</v>
      </c>
      <c r="F109" s="171">
        <v>4</v>
      </c>
      <c r="G109" s="171" t="s">
        <v>46</v>
      </c>
      <c r="H109" s="172">
        <v>93515.032399999996</v>
      </c>
      <c r="I109" s="172">
        <v>149624.05420000001</v>
      </c>
      <c r="J109" s="172">
        <v>130921.04549999999</v>
      </c>
      <c r="K109" s="172">
        <v>209473.6758</v>
      </c>
      <c r="L109" s="172">
        <v>168327.05850000001</v>
      </c>
      <c r="M109" s="172">
        <v>269323.29759999999</v>
      </c>
      <c r="N109" s="172">
        <v>224436.0779</v>
      </c>
      <c r="O109" s="172">
        <v>359097.73009999999</v>
      </c>
      <c r="P109" s="172">
        <v>280545.09740000003</v>
      </c>
      <c r="Q109" s="172">
        <v>448872.16249999998</v>
      </c>
      <c r="R109" s="172">
        <v>317951.1103</v>
      </c>
      <c r="S109" s="172">
        <v>508721.78419999999</v>
      </c>
      <c r="T109" s="172">
        <v>355357.12339999998</v>
      </c>
      <c r="U109" s="172">
        <v>568571.40579999995</v>
      </c>
    </row>
    <row r="110" spans="1:21">
      <c r="A110" s="171">
        <v>1</v>
      </c>
      <c r="B110" s="171" t="s">
        <v>204</v>
      </c>
      <c r="C110" s="171" t="s">
        <v>192</v>
      </c>
      <c r="D110" s="171" t="s">
        <v>576</v>
      </c>
      <c r="E110" s="171" t="s">
        <v>282</v>
      </c>
      <c r="F110" s="171">
        <v>1</v>
      </c>
      <c r="G110" s="171" t="s">
        <v>48</v>
      </c>
      <c r="H110" s="172">
        <v>113589.9351</v>
      </c>
      <c r="I110" s="172">
        <v>198782.38639999999</v>
      </c>
      <c r="J110" s="172">
        <v>147073.23610000001</v>
      </c>
      <c r="K110" s="172">
        <v>257378.16320000001</v>
      </c>
      <c r="L110" s="172">
        <v>176043.90359999999</v>
      </c>
      <c r="M110" s="172">
        <v>308076.83130000002</v>
      </c>
      <c r="N110" s="172">
        <v>210006.63260000001</v>
      </c>
      <c r="O110" s="172">
        <v>367511.60690000001</v>
      </c>
      <c r="P110" s="172">
        <v>247560.05129999999</v>
      </c>
      <c r="Q110" s="172">
        <v>433230.08980000002</v>
      </c>
      <c r="R110" s="172">
        <v>271439.98340000003</v>
      </c>
      <c r="S110" s="172">
        <v>475019.97110000002</v>
      </c>
      <c r="T110" s="172">
        <v>293911.77100000001</v>
      </c>
      <c r="U110" s="172">
        <v>514345.5993</v>
      </c>
    </row>
    <row r="111" spans="1:21">
      <c r="A111" s="171">
        <v>1</v>
      </c>
      <c r="B111" s="171" t="s">
        <v>204</v>
      </c>
      <c r="C111" s="171" t="s">
        <v>192</v>
      </c>
      <c r="D111" s="171" t="s">
        <v>576</v>
      </c>
      <c r="E111" s="171" t="s">
        <v>282</v>
      </c>
      <c r="F111" s="171">
        <v>2</v>
      </c>
      <c r="G111" s="171" t="s">
        <v>44</v>
      </c>
      <c r="H111" s="172">
        <v>97172.533200000005</v>
      </c>
      <c r="I111" s="172">
        <v>170051.93309999999</v>
      </c>
      <c r="J111" s="172">
        <v>127056.33809999999</v>
      </c>
      <c r="K111" s="172">
        <v>222348.59179999999</v>
      </c>
      <c r="L111" s="172">
        <v>154123.20370000001</v>
      </c>
      <c r="M111" s="172">
        <v>269715.60649999999</v>
      </c>
      <c r="N111" s="172">
        <v>188413.21350000001</v>
      </c>
      <c r="O111" s="172">
        <v>329723.12349999999</v>
      </c>
      <c r="P111" s="172">
        <v>223436.4313</v>
      </c>
      <c r="Q111" s="172">
        <v>391013.7549</v>
      </c>
      <c r="R111" s="172">
        <v>246135.8996</v>
      </c>
      <c r="S111" s="172">
        <v>430737.82419999997</v>
      </c>
      <c r="T111" s="172">
        <v>267236.01289999997</v>
      </c>
      <c r="U111" s="172">
        <v>467663.02250000002</v>
      </c>
    </row>
    <row r="112" spans="1:21">
      <c r="A112" s="171">
        <v>1</v>
      </c>
      <c r="B112" s="171" t="s">
        <v>204</v>
      </c>
      <c r="C112" s="171" t="s">
        <v>192</v>
      </c>
      <c r="D112" s="171" t="s">
        <v>576</v>
      </c>
      <c r="E112" s="171" t="s">
        <v>282</v>
      </c>
      <c r="F112" s="171">
        <v>3</v>
      </c>
      <c r="G112" s="171" t="s">
        <v>43</v>
      </c>
      <c r="H112" s="172">
        <v>86537.055900000007</v>
      </c>
      <c r="I112" s="172">
        <v>151439.84779999999</v>
      </c>
      <c r="J112" s="172">
        <v>117769.3835</v>
      </c>
      <c r="K112" s="172">
        <v>206096.42120000001</v>
      </c>
      <c r="L112" s="172">
        <v>148888.46729999999</v>
      </c>
      <c r="M112" s="172">
        <v>260554.81770000001</v>
      </c>
      <c r="N112" s="172">
        <v>195956.62830000001</v>
      </c>
      <c r="O112" s="172">
        <v>342924.09940000001</v>
      </c>
      <c r="P112" s="172">
        <v>242544.54019999999</v>
      </c>
      <c r="Q112" s="172">
        <v>424452.94540000003</v>
      </c>
      <c r="R112" s="172">
        <v>273069.53820000001</v>
      </c>
      <c r="S112" s="172">
        <v>477871.69179999997</v>
      </c>
      <c r="T112" s="172">
        <v>303167.64809999999</v>
      </c>
      <c r="U112" s="172">
        <v>530543.38410000002</v>
      </c>
    </row>
    <row r="113" spans="1:21">
      <c r="A113" s="171">
        <v>1</v>
      </c>
      <c r="B113" s="171" t="s">
        <v>204</v>
      </c>
      <c r="C113" s="171" t="s">
        <v>192</v>
      </c>
      <c r="D113" s="171" t="s">
        <v>576</v>
      </c>
      <c r="E113" s="171" t="s">
        <v>282</v>
      </c>
      <c r="F113" s="171">
        <v>4</v>
      </c>
      <c r="G113" s="171" t="s">
        <v>46</v>
      </c>
      <c r="H113" s="172">
        <v>96801.640799999994</v>
      </c>
      <c r="I113" s="172">
        <v>154882.62760000001</v>
      </c>
      <c r="J113" s="172">
        <v>135522.29699999999</v>
      </c>
      <c r="K113" s="172">
        <v>216835.67850000001</v>
      </c>
      <c r="L113" s="172">
        <v>174242.95329999999</v>
      </c>
      <c r="M113" s="172">
        <v>278788.72950000002</v>
      </c>
      <c r="N113" s="172">
        <v>232323.93780000001</v>
      </c>
      <c r="O113" s="172">
        <v>371718.30599999998</v>
      </c>
      <c r="P113" s="172">
        <v>290404.92229999998</v>
      </c>
      <c r="Q113" s="172">
        <v>464647.88250000001</v>
      </c>
      <c r="R113" s="172">
        <v>329125.5785</v>
      </c>
      <c r="S113" s="172">
        <v>526600.93350000004</v>
      </c>
      <c r="T113" s="172">
        <v>367846.23489999998</v>
      </c>
      <c r="U113" s="172">
        <v>588553.98439999996</v>
      </c>
    </row>
    <row r="114" spans="1:21">
      <c r="A114" s="171">
        <v>1</v>
      </c>
      <c r="B114" s="171" t="s">
        <v>204</v>
      </c>
      <c r="C114" s="171" t="s">
        <v>198</v>
      </c>
      <c r="D114" s="171" t="s">
        <v>577</v>
      </c>
      <c r="E114" s="171" t="s">
        <v>244</v>
      </c>
      <c r="F114" s="171">
        <v>1</v>
      </c>
      <c r="G114" s="171" t="s">
        <v>48</v>
      </c>
      <c r="H114" s="172">
        <v>99336.499899999995</v>
      </c>
      <c r="I114" s="172">
        <v>173838.8749</v>
      </c>
      <c r="J114" s="172">
        <v>128536.1292</v>
      </c>
      <c r="K114" s="172">
        <v>224938.2262</v>
      </c>
      <c r="L114" s="172">
        <v>153799.36799999999</v>
      </c>
      <c r="M114" s="172">
        <v>269148.89390000002</v>
      </c>
      <c r="N114" s="172">
        <v>183385.7347</v>
      </c>
      <c r="O114" s="172">
        <v>320925.03570000001</v>
      </c>
      <c r="P114" s="172">
        <v>216098.82079999999</v>
      </c>
      <c r="Q114" s="172">
        <v>378172.9363</v>
      </c>
      <c r="R114" s="172">
        <v>236901.36910000001</v>
      </c>
      <c r="S114" s="172">
        <v>414577.3958</v>
      </c>
      <c r="T114" s="172">
        <v>256445.2542</v>
      </c>
      <c r="U114" s="172">
        <v>448779.1949</v>
      </c>
    </row>
    <row r="115" spans="1:21">
      <c r="A115" s="171">
        <v>1</v>
      </c>
      <c r="B115" s="171" t="s">
        <v>204</v>
      </c>
      <c r="C115" s="171" t="s">
        <v>198</v>
      </c>
      <c r="D115" s="171" t="s">
        <v>577</v>
      </c>
      <c r="E115" s="171" t="s">
        <v>244</v>
      </c>
      <c r="F115" s="171">
        <v>2</v>
      </c>
      <c r="G115" s="171" t="s">
        <v>44</v>
      </c>
      <c r="H115" s="172">
        <v>85361.357099999994</v>
      </c>
      <c r="I115" s="172">
        <v>149382.3749</v>
      </c>
      <c r="J115" s="172">
        <v>111496.95269999999</v>
      </c>
      <c r="K115" s="172">
        <v>195119.66709999999</v>
      </c>
      <c r="L115" s="172">
        <v>135139.59969999999</v>
      </c>
      <c r="M115" s="172">
        <v>236494.29949999999</v>
      </c>
      <c r="N115" s="172">
        <v>165004.56090000001</v>
      </c>
      <c r="O115" s="172">
        <v>288757.98149999999</v>
      </c>
      <c r="P115" s="172">
        <v>195563.83970000001</v>
      </c>
      <c r="Q115" s="172">
        <v>342236.7194</v>
      </c>
      <c r="R115" s="172">
        <v>215361.53030000001</v>
      </c>
      <c r="S115" s="172">
        <v>376882.67790000001</v>
      </c>
      <c r="T115" s="172">
        <v>233737.79199999999</v>
      </c>
      <c r="U115" s="172">
        <v>409041.1361</v>
      </c>
    </row>
    <row r="116" spans="1:21">
      <c r="A116" s="171">
        <v>1</v>
      </c>
      <c r="B116" s="171" t="s">
        <v>204</v>
      </c>
      <c r="C116" s="171" t="s">
        <v>198</v>
      </c>
      <c r="D116" s="171" t="s">
        <v>577</v>
      </c>
      <c r="E116" s="171" t="s">
        <v>244</v>
      </c>
      <c r="F116" s="171">
        <v>3</v>
      </c>
      <c r="G116" s="171" t="s">
        <v>43</v>
      </c>
      <c r="H116" s="172">
        <v>76283.677599999995</v>
      </c>
      <c r="I116" s="172">
        <v>133496.4357</v>
      </c>
      <c r="J116" s="172">
        <v>103917.83500000001</v>
      </c>
      <c r="K116" s="172">
        <v>181856.2114</v>
      </c>
      <c r="L116" s="172">
        <v>131455.5949</v>
      </c>
      <c r="M116" s="172">
        <v>230047.2911</v>
      </c>
      <c r="N116" s="172">
        <v>173093.82260000001</v>
      </c>
      <c r="O116" s="172">
        <v>302914.18949999998</v>
      </c>
      <c r="P116" s="172">
        <v>214323.2432</v>
      </c>
      <c r="Q116" s="172">
        <v>375065.67560000002</v>
      </c>
      <c r="R116" s="172">
        <v>241355.29370000001</v>
      </c>
      <c r="S116" s="172">
        <v>422371.76390000002</v>
      </c>
      <c r="T116" s="172">
        <v>268023.96010000003</v>
      </c>
      <c r="U116" s="172">
        <v>469041.9301</v>
      </c>
    </row>
    <row r="117" spans="1:21">
      <c r="A117" s="171">
        <v>1</v>
      </c>
      <c r="B117" s="171" t="s">
        <v>204</v>
      </c>
      <c r="C117" s="171" t="s">
        <v>198</v>
      </c>
      <c r="D117" s="171" t="s">
        <v>577</v>
      </c>
      <c r="E117" s="171" t="s">
        <v>244</v>
      </c>
      <c r="F117" s="171">
        <v>4</v>
      </c>
      <c r="G117" s="171" t="s">
        <v>46</v>
      </c>
      <c r="H117" s="172">
        <v>84675.242800000007</v>
      </c>
      <c r="I117" s="172">
        <v>135480.3904</v>
      </c>
      <c r="J117" s="172">
        <v>118545.33990000001</v>
      </c>
      <c r="K117" s="172">
        <v>189672.5466</v>
      </c>
      <c r="L117" s="172">
        <v>152415.43700000001</v>
      </c>
      <c r="M117" s="172">
        <v>243864.7028</v>
      </c>
      <c r="N117" s="172">
        <v>203220.58259999999</v>
      </c>
      <c r="O117" s="172">
        <v>325152.93709999998</v>
      </c>
      <c r="P117" s="172">
        <v>254025.72820000001</v>
      </c>
      <c r="Q117" s="172">
        <v>406441.17119999998</v>
      </c>
      <c r="R117" s="172">
        <v>287895.82530000003</v>
      </c>
      <c r="S117" s="172">
        <v>460633.32740000001</v>
      </c>
      <c r="T117" s="172">
        <v>321765.92239999998</v>
      </c>
      <c r="U117" s="172">
        <v>514825.48359999998</v>
      </c>
    </row>
    <row r="118" spans="1:21">
      <c r="A118" s="171">
        <v>1</v>
      </c>
      <c r="B118" s="171" t="s">
        <v>204</v>
      </c>
      <c r="C118" s="171" t="s">
        <v>198</v>
      </c>
      <c r="D118" s="171" t="s">
        <v>577</v>
      </c>
      <c r="E118" s="171" t="s">
        <v>216</v>
      </c>
      <c r="F118" s="171">
        <v>1</v>
      </c>
      <c r="G118" s="171" t="s">
        <v>48</v>
      </c>
      <c r="H118" s="172">
        <v>96294.151800000007</v>
      </c>
      <c r="I118" s="172">
        <v>168514.76569999999</v>
      </c>
      <c r="J118" s="172">
        <v>124691.4806</v>
      </c>
      <c r="K118" s="172">
        <v>218210.09099999999</v>
      </c>
      <c r="L118" s="172">
        <v>149261.78829999999</v>
      </c>
      <c r="M118" s="172">
        <v>261208.12959999999</v>
      </c>
      <c r="N118" s="172">
        <v>178070.4425</v>
      </c>
      <c r="O118" s="172">
        <v>311623.27439999999</v>
      </c>
      <c r="P118" s="172">
        <v>209925.0681</v>
      </c>
      <c r="Q118" s="172">
        <v>367368.86900000001</v>
      </c>
      <c r="R118" s="172">
        <v>230181.09880000001</v>
      </c>
      <c r="S118" s="172">
        <v>402816.9228</v>
      </c>
      <c r="T118" s="172">
        <v>249247.49350000001</v>
      </c>
      <c r="U118" s="172">
        <v>436183.11359999998</v>
      </c>
    </row>
    <row r="119" spans="1:21">
      <c r="A119" s="171">
        <v>1</v>
      </c>
      <c r="B119" s="171" t="s">
        <v>204</v>
      </c>
      <c r="C119" s="171" t="s">
        <v>198</v>
      </c>
      <c r="D119" s="171" t="s">
        <v>577</v>
      </c>
      <c r="E119" s="171" t="s">
        <v>216</v>
      </c>
      <c r="F119" s="171">
        <v>2</v>
      </c>
      <c r="G119" s="171" t="s">
        <v>44</v>
      </c>
      <c r="H119" s="172">
        <v>82319.009000000005</v>
      </c>
      <c r="I119" s="172">
        <v>144058.26569999999</v>
      </c>
      <c r="J119" s="172">
        <v>107652.30409999999</v>
      </c>
      <c r="K119" s="172">
        <v>188391.53210000001</v>
      </c>
      <c r="L119" s="172">
        <v>130602.02009999999</v>
      </c>
      <c r="M119" s="172">
        <v>228553.53520000001</v>
      </c>
      <c r="N119" s="172">
        <v>159689.26869999999</v>
      </c>
      <c r="O119" s="172">
        <v>279456.22009999998</v>
      </c>
      <c r="P119" s="172">
        <v>189390.08689999999</v>
      </c>
      <c r="Q119" s="172">
        <v>331432.65210000001</v>
      </c>
      <c r="R119" s="172">
        <v>208641.26</v>
      </c>
      <c r="S119" s="172">
        <v>365122.20500000002</v>
      </c>
      <c r="T119" s="172">
        <v>226540.0313</v>
      </c>
      <c r="U119" s="172">
        <v>396445.05479999998</v>
      </c>
    </row>
    <row r="120" spans="1:21">
      <c r="A120" s="171">
        <v>1</v>
      </c>
      <c r="B120" s="171" t="s">
        <v>204</v>
      </c>
      <c r="C120" s="171" t="s">
        <v>198</v>
      </c>
      <c r="D120" s="171" t="s">
        <v>577</v>
      </c>
      <c r="E120" s="171" t="s">
        <v>216</v>
      </c>
      <c r="F120" s="171">
        <v>3</v>
      </c>
      <c r="G120" s="171" t="s">
        <v>43</v>
      </c>
      <c r="H120" s="172">
        <v>73269.333799999993</v>
      </c>
      <c r="I120" s="172">
        <v>128221.33409999999</v>
      </c>
      <c r="J120" s="172">
        <v>99697.753800000006</v>
      </c>
      <c r="K120" s="172">
        <v>174471.06899999999</v>
      </c>
      <c r="L120" s="172">
        <v>126029.7761</v>
      </c>
      <c r="M120" s="172">
        <v>220552.10810000001</v>
      </c>
      <c r="N120" s="172">
        <v>165859.39739999999</v>
      </c>
      <c r="O120" s="172">
        <v>290253.94540000003</v>
      </c>
      <c r="P120" s="172">
        <v>205280.21179999999</v>
      </c>
      <c r="Q120" s="172">
        <v>359240.37060000002</v>
      </c>
      <c r="R120" s="172">
        <v>231106.52470000001</v>
      </c>
      <c r="S120" s="172">
        <v>404436.41820000001</v>
      </c>
      <c r="T120" s="172">
        <v>256569.45370000001</v>
      </c>
      <c r="U120" s="172">
        <v>448996.54379999998</v>
      </c>
    </row>
    <row r="121" spans="1:21">
      <c r="A121" s="171">
        <v>1</v>
      </c>
      <c r="B121" s="171" t="s">
        <v>204</v>
      </c>
      <c r="C121" s="171" t="s">
        <v>198</v>
      </c>
      <c r="D121" s="171" t="s">
        <v>577</v>
      </c>
      <c r="E121" s="171" t="s">
        <v>216</v>
      </c>
      <c r="F121" s="171">
        <v>4</v>
      </c>
      <c r="G121" s="171" t="s">
        <v>46</v>
      </c>
      <c r="H121" s="172">
        <v>82059.055099999998</v>
      </c>
      <c r="I121" s="172">
        <v>131294.4901</v>
      </c>
      <c r="J121" s="172">
        <v>114882.6771</v>
      </c>
      <c r="K121" s="172">
        <v>183812.2861</v>
      </c>
      <c r="L121" s="172">
        <v>147706.29920000001</v>
      </c>
      <c r="M121" s="172">
        <v>236330.0822</v>
      </c>
      <c r="N121" s="172">
        <v>196941.73209999999</v>
      </c>
      <c r="O121" s="172">
        <v>315106.77620000002</v>
      </c>
      <c r="P121" s="172">
        <v>246177.16519999999</v>
      </c>
      <c r="Q121" s="172">
        <v>393883.47019999998</v>
      </c>
      <c r="R121" s="172">
        <v>279000.78720000002</v>
      </c>
      <c r="S121" s="172">
        <v>446401.26620000001</v>
      </c>
      <c r="T121" s="172">
        <v>311824.4093</v>
      </c>
      <c r="U121" s="172">
        <v>498919.06229999999</v>
      </c>
    </row>
    <row r="122" spans="1:21">
      <c r="A122" s="171">
        <v>1</v>
      </c>
      <c r="B122" s="171" t="s">
        <v>204</v>
      </c>
      <c r="C122" s="171" t="s">
        <v>198</v>
      </c>
      <c r="D122" s="171" t="s">
        <v>577</v>
      </c>
      <c r="E122" s="171" t="s">
        <v>327</v>
      </c>
      <c r="F122" s="171">
        <v>1</v>
      </c>
      <c r="G122" s="171" t="s">
        <v>48</v>
      </c>
      <c r="H122" s="172">
        <v>99793.418600000005</v>
      </c>
      <c r="I122" s="172">
        <v>174638.48250000001</v>
      </c>
      <c r="J122" s="172">
        <v>129171.8627</v>
      </c>
      <c r="K122" s="172">
        <v>226050.7597</v>
      </c>
      <c r="L122" s="172">
        <v>154590.39660000001</v>
      </c>
      <c r="M122" s="172">
        <v>270533.19410000002</v>
      </c>
      <c r="N122" s="172">
        <v>184374.98379999999</v>
      </c>
      <c r="O122" s="172">
        <v>322656.22169999999</v>
      </c>
      <c r="P122" s="172">
        <v>217307.93590000001</v>
      </c>
      <c r="Q122" s="172">
        <v>380288.88780000003</v>
      </c>
      <c r="R122" s="172">
        <v>238250.00159999999</v>
      </c>
      <c r="S122" s="172">
        <v>416937.50270000001</v>
      </c>
      <c r="T122" s="172">
        <v>257942.36069999999</v>
      </c>
      <c r="U122" s="172">
        <v>451399.13130000001</v>
      </c>
    </row>
    <row r="123" spans="1:21">
      <c r="A123" s="171">
        <v>1</v>
      </c>
      <c r="B123" s="171" t="s">
        <v>204</v>
      </c>
      <c r="C123" s="171" t="s">
        <v>198</v>
      </c>
      <c r="D123" s="171" t="s">
        <v>577</v>
      </c>
      <c r="E123" s="171" t="s">
        <v>327</v>
      </c>
      <c r="F123" s="171">
        <v>2</v>
      </c>
      <c r="G123" s="171" t="s">
        <v>44</v>
      </c>
      <c r="H123" s="172">
        <v>85546.9139</v>
      </c>
      <c r="I123" s="172">
        <v>149707.09940000001</v>
      </c>
      <c r="J123" s="172">
        <v>111801.82859999999</v>
      </c>
      <c r="K123" s="172">
        <v>195653.20009999999</v>
      </c>
      <c r="L123" s="172">
        <v>135568.30309999999</v>
      </c>
      <c r="M123" s="172">
        <v>237244.53039999999</v>
      </c>
      <c r="N123" s="172">
        <v>165636.89430000001</v>
      </c>
      <c r="O123" s="172">
        <v>289864.565</v>
      </c>
      <c r="P123" s="172">
        <v>196374.21770000001</v>
      </c>
      <c r="Q123" s="172">
        <v>343654.88099999999</v>
      </c>
      <c r="R123" s="172">
        <v>216291.91390000001</v>
      </c>
      <c r="S123" s="172">
        <v>378510.8493</v>
      </c>
      <c r="T123" s="172">
        <v>234793.9774</v>
      </c>
      <c r="U123" s="172">
        <v>410889.46039999998</v>
      </c>
    </row>
    <row r="124" spans="1:21">
      <c r="A124" s="171">
        <v>1</v>
      </c>
      <c r="B124" s="171" t="s">
        <v>204</v>
      </c>
      <c r="C124" s="171" t="s">
        <v>198</v>
      </c>
      <c r="D124" s="171" t="s">
        <v>577</v>
      </c>
      <c r="E124" s="171" t="s">
        <v>327</v>
      </c>
      <c r="F124" s="171">
        <v>3</v>
      </c>
      <c r="G124" s="171" t="s">
        <v>43</v>
      </c>
      <c r="H124" s="172">
        <v>76306.517900000006</v>
      </c>
      <c r="I124" s="172">
        <v>133536.40640000001</v>
      </c>
      <c r="J124" s="172">
        <v>103893.90270000001</v>
      </c>
      <c r="K124" s="172">
        <v>181814.3296</v>
      </c>
      <c r="L124" s="172">
        <v>131383.01790000001</v>
      </c>
      <c r="M124" s="172">
        <v>229920.2812</v>
      </c>
      <c r="N124" s="172">
        <v>172954.71720000001</v>
      </c>
      <c r="O124" s="172">
        <v>302670.75510000001</v>
      </c>
      <c r="P124" s="172">
        <v>214109.6716</v>
      </c>
      <c r="Q124" s="172">
        <v>374691.9253</v>
      </c>
      <c r="R124" s="172">
        <v>241083.25779999999</v>
      </c>
      <c r="S124" s="172">
        <v>421895.70120000001</v>
      </c>
      <c r="T124" s="172">
        <v>267686.40409999999</v>
      </c>
      <c r="U124" s="172">
        <v>468451.2072</v>
      </c>
    </row>
    <row r="125" spans="1:21">
      <c r="A125" s="171">
        <v>1</v>
      </c>
      <c r="B125" s="171" t="s">
        <v>204</v>
      </c>
      <c r="C125" s="171" t="s">
        <v>198</v>
      </c>
      <c r="D125" s="171" t="s">
        <v>577</v>
      </c>
      <c r="E125" s="171" t="s">
        <v>327</v>
      </c>
      <c r="F125" s="171">
        <v>4</v>
      </c>
      <c r="G125" s="171" t="s">
        <v>46</v>
      </c>
      <c r="H125" s="172">
        <v>85053.661200000002</v>
      </c>
      <c r="I125" s="172">
        <v>136085.85999999999</v>
      </c>
      <c r="J125" s="172">
        <v>119075.1257</v>
      </c>
      <c r="K125" s="172">
        <v>190520.20389999999</v>
      </c>
      <c r="L125" s="172">
        <v>153096.59020000001</v>
      </c>
      <c r="M125" s="172">
        <v>244954.54800000001</v>
      </c>
      <c r="N125" s="172">
        <v>204128.78690000001</v>
      </c>
      <c r="O125" s="172">
        <v>326606.06390000001</v>
      </c>
      <c r="P125" s="172">
        <v>255160.98370000001</v>
      </c>
      <c r="Q125" s="172">
        <v>408257.57980000001</v>
      </c>
      <c r="R125" s="172">
        <v>289182.44809999998</v>
      </c>
      <c r="S125" s="172">
        <v>462691.92389999999</v>
      </c>
      <c r="T125" s="172">
        <v>323203.91259999998</v>
      </c>
      <c r="U125" s="172">
        <v>517126.26789999998</v>
      </c>
    </row>
    <row r="126" spans="1:21">
      <c r="A126" s="171">
        <v>1</v>
      </c>
      <c r="B126" s="171" t="s">
        <v>204</v>
      </c>
      <c r="C126" s="171" t="s">
        <v>198</v>
      </c>
      <c r="D126" s="171" t="s">
        <v>577</v>
      </c>
      <c r="E126" s="171" t="s">
        <v>365</v>
      </c>
      <c r="F126" s="171">
        <v>1</v>
      </c>
      <c r="G126" s="171" t="s">
        <v>48</v>
      </c>
      <c r="H126" s="172">
        <v>96244.009900000005</v>
      </c>
      <c r="I126" s="172">
        <v>168427.01740000001</v>
      </c>
      <c r="J126" s="172">
        <v>124686.43610000001</v>
      </c>
      <c r="K126" s="172">
        <v>218201.26319999999</v>
      </c>
      <c r="L126" s="172">
        <v>149296.54990000001</v>
      </c>
      <c r="M126" s="172">
        <v>261268.96230000001</v>
      </c>
      <c r="N126" s="172">
        <v>178173.8052</v>
      </c>
      <c r="O126" s="172">
        <v>311804.15909999999</v>
      </c>
      <c r="P126" s="172">
        <v>210105.21919999999</v>
      </c>
      <c r="Q126" s="172">
        <v>367684.13370000001</v>
      </c>
      <c r="R126" s="172">
        <v>230409.6807</v>
      </c>
      <c r="S126" s="172">
        <v>403216.9412</v>
      </c>
      <c r="T126" s="172">
        <v>249544.96720000001</v>
      </c>
      <c r="U126" s="172">
        <v>436703.69260000001</v>
      </c>
    </row>
    <row r="127" spans="1:21">
      <c r="A127" s="171">
        <v>1</v>
      </c>
      <c r="B127" s="171" t="s">
        <v>204</v>
      </c>
      <c r="C127" s="171" t="s">
        <v>198</v>
      </c>
      <c r="D127" s="171" t="s">
        <v>577</v>
      </c>
      <c r="E127" s="171" t="s">
        <v>365</v>
      </c>
      <c r="F127" s="171">
        <v>2</v>
      </c>
      <c r="G127" s="171" t="s">
        <v>44</v>
      </c>
      <c r="H127" s="172">
        <v>81997.505300000004</v>
      </c>
      <c r="I127" s="172">
        <v>143495.6342</v>
      </c>
      <c r="J127" s="172">
        <v>107316.40210000001</v>
      </c>
      <c r="K127" s="172">
        <v>187803.70360000001</v>
      </c>
      <c r="L127" s="172">
        <v>130274.4564</v>
      </c>
      <c r="M127" s="172">
        <v>227980.29870000001</v>
      </c>
      <c r="N127" s="172">
        <v>159435.7156</v>
      </c>
      <c r="O127" s="172">
        <v>279012.5024</v>
      </c>
      <c r="P127" s="172">
        <v>189171.50099999999</v>
      </c>
      <c r="Q127" s="172">
        <v>331050.12689999997</v>
      </c>
      <c r="R127" s="172">
        <v>208451.59299999999</v>
      </c>
      <c r="S127" s="172">
        <v>364790.28779999999</v>
      </c>
      <c r="T127" s="172">
        <v>226396.58379999999</v>
      </c>
      <c r="U127" s="172">
        <v>396194.02169999998</v>
      </c>
    </row>
    <row r="128" spans="1:21">
      <c r="A128" s="171">
        <v>1</v>
      </c>
      <c r="B128" s="171" t="s">
        <v>204</v>
      </c>
      <c r="C128" s="171" t="s">
        <v>198</v>
      </c>
      <c r="D128" s="171" t="s">
        <v>577</v>
      </c>
      <c r="E128" s="171" t="s">
        <v>365</v>
      </c>
      <c r="F128" s="171">
        <v>3</v>
      </c>
      <c r="G128" s="171" t="s">
        <v>43</v>
      </c>
      <c r="H128" s="172">
        <v>72789.781000000003</v>
      </c>
      <c r="I128" s="172">
        <v>127382.1167</v>
      </c>
      <c r="J128" s="172">
        <v>98970.4709</v>
      </c>
      <c r="K128" s="172">
        <v>173198.3242</v>
      </c>
      <c r="L128" s="172">
        <v>125052.89139999999</v>
      </c>
      <c r="M128" s="172">
        <v>218842.55989999999</v>
      </c>
      <c r="N128" s="172">
        <v>164514.54860000001</v>
      </c>
      <c r="O128" s="172">
        <v>287900.46000000002</v>
      </c>
      <c r="P128" s="172">
        <v>203559.4608</v>
      </c>
      <c r="Q128" s="172">
        <v>356229.0564</v>
      </c>
      <c r="R128" s="172">
        <v>229126.35219999999</v>
      </c>
      <c r="S128" s="172">
        <v>400971.1164</v>
      </c>
      <c r="T128" s="172">
        <v>254322.80369999999</v>
      </c>
      <c r="U128" s="172">
        <v>445064.90649999998</v>
      </c>
    </row>
    <row r="129" spans="1:21">
      <c r="A129" s="171">
        <v>1</v>
      </c>
      <c r="B129" s="171" t="s">
        <v>204</v>
      </c>
      <c r="C129" s="171" t="s">
        <v>198</v>
      </c>
      <c r="D129" s="171" t="s">
        <v>577</v>
      </c>
      <c r="E129" s="171" t="s">
        <v>365</v>
      </c>
      <c r="F129" s="171">
        <v>4</v>
      </c>
      <c r="G129" s="171" t="s">
        <v>46</v>
      </c>
      <c r="H129" s="172">
        <v>82001.440100000007</v>
      </c>
      <c r="I129" s="172">
        <v>131202.30609999999</v>
      </c>
      <c r="J129" s="172">
        <v>114802.01609999999</v>
      </c>
      <c r="K129" s="172">
        <v>183683.2285</v>
      </c>
      <c r="L129" s="172">
        <v>147602.59220000001</v>
      </c>
      <c r="M129" s="172">
        <v>236164.15100000001</v>
      </c>
      <c r="N129" s="172">
        <v>196803.45619999999</v>
      </c>
      <c r="O129" s="172">
        <v>314885.53460000001</v>
      </c>
      <c r="P129" s="172">
        <v>246004.32029999999</v>
      </c>
      <c r="Q129" s="172">
        <v>393606.91830000002</v>
      </c>
      <c r="R129" s="172">
        <v>278804.89620000002</v>
      </c>
      <c r="S129" s="172">
        <v>446087.8407</v>
      </c>
      <c r="T129" s="172">
        <v>311605.47230000002</v>
      </c>
      <c r="U129" s="172">
        <v>498568.76319999999</v>
      </c>
    </row>
    <row r="130" spans="1:21">
      <c r="A130" s="171">
        <v>10</v>
      </c>
      <c r="B130" s="171" t="s">
        <v>550</v>
      </c>
      <c r="C130" s="171" t="s">
        <v>93</v>
      </c>
      <c r="D130" s="171" t="s">
        <v>578</v>
      </c>
      <c r="E130" s="171" t="s">
        <v>92</v>
      </c>
      <c r="F130" s="171">
        <v>1</v>
      </c>
      <c r="G130" s="171" t="s">
        <v>48</v>
      </c>
      <c r="H130" s="172">
        <v>118134.7386</v>
      </c>
      <c r="I130" s="172">
        <v>206735.79269999999</v>
      </c>
      <c r="J130" s="172">
        <v>152754.06779999999</v>
      </c>
      <c r="K130" s="172">
        <v>267319.61859999999</v>
      </c>
      <c r="L130" s="172">
        <v>182704.98269999999</v>
      </c>
      <c r="M130" s="172">
        <v>319733.71980000002</v>
      </c>
      <c r="N130" s="172">
        <v>217742.26070000001</v>
      </c>
      <c r="O130" s="172">
        <v>381048.95620000002</v>
      </c>
      <c r="P130" s="172">
        <v>256480.65539999999</v>
      </c>
      <c r="Q130" s="172">
        <v>448841.1471</v>
      </c>
      <c r="R130" s="172">
        <v>281115.46039999998</v>
      </c>
      <c r="S130" s="172">
        <v>491952.05560000002</v>
      </c>
      <c r="T130" s="172">
        <v>304218.30119999999</v>
      </c>
      <c r="U130" s="172">
        <v>532382.02709999995</v>
      </c>
    </row>
    <row r="131" spans="1:21">
      <c r="A131" s="171">
        <v>10</v>
      </c>
      <c r="B131" s="171" t="s">
        <v>550</v>
      </c>
      <c r="C131" s="171" t="s">
        <v>93</v>
      </c>
      <c r="D131" s="171" t="s">
        <v>578</v>
      </c>
      <c r="E131" s="171" t="s">
        <v>92</v>
      </c>
      <c r="F131" s="171">
        <v>2</v>
      </c>
      <c r="G131" s="171" t="s">
        <v>44</v>
      </c>
      <c r="H131" s="172">
        <v>102008.08259999999</v>
      </c>
      <c r="I131" s="172">
        <v>178514.14449999999</v>
      </c>
      <c r="J131" s="172">
        <v>133091.66130000001</v>
      </c>
      <c r="K131" s="172">
        <v>232910.40719999999</v>
      </c>
      <c r="L131" s="172">
        <v>161172.48980000001</v>
      </c>
      <c r="M131" s="172">
        <v>282051.85720000003</v>
      </c>
      <c r="N131" s="172">
        <v>196531.25260000001</v>
      </c>
      <c r="O131" s="172">
        <v>343929.69199999998</v>
      </c>
      <c r="P131" s="172">
        <v>232784.25529999999</v>
      </c>
      <c r="Q131" s="172">
        <v>407372.44679999998</v>
      </c>
      <c r="R131" s="172">
        <v>256259.5019</v>
      </c>
      <c r="S131" s="172">
        <v>448454.12819999998</v>
      </c>
      <c r="T131" s="172">
        <v>278014.96019999997</v>
      </c>
      <c r="U131" s="172">
        <v>486526.18040000001</v>
      </c>
    </row>
    <row r="132" spans="1:21">
      <c r="A132" s="171">
        <v>10</v>
      </c>
      <c r="B132" s="171" t="s">
        <v>550</v>
      </c>
      <c r="C132" s="171" t="s">
        <v>93</v>
      </c>
      <c r="D132" s="171" t="s">
        <v>578</v>
      </c>
      <c r="E132" s="171" t="s">
        <v>92</v>
      </c>
      <c r="F132" s="171">
        <v>3</v>
      </c>
      <c r="G132" s="171" t="s">
        <v>43</v>
      </c>
      <c r="H132" s="172">
        <v>91500.604399999997</v>
      </c>
      <c r="I132" s="172">
        <v>160126.05780000001</v>
      </c>
      <c r="J132" s="172">
        <v>124778.2542</v>
      </c>
      <c r="K132" s="172">
        <v>218361.9448</v>
      </c>
      <c r="L132" s="172">
        <v>157944.6655</v>
      </c>
      <c r="M132" s="172">
        <v>276403.16460000002</v>
      </c>
      <c r="N132" s="172">
        <v>208076.91940000001</v>
      </c>
      <c r="O132" s="172">
        <v>364134.60889999999</v>
      </c>
      <c r="P132" s="172">
        <v>257737.42920000001</v>
      </c>
      <c r="Q132" s="172">
        <v>451040.50109999999</v>
      </c>
      <c r="R132" s="172">
        <v>290320.2757</v>
      </c>
      <c r="S132" s="172">
        <v>508060.48249999998</v>
      </c>
      <c r="T132" s="172">
        <v>322483.7942</v>
      </c>
      <c r="U132" s="172">
        <v>564346.63989999995</v>
      </c>
    </row>
    <row r="133" spans="1:21">
      <c r="A133" s="171">
        <v>10</v>
      </c>
      <c r="B133" s="171" t="s">
        <v>550</v>
      </c>
      <c r="C133" s="171" t="s">
        <v>93</v>
      </c>
      <c r="D133" s="171" t="s">
        <v>578</v>
      </c>
      <c r="E133" s="171" t="s">
        <v>92</v>
      </c>
      <c r="F133" s="171">
        <v>4</v>
      </c>
      <c r="G133" s="171" t="s">
        <v>46</v>
      </c>
      <c r="H133" s="172">
        <v>100725.35799999999</v>
      </c>
      <c r="I133" s="172">
        <v>161160.57509999999</v>
      </c>
      <c r="J133" s="172">
        <v>141015.50109999999</v>
      </c>
      <c r="K133" s="172">
        <v>225624.80530000001</v>
      </c>
      <c r="L133" s="172">
        <v>181305.64430000001</v>
      </c>
      <c r="M133" s="172">
        <v>290089.03539999999</v>
      </c>
      <c r="N133" s="172">
        <v>241740.85920000001</v>
      </c>
      <c r="O133" s="172">
        <v>386785.38040000002</v>
      </c>
      <c r="P133" s="172">
        <v>302176.07390000002</v>
      </c>
      <c r="Q133" s="172">
        <v>483481.7255</v>
      </c>
      <c r="R133" s="172">
        <v>342466.217</v>
      </c>
      <c r="S133" s="172">
        <v>547945.95550000004</v>
      </c>
      <c r="T133" s="172">
        <v>382756.3603</v>
      </c>
      <c r="U133" s="172">
        <v>612410.18559999997</v>
      </c>
    </row>
    <row r="134" spans="1:21">
      <c r="A134" s="171">
        <v>10</v>
      </c>
      <c r="B134" s="171" t="s">
        <v>550</v>
      </c>
      <c r="C134" s="171" t="s">
        <v>93</v>
      </c>
      <c r="D134" s="171" t="s">
        <v>578</v>
      </c>
      <c r="E134" s="171" t="s">
        <v>94</v>
      </c>
      <c r="F134" s="171">
        <v>1</v>
      </c>
      <c r="G134" s="171" t="s">
        <v>48</v>
      </c>
      <c r="H134" s="172">
        <v>120551.0319</v>
      </c>
      <c r="I134" s="172">
        <v>210964.3058</v>
      </c>
      <c r="J134" s="172">
        <v>155861.7187</v>
      </c>
      <c r="K134" s="172">
        <v>272758.00770000002</v>
      </c>
      <c r="L134" s="172">
        <v>186410.54070000001</v>
      </c>
      <c r="M134" s="172">
        <v>326218.44620000001</v>
      </c>
      <c r="N134" s="172">
        <v>222141.09650000001</v>
      </c>
      <c r="O134" s="172">
        <v>388746.91899999999</v>
      </c>
      <c r="P134" s="172">
        <v>261645.73929999999</v>
      </c>
      <c r="Q134" s="172">
        <v>457880.04379999998</v>
      </c>
      <c r="R134" s="172">
        <v>286767.93469999998</v>
      </c>
      <c r="S134" s="172">
        <v>501843.88569999998</v>
      </c>
      <c r="T134" s="172">
        <v>310321.28639999998</v>
      </c>
      <c r="U134" s="172">
        <v>543062.25120000006</v>
      </c>
    </row>
    <row r="135" spans="1:21">
      <c r="A135" s="171">
        <v>10</v>
      </c>
      <c r="B135" s="171" t="s">
        <v>550</v>
      </c>
      <c r="C135" s="171" t="s">
        <v>93</v>
      </c>
      <c r="D135" s="171" t="s">
        <v>578</v>
      </c>
      <c r="E135" s="171" t="s">
        <v>94</v>
      </c>
      <c r="F135" s="171">
        <v>2</v>
      </c>
      <c r="G135" s="171" t="s">
        <v>44</v>
      </c>
      <c r="H135" s="172">
        <v>104172.397</v>
      </c>
      <c r="I135" s="172">
        <v>182301.6948</v>
      </c>
      <c r="J135" s="172">
        <v>135892.08730000001</v>
      </c>
      <c r="K135" s="172">
        <v>237811.15289999999</v>
      </c>
      <c r="L135" s="172">
        <v>164541.6029</v>
      </c>
      <c r="M135" s="172">
        <v>287947.8051</v>
      </c>
      <c r="N135" s="172">
        <v>200598.66680000001</v>
      </c>
      <c r="O135" s="172">
        <v>351047.66680000001</v>
      </c>
      <c r="P135" s="172">
        <v>237579.0833</v>
      </c>
      <c r="Q135" s="172">
        <v>415763.39569999999</v>
      </c>
      <c r="R135" s="172">
        <v>261523.60209999999</v>
      </c>
      <c r="S135" s="172">
        <v>457666.30369999999</v>
      </c>
      <c r="T135" s="172">
        <v>283708.51860000001</v>
      </c>
      <c r="U135" s="172">
        <v>496489.90759999998</v>
      </c>
    </row>
    <row r="136" spans="1:21">
      <c r="A136" s="171">
        <v>10</v>
      </c>
      <c r="B136" s="171" t="s">
        <v>550</v>
      </c>
      <c r="C136" s="171" t="s">
        <v>93</v>
      </c>
      <c r="D136" s="171" t="s">
        <v>578</v>
      </c>
      <c r="E136" s="171" t="s">
        <v>94</v>
      </c>
      <c r="F136" s="171">
        <v>3</v>
      </c>
      <c r="G136" s="171" t="s">
        <v>43</v>
      </c>
      <c r="H136" s="172">
        <v>93495.488899999997</v>
      </c>
      <c r="I136" s="172">
        <v>163617.10560000001</v>
      </c>
      <c r="J136" s="172">
        <v>127519.177</v>
      </c>
      <c r="K136" s="172">
        <v>223158.55970000001</v>
      </c>
      <c r="L136" s="172">
        <v>161429.88860000001</v>
      </c>
      <c r="M136" s="172">
        <v>282502.30499999999</v>
      </c>
      <c r="N136" s="172">
        <v>212684.57139999999</v>
      </c>
      <c r="O136" s="172">
        <v>372198</v>
      </c>
      <c r="P136" s="172">
        <v>263460.13939999999</v>
      </c>
      <c r="Q136" s="172">
        <v>461055.2439</v>
      </c>
      <c r="R136" s="172">
        <v>296778.1679</v>
      </c>
      <c r="S136" s="172">
        <v>519361.79379999998</v>
      </c>
      <c r="T136" s="172">
        <v>329670.31640000001</v>
      </c>
      <c r="U136" s="172">
        <v>576923.05390000006</v>
      </c>
    </row>
    <row r="137" spans="1:21">
      <c r="A137" s="171">
        <v>10</v>
      </c>
      <c r="B137" s="171" t="s">
        <v>550</v>
      </c>
      <c r="C137" s="171" t="s">
        <v>93</v>
      </c>
      <c r="D137" s="171" t="s">
        <v>578</v>
      </c>
      <c r="E137" s="171" t="s">
        <v>94</v>
      </c>
      <c r="F137" s="171">
        <v>4</v>
      </c>
      <c r="G137" s="171" t="s">
        <v>46</v>
      </c>
      <c r="H137" s="172">
        <v>102789.7249</v>
      </c>
      <c r="I137" s="172">
        <v>164463.56219999999</v>
      </c>
      <c r="J137" s="172">
        <v>143905.61480000001</v>
      </c>
      <c r="K137" s="172">
        <v>230248.9872</v>
      </c>
      <c r="L137" s="172">
        <v>185021.5048</v>
      </c>
      <c r="M137" s="172">
        <v>296034.41210000002</v>
      </c>
      <c r="N137" s="172">
        <v>246695.33970000001</v>
      </c>
      <c r="O137" s="172">
        <v>394712.54940000002</v>
      </c>
      <c r="P137" s="172">
        <v>308369.17460000003</v>
      </c>
      <c r="Q137" s="172">
        <v>493390.68670000002</v>
      </c>
      <c r="R137" s="172">
        <v>349485.06459999998</v>
      </c>
      <c r="S137" s="172">
        <v>559176.11159999995</v>
      </c>
      <c r="T137" s="172">
        <v>390600.9546</v>
      </c>
      <c r="U137" s="172">
        <v>624961.53650000005</v>
      </c>
    </row>
    <row r="138" spans="1:21">
      <c r="A138" s="171">
        <v>10</v>
      </c>
      <c r="B138" s="171" t="s">
        <v>550</v>
      </c>
      <c r="C138" s="171" t="s">
        <v>93</v>
      </c>
      <c r="D138" s="171" t="s">
        <v>578</v>
      </c>
      <c r="E138" s="171" t="s">
        <v>95</v>
      </c>
      <c r="F138" s="171">
        <v>1</v>
      </c>
      <c r="G138" s="171" t="s">
        <v>48</v>
      </c>
      <c r="H138" s="172">
        <v>124519.5831</v>
      </c>
      <c r="I138" s="172">
        <v>217909.27040000001</v>
      </c>
      <c r="J138" s="172">
        <v>161147.59409999999</v>
      </c>
      <c r="K138" s="172">
        <v>282008.28970000002</v>
      </c>
      <c r="L138" s="172">
        <v>192838.13860000001</v>
      </c>
      <c r="M138" s="172">
        <v>337466.7426</v>
      </c>
      <c r="N138" s="172">
        <v>229961.18780000001</v>
      </c>
      <c r="O138" s="172">
        <v>402432.0785</v>
      </c>
      <c r="P138" s="172">
        <v>271007.8468</v>
      </c>
      <c r="Q138" s="172">
        <v>474263.73200000002</v>
      </c>
      <c r="R138" s="172">
        <v>297109.61680000002</v>
      </c>
      <c r="S138" s="172">
        <v>519941.82939999999</v>
      </c>
      <c r="T138" s="172">
        <v>321642.21759999997</v>
      </c>
      <c r="U138" s="172">
        <v>562873.88080000004</v>
      </c>
    </row>
    <row r="139" spans="1:21">
      <c r="A139" s="171">
        <v>10</v>
      </c>
      <c r="B139" s="171" t="s">
        <v>550</v>
      </c>
      <c r="C139" s="171" t="s">
        <v>93</v>
      </c>
      <c r="D139" s="171" t="s">
        <v>578</v>
      </c>
      <c r="E139" s="171" t="s">
        <v>95</v>
      </c>
      <c r="F139" s="171">
        <v>2</v>
      </c>
      <c r="G139" s="171" t="s">
        <v>44</v>
      </c>
      <c r="H139" s="172">
        <v>106881.0529</v>
      </c>
      <c r="I139" s="172">
        <v>187041.8426</v>
      </c>
      <c r="J139" s="172">
        <v>139641.83679999999</v>
      </c>
      <c r="K139" s="172">
        <v>244373.21460000001</v>
      </c>
      <c r="L139" s="172">
        <v>169286.9743</v>
      </c>
      <c r="M139" s="172">
        <v>296252.20510000002</v>
      </c>
      <c r="N139" s="172">
        <v>206761.64739999999</v>
      </c>
      <c r="O139" s="172">
        <v>361832.88309999998</v>
      </c>
      <c r="P139" s="172">
        <v>245089.90900000001</v>
      </c>
      <c r="Q139" s="172">
        <v>428907.34080000001</v>
      </c>
      <c r="R139" s="172">
        <v>269923.41190000001</v>
      </c>
      <c r="S139" s="172">
        <v>472365.97090000001</v>
      </c>
      <c r="T139" s="172">
        <v>292982.31329999998</v>
      </c>
      <c r="U139" s="172">
        <v>512719.04830000002</v>
      </c>
    </row>
    <row r="140" spans="1:21">
      <c r="A140" s="171">
        <v>10</v>
      </c>
      <c r="B140" s="171" t="s">
        <v>550</v>
      </c>
      <c r="C140" s="171" t="s">
        <v>93</v>
      </c>
      <c r="D140" s="171" t="s">
        <v>578</v>
      </c>
      <c r="E140" s="171" t="s">
        <v>95</v>
      </c>
      <c r="F140" s="171">
        <v>3</v>
      </c>
      <c r="G140" s="171" t="s">
        <v>43</v>
      </c>
      <c r="H140" s="172">
        <v>95431.672000000006</v>
      </c>
      <c r="I140" s="172">
        <v>167005.4258</v>
      </c>
      <c r="J140" s="172">
        <v>129970.2556</v>
      </c>
      <c r="K140" s="172">
        <v>227447.9474</v>
      </c>
      <c r="L140" s="172">
        <v>164387.17240000001</v>
      </c>
      <c r="M140" s="172">
        <v>287677.5515</v>
      </c>
      <c r="N140" s="172">
        <v>216431.0564</v>
      </c>
      <c r="O140" s="172">
        <v>378754.34879999998</v>
      </c>
      <c r="P140" s="172">
        <v>267958.9705</v>
      </c>
      <c r="Q140" s="172">
        <v>468928.19839999999</v>
      </c>
      <c r="R140" s="172">
        <v>301737.61320000002</v>
      </c>
      <c r="S140" s="172">
        <v>528040.82310000004</v>
      </c>
      <c r="T140" s="172">
        <v>335057.61589999998</v>
      </c>
      <c r="U140" s="172">
        <v>586350.82779999997</v>
      </c>
    </row>
    <row r="141" spans="1:21">
      <c r="A141" s="171">
        <v>10</v>
      </c>
      <c r="B141" s="171" t="s">
        <v>550</v>
      </c>
      <c r="C141" s="171" t="s">
        <v>93</v>
      </c>
      <c r="D141" s="171" t="s">
        <v>578</v>
      </c>
      <c r="E141" s="171" t="s">
        <v>95</v>
      </c>
      <c r="F141" s="171">
        <v>4</v>
      </c>
      <c r="G141" s="171" t="s">
        <v>46</v>
      </c>
      <c r="H141" s="172">
        <v>106135.07030000001</v>
      </c>
      <c r="I141" s="172">
        <v>169816.1151</v>
      </c>
      <c r="J141" s="172">
        <v>148589.09849999999</v>
      </c>
      <c r="K141" s="172">
        <v>237742.56109999999</v>
      </c>
      <c r="L141" s="172">
        <v>191043.12659999999</v>
      </c>
      <c r="M141" s="172">
        <v>305669.0073</v>
      </c>
      <c r="N141" s="172">
        <v>254724.16880000001</v>
      </c>
      <c r="O141" s="172">
        <v>407558.6764</v>
      </c>
      <c r="P141" s="172">
        <v>318405.21100000001</v>
      </c>
      <c r="Q141" s="172">
        <v>509448.34529999999</v>
      </c>
      <c r="R141" s="172">
        <v>360859.23920000001</v>
      </c>
      <c r="S141" s="172">
        <v>577374.79130000004</v>
      </c>
      <c r="T141" s="172">
        <v>403313.26740000001</v>
      </c>
      <c r="U141" s="172">
        <v>645301.23750000005</v>
      </c>
    </row>
    <row r="142" spans="1:21">
      <c r="A142" s="171">
        <v>10</v>
      </c>
      <c r="B142" s="171" t="s">
        <v>550</v>
      </c>
      <c r="C142" s="171" t="s">
        <v>93</v>
      </c>
      <c r="D142" s="171" t="s">
        <v>578</v>
      </c>
      <c r="E142" s="171" t="s">
        <v>96</v>
      </c>
      <c r="F142" s="171">
        <v>1</v>
      </c>
      <c r="G142" s="171" t="s">
        <v>48</v>
      </c>
      <c r="H142" s="172">
        <v>124191.0171</v>
      </c>
      <c r="I142" s="172">
        <v>217334.27989999999</v>
      </c>
      <c r="J142" s="172">
        <v>160651.14970000001</v>
      </c>
      <c r="K142" s="172">
        <v>281139.51189999998</v>
      </c>
      <c r="L142" s="172">
        <v>192195.50810000001</v>
      </c>
      <c r="M142" s="172">
        <v>336342.13919999998</v>
      </c>
      <c r="N142" s="172">
        <v>229121.16149999999</v>
      </c>
      <c r="O142" s="172">
        <v>400962.03259999998</v>
      </c>
      <c r="P142" s="172">
        <v>269948.44650000002</v>
      </c>
      <c r="Q142" s="172">
        <v>472409.78139999998</v>
      </c>
      <c r="R142" s="172">
        <v>295911.19089999999</v>
      </c>
      <c r="S142" s="172">
        <v>517844.58409999998</v>
      </c>
      <c r="T142" s="172">
        <v>320285.3063</v>
      </c>
      <c r="U142" s="172">
        <v>560499.28599999996</v>
      </c>
    </row>
    <row r="143" spans="1:21">
      <c r="A143" s="171">
        <v>10</v>
      </c>
      <c r="B143" s="171" t="s">
        <v>550</v>
      </c>
      <c r="C143" s="171" t="s">
        <v>93</v>
      </c>
      <c r="D143" s="171" t="s">
        <v>578</v>
      </c>
      <c r="E143" s="171" t="s">
        <v>96</v>
      </c>
      <c r="F143" s="171">
        <v>2</v>
      </c>
      <c r="G143" s="171" t="s">
        <v>44</v>
      </c>
      <c r="H143" s="172">
        <v>106930.455</v>
      </c>
      <c r="I143" s="172">
        <v>187128.29629999999</v>
      </c>
      <c r="J143" s="172">
        <v>139606.22959999999</v>
      </c>
      <c r="K143" s="172">
        <v>244310.90179999999</v>
      </c>
      <c r="L143" s="172">
        <v>169149.01120000001</v>
      </c>
      <c r="M143" s="172">
        <v>296010.7696</v>
      </c>
      <c r="N143" s="172">
        <v>206418.7537</v>
      </c>
      <c r="O143" s="172">
        <v>361232.81900000002</v>
      </c>
      <c r="P143" s="172">
        <v>244585.89249999999</v>
      </c>
      <c r="Q143" s="172">
        <v>428025.31199999998</v>
      </c>
      <c r="R143" s="172">
        <v>269307.54710000003</v>
      </c>
      <c r="S143" s="172">
        <v>471288.20740000001</v>
      </c>
      <c r="T143" s="172">
        <v>292239.54210000002</v>
      </c>
      <c r="U143" s="172">
        <v>511419.19880000001</v>
      </c>
    </row>
    <row r="144" spans="1:21">
      <c r="A144" s="171">
        <v>10</v>
      </c>
      <c r="B144" s="171" t="s">
        <v>550</v>
      </c>
      <c r="C144" s="171" t="s">
        <v>93</v>
      </c>
      <c r="D144" s="171" t="s">
        <v>578</v>
      </c>
      <c r="E144" s="171" t="s">
        <v>96</v>
      </c>
      <c r="F144" s="171">
        <v>3</v>
      </c>
      <c r="G144" s="171" t="s">
        <v>43</v>
      </c>
      <c r="H144" s="172">
        <v>95704.881200000003</v>
      </c>
      <c r="I144" s="172">
        <v>167483.54199999999</v>
      </c>
      <c r="J144" s="172">
        <v>130430.6217</v>
      </c>
      <c r="K144" s="172">
        <v>228253.58790000001</v>
      </c>
      <c r="L144" s="172">
        <v>165037.30239999999</v>
      </c>
      <c r="M144" s="172">
        <v>288815.27919999999</v>
      </c>
      <c r="N144" s="172">
        <v>217356.86439999999</v>
      </c>
      <c r="O144" s="172">
        <v>380374.51280000003</v>
      </c>
      <c r="P144" s="172">
        <v>269171.51299999998</v>
      </c>
      <c r="Q144" s="172">
        <v>471050.14779999998</v>
      </c>
      <c r="R144" s="172">
        <v>303153.59700000001</v>
      </c>
      <c r="S144" s="172">
        <v>530518.79469999997</v>
      </c>
      <c r="T144" s="172">
        <v>336686.86900000001</v>
      </c>
      <c r="U144" s="172">
        <v>589202.02069999999</v>
      </c>
    </row>
    <row r="145" spans="1:21">
      <c r="A145" s="171">
        <v>10</v>
      </c>
      <c r="B145" s="171" t="s">
        <v>550</v>
      </c>
      <c r="C145" s="171" t="s">
        <v>93</v>
      </c>
      <c r="D145" s="171" t="s">
        <v>578</v>
      </c>
      <c r="E145" s="171" t="s">
        <v>96</v>
      </c>
      <c r="F145" s="171">
        <v>4</v>
      </c>
      <c r="G145" s="171" t="s">
        <v>46</v>
      </c>
      <c r="H145" s="172">
        <v>105872.7205</v>
      </c>
      <c r="I145" s="172">
        <v>169396.3553</v>
      </c>
      <c r="J145" s="172">
        <v>148221.80869999999</v>
      </c>
      <c r="K145" s="172">
        <v>237154.89739999999</v>
      </c>
      <c r="L145" s="172">
        <v>190570.89689999999</v>
      </c>
      <c r="M145" s="172">
        <v>304913.43969999999</v>
      </c>
      <c r="N145" s="172">
        <v>254094.52919999999</v>
      </c>
      <c r="O145" s="172">
        <v>406551.25280000002</v>
      </c>
      <c r="P145" s="172">
        <v>317618.16159999999</v>
      </c>
      <c r="Q145" s="172">
        <v>508189.06599999999</v>
      </c>
      <c r="R145" s="172">
        <v>359967.24969999999</v>
      </c>
      <c r="S145" s="172">
        <v>575947.60809999995</v>
      </c>
      <c r="T145" s="172">
        <v>402316.33799999999</v>
      </c>
      <c r="U145" s="172">
        <v>643706.15020000003</v>
      </c>
    </row>
    <row r="146" spans="1:21">
      <c r="A146" s="171">
        <v>10</v>
      </c>
      <c r="B146" s="171" t="s">
        <v>550</v>
      </c>
      <c r="C146" s="171" t="s">
        <v>169</v>
      </c>
      <c r="D146" s="171" t="s">
        <v>579</v>
      </c>
      <c r="E146" s="171" t="s">
        <v>213</v>
      </c>
      <c r="F146" s="171">
        <v>1</v>
      </c>
      <c r="G146" s="171" t="s">
        <v>48</v>
      </c>
      <c r="H146" s="172">
        <v>94325.894100000005</v>
      </c>
      <c r="I146" s="172">
        <v>165070.31479999999</v>
      </c>
      <c r="J146" s="172">
        <v>122146.44650000001</v>
      </c>
      <c r="K146" s="172">
        <v>213756.28140000001</v>
      </c>
      <c r="L146" s="172">
        <v>146217.75630000001</v>
      </c>
      <c r="M146" s="172">
        <v>255881.07339999999</v>
      </c>
      <c r="N146" s="172">
        <v>174442.67860000001</v>
      </c>
      <c r="O146" s="172">
        <v>305274.6876</v>
      </c>
      <c r="P146" s="172">
        <v>205651.91089999999</v>
      </c>
      <c r="Q146" s="172">
        <v>359890.84409999999</v>
      </c>
      <c r="R146" s="172">
        <v>225497.5183</v>
      </c>
      <c r="S146" s="172">
        <v>394620.65700000001</v>
      </c>
      <c r="T146" s="172">
        <v>244179.02059999999</v>
      </c>
      <c r="U146" s="172">
        <v>427313.28619999997</v>
      </c>
    </row>
    <row r="147" spans="1:21">
      <c r="A147" s="171">
        <v>10</v>
      </c>
      <c r="B147" s="171" t="s">
        <v>550</v>
      </c>
      <c r="C147" s="171" t="s">
        <v>169</v>
      </c>
      <c r="D147" s="171" t="s">
        <v>579</v>
      </c>
      <c r="E147" s="171" t="s">
        <v>213</v>
      </c>
      <c r="F147" s="171">
        <v>2</v>
      </c>
      <c r="G147" s="171" t="s">
        <v>44</v>
      </c>
      <c r="H147" s="172">
        <v>80619.343999999997</v>
      </c>
      <c r="I147" s="172">
        <v>141083.85209999999</v>
      </c>
      <c r="J147" s="172">
        <v>105434.7513</v>
      </c>
      <c r="K147" s="172">
        <v>184510.81479999999</v>
      </c>
      <c r="L147" s="172">
        <v>127916.6161</v>
      </c>
      <c r="M147" s="172">
        <v>223854.07810000001</v>
      </c>
      <c r="N147" s="172">
        <v>156414.77849999999</v>
      </c>
      <c r="O147" s="172">
        <v>273725.86229999998</v>
      </c>
      <c r="P147" s="172">
        <v>185511.59820000001</v>
      </c>
      <c r="Q147" s="172">
        <v>324645.29690000002</v>
      </c>
      <c r="R147" s="172">
        <v>204371.6606</v>
      </c>
      <c r="S147" s="172">
        <v>357650.40600000002</v>
      </c>
      <c r="T147" s="172">
        <v>221907.98050000001</v>
      </c>
      <c r="U147" s="172">
        <v>388338.96580000001</v>
      </c>
    </row>
    <row r="148" spans="1:21">
      <c r="A148" s="171">
        <v>10</v>
      </c>
      <c r="B148" s="171" t="s">
        <v>550</v>
      </c>
      <c r="C148" s="171" t="s">
        <v>169</v>
      </c>
      <c r="D148" s="171" t="s">
        <v>579</v>
      </c>
      <c r="E148" s="171" t="s">
        <v>213</v>
      </c>
      <c r="F148" s="171">
        <v>3</v>
      </c>
      <c r="G148" s="171" t="s">
        <v>43</v>
      </c>
      <c r="H148" s="172">
        <v>71744.679399999994</v>
      </c>
      <c r="I148" s="172">
        <v>125553.1891</v>
      </c>
      <c r="J148" s="172">
        <v>97618.576199999996</v>
      </c>
      <c r="K148" s="172">
        <v>170832.50829999999</v>
      </c>
      <c r="L148" s="172">
        <v>123397.9279</v>
      </c>
      <c r="M148" s="172">
        <v>215946.37390000001</v>
      </c>
      <c r="N148" s="172">
        <v>162392.17050000001</v>
      </c>
      <c r="O148" s="172">
        <v>284186.29849999998</v>
      </c>
      <c r="P148" s="172">
        <v>200985.4632</v>
      </c>
      <c r="Q148" s="172">
        <v>351724.56050000002</v>
      </c>
      <c r="R148" s="172">
        <v>226268.82490000001</v>
      </c>
      <c r="S148" s="172">
        <v>395970.4436</v>
      </c>
      <c r="T148" s="172">
        <v>251195.78659999999</v>
      </c>
      <c r="U148" s="172">
        <v>439592.62660000002</v>
      </c>
    </row>
    <row r="149" spans="1:21">
      <c r="A149" s="171">
        <v>10</v>
      </c>
      <c r="B149" s="171" t="s">
        <v>550</v>
      </c>
      <c r="C149" s="171" t="s">
        <v>169</v>
      </c>
      <c r="D149" s="171" t="s">
        <v>579</v>
      </c>
      <c r="E149" s="171" t="s">
        <v>213</v>
      </c>
      <c r="F149" s="171">
        <v>4</v>
      </c>
      <c r="G149" s="171" t="s">
        <v>46</v>
      </c>
      <c r="H149" s="172">
        <v>80380.852199999994</v>
      </c>
      <c r="I149" s="172">
        <v>128609.3654</v>
      </c>
      <c r="J149" s="172">
        <v>112533.1931</v>
      </c>
      <c r="K149" s="172">
        <v>180053.1116</v>
      </c>
      <c r="L149" s="172">
        <v>144685.53390000001</v>
      </c>
      <c r="M149" s="172">
        <v>231496.85769999999</v>
      </c>
      <c r="N149" s="172">
        <v>192914.04519999999</v>
      </c>
      <c r="O149" s="172">
        <v>308662.47690000001</v>
      </c>
      <c r="P149" s="172">
        <v>241142.55660000001</v>
      </c>
      <c r="Q149" s="172">
        <v>385828.09610000002</v>
      </c>
      <c r="R149" s="172">
        <v>273294.89730000001</v>
      </c>
      <c r="S149" s="172">
        <v>437271.84230000002</v>
      </c>
      <c r="T149" s="172">
        <v>305447.23820000002</v>
      </c>
      <c r="U149" s="172">
        <v>488715.58840000001</v>
      </c>
    </row>
    <row r="150" spans="1:21">
      <c r="A150" s="171">
        <v>10</v>
      </c>
      <c r="B150" s="171" t="s">
        <v>550</v>
      </c>
      <c r="C150" s="171" t="s">
        <v>169</v>
      </c>
      <c r="D150" s="171" t="s">
        <v>579</v>
      </c>
      <c r="E150" s="171" t="s">
        <v>257</v>
      </c>
      <c r="F150" s="171">
        <v>1</v>
      </c>
      <c r="G150" s="171" t="s">
        <v>48</v>
      </c>
      <c r="H150" s="172">
        <v>98889.417799999996</v>
      </c>
      <c r="I150" s="172">
        <v>173056.48130000001</v>
      </c>
      <c r="J150" s="172">
        <v>127913.4213</v>
      </c>
      <c r="K150" s="172">
        <v>223848.48740000001</v>
      </c>
      <c r="L150" s="172">
        <v>153024.128</v>
      </c>
      <c r="M150" s="172">
        <v>267792.22409999999</v>
      </c>
      <c r="N150" s="172">
        <v>182415.61960000001</v>
      </c>
      <c r="O150" s="172">
        <v>319227.33429999999</v>
      </c>
      <c r="P150" s="172">
        <v>214912.54310000001</v>
      </c>
      <c r="Q150" s="172">
        <v>376096.95030000003</v>
      </c>
      <c r="R150" s="172">
        <v>235577.927</v>
      </c>
      <c r="S150" s="172">
        <v>412261.37229999999</v>
      </c>
      <c r="T150" s="172">
        <v>254975.6654</v>
      </c>
      <c r="U150" s="172">
        <v>446207.41450000001</v>
      </c>
    </row>
    <row r="151" spans="1:21">
      <c r="A151" s="171">
        <v>10</v>
      </c>
      <c r="B151" s="171" t="s">
        <v>550</v>
      </c>
      <c r="C151" s="171" t="s">
        <v>169</v>
      </c>
      <c r="D151" s="171" t="s">
        <v>579</v>
      </c>
      <c r="E151" s="171" t="s">
        <v>257</v>
      </c>
      <c r="F151" s="171">
        <v>2</v>
      </c>
      <c r="G151" s="171" t="s">
        <v>44</v>
      </c>
      <c r="H151" s="172">
        <v>85182.867800000007</v>
      </c>
      <c r="I151" s="172">
        <v>149070.01860000001</v>
      </c>
      <c r="J151" s="172">
        <v>111201.7262</v>
      </c>
      <c r="K151" s="172">
        <v>194603.0208</v>
      </c>
      <c r="L151" s="172">
        <v>134722.98790000001</v>
      </c>
      <c r="M151" s="172">
        <v>235765.22880000001</v>
      </c>
      <c r="N151" s="172">
        <v>164387.7194</v>
      </c>
      <c r="O151" s="172">
        <v>287678.50890000002</v>
      </c>
      <c r="P151" s="172">
        <v>194772.2304</v>
      </c>
      <c r="Q151" s="172">
        <v>340851.4032</v>
      </c>
      <c r="R151" s="172">
        <v>214452.0693</v>
      </c>
      <c r="S151" s="172">
        <v>375291.1213</v>
      </c>
      <c r="T151" s="172">
        <v>232704.62520000001</v>
      </c>
      <c r="U151" s="172">
        <v>407233.09409999999</v>
      </c>
    </row>
    <row r="152" spans="1:21">
      <c r="A152" s="171">
        <v>10</v>
      </c>
      <c r="B152" s="171" t="s">
        <v>550</v>
      </c>
      <c r="C152" s="171" t="s">
        <v>169</v>
      </c>
      <c r="D152" s="171" t="s">
        <v>579</v>
      </c>
      <c r="E152" s="171" t="s">
        <v>257</v>
      </c>
      <c r="F152" s="171">
        <v>3</v>
      </c>
      <c r="G152" s="171" t="s">
        <v>43</v>
      </c>
      <c r="H152" s="172">
        <v>76266.196599999996</v>
      </c>
      <c r="I152" s="172">
        <v>133465.84409999999</v>
      </c>
      <c r="J152" s="172">
        <v>103948.7003</v>
      </c>
      <c r="K152" s="172">
        <v>181910.2255</v>
      </c>
      <c r="L152" s="172">
        <v>131536.65890000001</v>
      </c>
      <c r="M152" s="172">
        <v>230189.15299999999</v>
      </c>
      <c r="N152" s="172">
        <v>173243.8118</v>
      </c>
      <c r="O152" s="172">
        <v>303176.67070000002</v>
      </c>
      <c r="P152" s="172">
        <v>214550.01490000001</v>
      </c>
      <c r="Q152" s="172">
        <v>375462.52590000001</v>
      </c>
      <c r="R152" s="172">
        <v>241641.9834</v>
      </c>
      <c r="S152" s="172">
        <v>422873.47100000002</v>
      </c>
      <c r="T152" s="172">
        <v>268377.55200000003</v>
      </c>
      <c r="U152" s="172">
        <v>469660.71610000002</v>
      </c>
    </row>
    <row r="153" spans="1:21">
      <c r="A153" s="171">
        <v>10</v>
      </c>
      <c r="B153" s="171" t="s">
        <v>550</v>
      </c>
      <c r="C153" s="171" t="s">
        <v>169</v>
      </c>
      <c r="D153" s="171" t="s">
        <v>579</v>
      </c>
      <c r="E153" s="171" t="s">
        <v>257</v>
      </c>
      <c r="F153" s="171">
        <v>4</v>
      </c>
      <c r="G153" s="171" t="s">
        <v>46</v>
      </c>
      <c r="H153" s="172">
        <v>84305.134999999995</v>
      </c>
      <c r="I153" s="172">
        <v>134888.21799999999</v>
      </c>
      <c r="J153" s="172">
        <v>118027.18889999999</v>
      </c>
      <c r="K153" s="172">
        <v>188843.50520000001</v>
      </c>
      <c r="L153" s="172">
        <v>151749.24299999999</v>
      </c>
      <c r="M153" s="172">
        <v>242798.79240000001</v>
      </c>
      <c r="N153" s="172">
        <v>202332.32389999999</v>
      </c>
      <c r="O153" s="172">
        <v>323731.72320000001</v>
      </c>
      <c r="P153" s="172">
        <v>252915.40489999999</v>
      </c>
      <c r="Q153" s="172">
        <v>404664.65389999998</v>
      </c>
      <c r="R153" s="172">
        <v>286637.45890000003</v>
      </c>
      <c r="S153" s="172">
        <v>458619.9411</v>
      </c>
      <c r="T153" s="172">
        <v>320359.51299999998</v>
      </c>
      <c r="U153" s="172">
        <v>512575.22830000002</v>
      </c>
    </row>
    <row r="154" spans="1:21">
      <c r="A154" s="171">
        <v>10</v>
      </c>
      <c r="B154" s="171" t="s">
        <v>550</v>
      </c>
      <c r="C154" s="171" t="s">
        <v>169</v>
      </c>
      <c r="D154" s="171" t="s">
        <v>579</v>
      </c>
      <c r="E154" s="171" t="s">
        <v>298</v>
      </c>
      <c r="F154" s="171">
        <v>1</v>
      </c>
      <c r="G154" s="171" t="s">
        <v>48</v>
      </c>
      <c r="H154" s="172">
        <v>93291.627900000007</v>
      </c>
      <c r="I154" s="172">
        <v>163260.34890000001</v>
      </c>
      <c r="J154" s="172">
        <v>120868.8907</v>
      </c>
      <c r="K154" s="172">
        <v>211520.55859999999</v>
      </c>
      <c r="L154" s="172">
        <v>144730.5086</v>
      </c>
      <c r="M154" s="172">
        <v>253278.39</v>
      </c>
      <c r="N154" s="172">
        <v>172732.1672</v>
      </c>
      <c r="O154" s="172">
        <v>302281.2928</v>
      </c>
      <c r="P154" s="172">
        <v>203695.49280000001</v>
      </c>
      <c r="Q154" s="172">
        <v>356467.11239999998</v>
      </c>
      <c r="R154" s="172">
        <v>223384.32000000001</v>
      </c>
      <c r="S154" s="172">
        <v>390922.56</v>
      </c>
      <c r="T154" s="172">
        <v>241942.26869999999</v>
      </c>
      <c r="U154" s="172">
        <v>423398.97029999999</v>
      </c>
    </row>
    <row r="155" spans="1:21">
      <c r="A155" s="171">
        <v>10</v>
      </c>
      <c r="B155" s="171" t="s">
        <v>550</v>
      </c>
      <c r="C155" s="171" t="s">
        <v>169</v>
      </c>
      <c r="D155" s="171" t="s">
        <v>579</v>
      </c>
      <c r="E155" s="171" t="s">
        <v>298</v>
      </c>
      <c r="F155" s="171">
        <v>2</v>
      </c>
      <c r="G155" s="171" t="s">
        <v>44</v>
      </c>
      <c r="H155" s="172">
        <v>79448.012400000007</v>
      </c>
      <c r="I155" s="172">
        <v>139034.02179999999</v>
      </c>
      <c r="J155" s="172">
        <v>103990.0787</v>
      </c>
      <c r="K155" s="172">
        <v>181982.63769999999</v>
      </c>
      <c r="L155" s="172">
        <v>126246.3572</v>
      </c>
      <c r="M155" s="172">
        <v>220931.1251</v>
      </c>
      <c r="N155" s="172">
        <v>154523.98819999999</v>
      </c>
      <c r="O155" s="172">
        <v>270416.97950000002</v>
      </c>
      <c r="P155" s="172">
        <v>183353.77720000001</v>
      </c>
      <c r="Q155" s="172">
        <v>320869.11009999999</v>
      </c>
      <c r="R155" s="172">
        <v>202047.20389999999</v>
      </c>
      <c r="S155" s="172">
        <v>353582.60690000001</v>
      </c>
      <c r="T155" s="172">
        <v>219448.5183</v>
      </c>
      <c r="U155" s="172">
        <v>384034.90710000001</v>
      </c>
    </row>
    <row r="156" spans="1:21">
      <c r="A156" s="171">
        <v>10</v>
      </c>
      <c r="B156" s="171" t="s">
        <v>550</v>
      </c>
      <c r="C156" s="171" t="s">
        <v>169</v>
      </c>
      <c r="D156" s="171" t="s">
        <v>579</v>
      </c>
      <c r="E156" s="171" t="s">
        <v>298</v>
      </c>
      <c r="F156" s="171">
        <v>3</v>
      </c>
      <c r="G156" s="171" t="s">
        <v>43</v>
      </c>
      <c r="H156" s="172">
        <v>70502.804099999994</v>
      </c>
      <c r="I156" s="172">
        <v>123379.90700000001</v>
      </c>
      <c r="J156" s="172">
        <v>95851.710900000005</v>
      </c>
      <c r="K156" s="172">
        <v>167740.49410000001</v>
      </c>
      <c r="L156" s="172">
        <v>121105.12729999999</v>
      </c>
      <c r="M156" s="172">
        <v>211933.97270000001</v>
      </c>
      <c r="N156" s="172">
        <v>159313.71909999999</v>
      </c>
      <c r="O156" s="172">
        <v>278799.00829999999</v>
      </c>
      <c r="P156" s="172">
        <v>197117.35130000001</v>
      </c>
      <c r="Q156" s="172">
        <v>344955.36479999998</v>
      </c>
      <c r="R156" s="172">
        <v>221869.81779999999</v>
      </c>
      <c r="S156" s="172">
        <v>388272.18119999999</v>
      </c>
      <c r="T156" s="172">
        <v>246262.32029999999</v>
      </c>
      <c r="U156" s="172">
        <v>430959.06060000003</v>
      </c>
    </row>
    <row r="157" spans="1:21">
      <c r="A157" s="171">
        <v>10</v>
      </c>
      <c r="B157" s="171" t="s">
        <v>550</v>
      </c>
      <c r="C157" s="171" t="s">
        <v>169</v>
      </c>
      <c r="D157" s="171" t="s">
        <v>579</v>
      </c>
      <c r="E157" s="171" t="s">
        <v>298</v>
      </c>
      <c r="F157" s="171">
        <v>4</v>
      </c>
      <c r="G157" s="171" t="s">
        <v>46</v>
      </c>
      <c r="H157" s="172">
        <v>79484.139599999995</v>
      </c>
      <c r="I157" s="172">
        <v>127174.6254</v>
      </c>
      <c r="J157" s="172">
        <v>111277.79549999999</v>
      </c>
      <c r="K157" s="172">
        <v>178044.4754</v>
      </c>
      <c r="L157" s="172">
        <v>143071.45129999999</v>
      </c>
      <c r="M157" s="172">
        <v>228914.32560000001</v>
      </c>
      <c r="N157" s="172">
        <v>190761.93520000001</v>
      </c>
      <c r="O157" s="172">
        <v>305219.10080000001</v>
      </c>
      <c r="P157" s="172">
        <v>238452.41889999999</v>
      </c>
      <c r="Q157" s="172">
        <v>381523.87589999998</v>
      </c>
      <c r="R157" s="172">
        <v>270246.0748</v>
      </c>
      <c r="S157" s="172">
        <v>432393.72600000002</v>
      </c>
      <c r="T157" s="172">
        <v>302039.73060000001</v>
      </c>
      <c r="U157" s="172">
        <v>483263.57610000001</v>
      </c>
    </row>
    <row r="158" spans="1:21">
      <c r="A158" s="171">
        <v>10</v>
      </c>
      <c r="B158" s="171" t="s">
        <v>550</v>
      </c>
      <c r="C158" s="171" t="s">
        <v>169</v>
      </c>
      <c r="D158" s="171" t="s">
        <v>579</v>
      </c>
      <c r="E158" s="171" t="s">
        <v>304</v>
      </c>
      <c r="F158" s="171">
        <v>1</v>
      </c>
      <c r="G158" s="171" t="s">
        <v>48</v>
      </c>
      <c r="H158" s="172">
        <v>96434.732300000003</v>
      </c>
      <c r="I158" s="172">
        <v>168760.78150000001</v>
      </c>
      <c r="J158" s="172">
        <v>124693.577</v>
      </c>
      <c r="K158" s="172">
        <v>218213.7597</v>
      </c>
      <c r="L158" s="172">
        <v>149141.70120000001</v>
      </c>
      <c r="M158" s="172">
        <v>260997.97709999999</v>
      </c>
      <c r="N158" s="172">
        <v>177741.20439999999</v>
      </c>
      <c r="O158" s="172">
        <v>311047.10759999999</v>
      </c>
      <c r="P158" s="172">
        <v>209361.75779999999</v>
      </c>
      <c r="Q158" s="172">
        <v>366383.07620000001</v>
      </c>
      <c r="R158" s="172">
        <v>229470.1416</v>
      </c>
      <c r="S158" s="172">
        <v>401572.74770000001</v>
      </c>
      <c r="T158" s="172">
        <v>248327.53219999999</v>
      </c>
      <c r="U158" s="172">
        <v>434573.1814</v>
      </c>
    </row>
    <row r="159" spans="1:21">
      <c r="A159" s="171">
        <v>10</v>
      </c>
      <c r="B159" s="171" t="s">
        <v>550</v>
      </c>
      <c r="C159" s="171" t="s">
        <v>169</v>
      </c>
      <c r="D159" s="171" t="s">
        <v>579</v>
      </c>
      <c r="E159" s="171" t="s">
        <v>304</v>
      </c>
      <c r="F159" s="171">
        <v>2</v>
      </c>
      <c r="G159" s="171" t="s">
        <v>44</v>
      </c>
      <c r="H159" s="172">
        <v>83276.444399999993</v>
      </c>
      <c r="I159" s="172">
        <v>145733.77780000001</v>
      </c>
      <c r="J159" s="172">
        <v>108650.35</v>
      </c>
      <c r="K159" s="172">
        <v>190138.11249999999</v>
      </c>
      <c r="L159" s="172">
        <v>131572.60699999999</v>
      </c>
      <c r="M159" s="172">
        <v>230252.06219999999</v>
      </c>
      <c r="N159" s="172">
        <v>160434.42060000001</v>
      </c>
      <c r="O159" s="172">
        <v>280760.23599999998</v>
      </c>
      <c r="P159" s="172">
        <v>190027.05799999999</v>
      </c>
      <c r="Q159" s="172">
        <v>332547.35159999999</v>
      </c>
      <c r="R159" s="172">
        <v>209189.3187</v>
      </c>
      <c r="S159" s="172">
        <v>366081.3076</v>
      </c>
      <c r="T159" s="172">
        <v>226947.33410000001</v>
      </c>
      <c r="U159" s="172">
        <v>397157.83470000001</v>
      </c>
    </row>
    <row r="160" spans="1:21">
      <c r="A160" s="171">
        <v>10</v>
      </c>
      <c r="B160" s="171" t="s">
        <v>550</v>
      </c>
      <c r="C160" s="171" t="s">
        <v>169</v>
      </c>
      <c r="D160" s="171" t="s">
        <v>579</v>
      </c>
      <c r="E160" s="171" t="s">
        <v>304</v>
      </c>
      <c r="F160" s="171">
        <v>3</v>
      </c>
      <c r="G160" s="171" t="s">
        <v>43</v>
      </c>
      <c r="H160" s="172">
        <v>74702.625</v>
      </c>
      <c r="I160" s="172">
        <v>130729.59359999999</v>
      </c>
      <c r="J160" s="172">
        <v>101872.65889999999</v>
      </c>
      <c r="K160" s="172">
        <v>178277.1531</v>
      </c>
      <c r="L160" s="172">
        <v>128951.92969999999</v>
      </c>
      <c r="M160" s="172">
        <v>225665.87710000001</v>
      </c>
      <c r="N160" s="172">
        <v>169883.04240000001</v>
      </c>
      <c r="O160" s="172">
        <v>297295.32410000003</v>
      </c>
      <c r="P160" s="172">
        <v>210429.24299999999</v>
      </c>
      <c r="Q160" s="172">
        <v>368251.1752</v>
      </c>
      <c r="R160" s="172">
        <v>237032.3633</v>
      </c>
      <c r="S160" s="172">
        <v>414806.636</v>
      </c>
      <c r="T160" s="172">
        <v>263293.33980000002</v>
      </c>
      <c r="U160" s="172">
        <v>460763.34460000001</v>
      </c>
    </row>
    <row r="161" spans="1:21">
      <c r="A161" s="171">
        <v>10</v>
      </c>
      <c r="B161" s="171" t="s">
        <v>550</v>
      </c>
      <c r="C161" s="171" t="s">
        <v>169</v>
      </c>
      <c r="D161" s="171" t="s">
        <v>579</v>
      </c>
      <c r="E161" s="171" t="s">
        <v>304</v>
      </c>
      <c r="F161" s="171">
        <v>4</v>
      </c>
      <c r="G161" s="171" t="s">
        <v>46</v>
      </c>
      <c r="H161" s="172">
        <v>82223.581699999995</v>
      </c>
      <c r="I161" s="172">
        <v>131557.73259999999</v>
      </c>
      <c r="J161" s="172">
        <v>115113.0143</v>
      </c>
      <c r="K161" s="172">
        <v>184180.82569999999</v>
      </c>
      <c r="L161" s="172">
        <v>148002.44699999999</v>
      </c>
      <c r="M161" s="172">
        <v>236803.91880000001</v>
      </c>
      <c r="N161" s="172">
        <v>197336.59599999999</v>
      </c>
      <c r="O161" s="172">
        <v>315738.55839999998</v>
      </c>
      <c r="P161" s="172">
        <v>246670.745</v>
      </c>
      <c r="Q161" s="172">
        <v>394673.19780000002</v>
      </c>
      <c r="R161" s="172">
        <v>279560.1777</v>
      </c>
      <c r="S161" s="172">
        <v>447296.29090000002</v>
      </c>
      <c r="T161" s="172">
        <v>312449.6103</v>
      </c>
      <c r="U161" s="172">
        <v>499919.38400000002</v>
      </c>
    </row>
    <row r="162" spans="1:21">
      <c r="A162" s="171">
        <v>10</v>
      </c>
      <c r="B162" s="171" t="s">
        <v>550</v>
      </c>
      <c r="C162" s="171" t="s">
        <v>169</v>
      </c>
      <c r="D162" s="171" t="s">
        <v>579</v>
      </c>
      <c r="E162" s="171" t="s">
        <v>378</v>
      </c>
      <c r="F162" s="171">
        <v>1</v>
      </c>
      <c r="G162" s="171" t="s">
        <v>48</v>
      </c>
      <c r="H162" s="172">
        <v>91871.208599999998</v>
      </c>
      <c r="I162" s="172">
        <v>160774.61499999999</v>
      </c>
      <c r="J162" s="172">
        <v>118926.6021</v>
      </c>
      <c r="K162" s="172">
        <v>208121.55369999999</v>
      </c>
      <c r="L162" s="172">
        <v>142335.32939999999</v>
      </c>
      <c r="M162" s="172">
        <v>249086.8265</v>
      </c>
      <c r="N162" s="172">
        <v>169768.2634</v>
      </c>
      <c r="O162" s="172">
        <v>297094.46090000001</v>
      </c>
      <c r="P162" s="172">
        <v>200101.1257</v>
      </c>
      <c r="Q162" s="172">
        <v>350176.96990000003</v>
      </c>
      <c r="R162" s="172">
        <v>219389.7329</v>
      </c>
      <c r="S162" s="172">
        <v>383932.03249999997</v>
      </c>
      <c r="T162" s="172">
        <v>237530.88750000001</v>
      </c>
      <c r="U162" s="172">
        <v>415679.05310000002</v>
      </c>
    </row>
    <row r="163" spans="1:21">
      <c r="A163" s="171">
        <v>10</v>
      </c>
      <c r="B163" s="171" t="s">
        <v>550</v>
      </c>
      <c r="C163" s="171" t="s">
        <v>169</v>
      </c>
      <c r="D163" s="171" t="s">
        <v>579</v>
      </c>
      <c r="E163" s="171" t="s">
        <v>378</v>
      </c>
      <c r="F163" s="171">
        <v>2</v>
      </c>
      <c r="G163" s="171" t="s">
        <v>44</v>
      </c>
      <c r="H163" s="172">
        <v>78712.920800000007</v>
      </c>
      <c r="I163" s="172">
        <v>137747.61129999999</v>
      </c>
      <c r="J163" s="172">
        <v>102883.3751</v>
      </c>
      <c r="K163" s="172">
        <v>180045.90650000001</v>
      </c>
      <c r="L163" s="172">
        <v>124766.2352</v>
      </c>
      <c r="M163" s="172">
        <v>218340.9117</v>
      </c>
      <c r="N163" s="172">
        <v>152461.47959999999</v>
      </c>
      <c r="O163" s="172">
        <v>266807.58929999999</v>
      </c>
      <c r="P163" s="172">
        <v>180766.4259</v>
      </c>
      <c r="Q163" s="172">
        <v>316341.24530000001</v>
      </c>
      <c r="R163" s="172">
        <v>199108.91</v>
      </c>
      <c r="S163" s="172">
        <v>348440.59230000002</v>
      </c>
      <c r="T163" s="172">
        <v>216150.6894</v>
      </c>
      <c r="U163" s="172">
        <v>378263.70640000002</v>
      </c>
    </row>
    <row r="164" spans="1:21">
      <c r="A164" s="171">
        <v>10</v>
      </c>
      <c r="B164" s="171" t="s">
        <v>550</v>
      </c>
      <c r="C164" s="171" t="s">
        <v>169</v>
      </c>
      <c r="D164" s="171" t="s">
        <v>579</v>
      </c>
      <c r="E164" s="171" t="s">
        <v>378</v>
      </c>
      <c r="F164" s="171">
        <v>3</v>
      </c>
      <c r="G164" s="171" t="s">
        <v>43</v>
      </c>
      <c r="H164" s="172">
        <v>70181.107699999993</v>
      </c>
      <c r="I164" s="172">
        <v>122816.93859999999</v>
      </c>
      <c r="J164" s="172">
        <v>95542.534799999994</v>
      </c>
      <c r="K164" s="172">
        <v>167199.43599999999</v>
      </c>
      <c r="L164" s="172">
        <v>120813.19869999999</v>
      </c>
      <c r="M164" s="172">
        <v>211423.09779999999</v>
      </c>
      <c r="N164" s="172">
        <v>159031.40100000001</v>
      </c>
      <c r="O164" s="172">
        <v>278304.95179999998</v>
      </c>
      <c r="P164" s="172">
        <v>196864.69140000001</v>
      </c>
      <c r="Q164" s="172">
        <v>344513.20980000001</v>
      </c>
      <c r="R164" s="172">
        <v>221659.20490000001</v>
      </c>
      <c r="S164" s="172">
        <v>387903.60849999997</v>
      </c>
      <c r="T164" s="172">
        <v>246111.57440000001</v>
      </c>
      <c r="U164" s="172">
        <v>430695.25510000001</v>
      </c>
    </row>
    <row r="165" spans="1:21">
      <c r="A165" s="171">
        <v>10</v>
      </c>
      <c r="B165" s="171" t="s">
        <v>550</v>
      </c>
      <c r="C165" s="171" t="s">
        <v>169</v>
      </c>
      <c r="D165" s="171" t="s">
        <v>579</v>
      </c>
      <c r="E165" s="171" t="s">
        <v>378</v>
      </c>
      <c r="F165" s="171">
        <v>4</v>
      </c>
      <c r="G165" s="171" t="s">
        <v>46</v>
      </c>
      <c r="H165" s="172">
        <v>78299.298899999994</v>
      </c>
      <c r="I165" s="172">
        <v>125278.88009999999</v>
      </c>
      <c r="J165" s="172">
        <v>109619.0184</v>
      </c>
      <c r="K165" s="172">
        <v>175390.43210000001</v>
      </c>
      <c r="L165" s="172">
        <v>140938.73800000001</v>
      </c>
      <c r="M165" s="172">
        <v>225501.9841</v>
      </c>
      <c r="N165" s="172">
        <v>187918.3173</v>
      </c>
      <c r="O165" s="172">
        <v>300669.31219999999</v>
      </c>
      <c r="P165" s="172">
        <v>234897.89660000001</v>
      </c>
      <c r="Q165" s="172">
        <v>375836.64010000002</v>
      </c>
      <c r="R165" s="172">
        <v>266217.61609999998</v>
      </c>
      <c r="S165" s="172">
        <v>425948.19209999999</v>
      </c>
      <c r="T165" s="172">
        <v>297537.3357</v>
      </c>
      <c r="U165" s="172">
        <v>476059.74410000001</v>
      </c>
    </row>
    <row r="166" spans="1:21">
      <c r="A166" s="171">
        <v>10</v>
      </c>
      <c r="B166" s="171" t="s">
        <v>550</v>
      </c>
      <c r="C166" s="171" t="s">
        <v>169</v>
      </c>
      <c r="D166" s="171" t="s">
        <v>579</v>
      </c>
      <c r="E166" s="171" t="s">
        <v>413</v>
      </c>
      <c r="F166" s="171">
        <v>1</v>
      </c>
      <c r="G166" s="171" t="s">
        <v>48</v>
      </c>
      <c r="H166" s="172">
        <v>94305.742899999997</v>
      </c>
      <c r="I166" s="172">
        <v>165035.0502</v>
      </c>
      <c r="J166" s="172">
        <v>122150.43889999999</v>
      </c>
      <c r="K166" s="172">
        <v>213763.26809999999</v>
      </c>
      <c r="L166" s="172">
        <v>146243.0336</v>
      </c>
      <c r="M166" s="172">
        <v>255925.3089</v>
      </c>
      <c r="N166" s="172">
        <v>174503.9296</v>
      </c>
      <c r="O166" s="172">
        <v>305381.87670000002</v>
      </c>
      <c r="P166" s="172">
        <v>205753.40830000001</v>
      </c>
      <c r="Q166" s="172">
        <v>360068.46460000001</v>
      </c>
      <c r="R166" s="172">
        <v>225624.40789999999</v>
      </c>
      <c r="S166" s="172">
        <v>394842.71380000003</v>
      </c>
      <c r="T166" s="172">
        <v>244341.51990000001</v>
      </c>
      <c r="U166" s="172">
        <v>427597.65990000003</v>
      </c>
    </row>
    <row r="167" spans="1:21">
      <c r="A167" s="171">
        <v>10</v>
      </c>
      <c r="B167" s="171" t="s">
        <v>550</v>
      </c>
      <c r="C167" s="171" t="s">
        <v>169</v>
      </c>
      <c r="D167" s="171" t="s">
        <v>579</v>
      </c>
      <c r="E167" s="171" t="s">
        <v>413</v>
      </c>
      <c r="F167" s="171">
        <v>2</v>
      </c>
      <c r="G167" s="171" t="s">
        <v>44</v>
      </c>
      <c r="H167" s="172">
        <v>80462.127399999998</v>
      </c>
      <c r="I167" s="172">
        <v>140808.7231</v>
      </c>
      <c r="J167" s="172">
        <v>105271.62699999999</v>
      </c>
      <c r="K167" s="172">
        <v>184225.34719999999</v>
      </c>
      <c r="L167" s="172">
        <v>127758.88219999999</v>
      </c>
      <c r="M167" s="172">
        <v>223578.04389999999</v>
      </c>
      <c r="N167" s="172">
        <v>156295.75049999999</v>
      </c>
      <c r="O167" s="172">
        <v>273517.56349999999</v>
      </c>
      <c r="P167" s="172">
        <v>185411.69270000001</v>
      </c>
      <c r="Q167" s="172">
        <v>324470.46220000001</v>
      </c>
      <c r="R167" s="172">
        <v>204287.29190000001</v>
      </c>
      <c r="S167" s="172">
        <v>357502.76069999998</v>
      </c>
      <c r="T167" s="172">
        <v>221847.76949999999</v>
      </c>
      <c r="U167" s="172">
        <v>388233.59669999999</v>
      </c>
    </row>
    <row r="168" spans="1:21">
      <c r="A168" s="171">
        <v>10</v>
      </c>
      <c r="B168" s="171" t="s">
        <v>550</v>
      </c>
      <c r="C168" s="171" t="s">
        <v>169</v>
      </c>
      <c r="D168" s="171" t="s">
        <v>579</v>
      </c>
      <c r="E168" s="171" t="s">
        <v>413</v>
      </c>
      <c r="F168" s="171">
        <v>3</v>
      </c>
      <c r="G168" s="171" t="s">
        <v>43</v>
      </c>
      <c r="H168" s="172">
        <v>71507.584300000002</v>
      </c>
      <c r="I168" s="172">
        <v>125138.27250000001</v>
      </c>
      <c r="J168" s="172">
        <v>97258.403300000005</v>
      </c>
      <c r="K168" s="172">
        <v>170202.20569999999</v>
      </c>
      <c r="L168" s="172">
        <v>122913.73179999999</v>
      </c>
      <c r="M168" s="172">
        <v>215099.0306</v>
      </c>
      <c r="N168" s="172">
        <v>161725.1917</v>
      </c>
      <c r="O168" s="172">
        <v>283019.08549999999</v>
      </c>
      <c r="P168" s="172">
        <v>200131.69209999999</v>
      </c>
      <c r="Q168" s="172">
        <v>350230.46120000002</v>
      </c>
      <c r="R168" s="172">
        <v>225286.07079999999</v>
      </c>
      <c r="S168" s="172">
        <v>394250.6238</v>
      </c>
      <c r="T168" s="172">
        <v>250080.48540000001</v>
      </c>
      <c r="U168" s="172">
        <v>437640.84940000001</v>
      </c>
    </row>
    <row r="169" spans="1:21">
      <c r="A169" s="171">
        <v>10</v>
      </c>
      <c r="B169" s="171" t="s">
        <v>550</v>
      </c>
      <c r="C169" s="171" t="s">
        <v>169</v>
      </c>
      <c r="D169" s="171" t="s">
        <v>579</v>
      </c>
      <c r="E169" s="171" t="s">
        <v>413</v>
      </c>
      <c r="F169" s="171">
        <v>4</v>
      </c>
      <c r="G169" s="171" t="s">
        <v>46</v>
      </c>
      <c r="H169" s="172">
        <v>80356.201400000005</v>
      </c>
      <c r="I169" s="172">
        <v>128569.9241</v>
      </c>
      <c r="J169" s="172">
        <v>112498.68180000001</v>
      </c>
      <c r="K169" s="172">
        <v>179997.89369999999</v>
      </c>
      <c r="L169" s="172">
        <v>144641.1624</v>
      </c>
      <c r="M169" s="172">
        <v>231425.8633</v>
      </c>
      <c r="N169" s="172">
        <v>192854.88320000001</v>
      </c>
      <c r="O169" s="172">
        <v>308567.81770000001</v>
      </c>
      <c r="P169" s="172">
        <v>241068.60399999999</v>
      </c>
      <c r="Q169" s="172">
        <v>385709.7721</v>
      </c>
      <c r="R169" s="172">
        <v>273211.0845</v>
      </c>
      <c r="S169" s="172">
        <v>437137.74170000001</v>
      </c>
      <c r="T169" s="172">
        <v>305353.565</v>
      </c>
      <c r="U169" s="172">
        <v>488565.71130000002</v>
      </c>
    </row>
    <row r="170" spans="1:21">
      <c r="A170" s="171">
        <v>10</v>
      </c>
      <c r="B170" s="171" t="s">
        <v>550</v>
      </c>
      <c r="C170" s="171" t="s">
        <v>190</v>
      </c>
      <c r="D170" s="171" t="s">
        <v>580</v>
      </c>
      <c r="E170" s="171" t="s">
        <v>235</v>
      </c>
      <c r="F170" s="171">
        <v>1</v>
      </c>
      <c r="G170" s="171" t="s">
        <v>48</v>
      </c>
      <c r="H170" s="172">
        <v>101787.2234</v>
      </c>
      <c r="I170" s="172">
        <v>178127.641</v>
      </c>
      <c r="J170" s="172">
        <v>131689.37299999999</v>
      </c>
      <c r="K170" s="172">
        <v>230456.40289999999</v>
      </c>
      <c r="L170" s="172">
        <v>157560.19039999999</v>
      </c>
      <c r="M170" s="172">
        <v>275730.33319999999</v>
      </c>
      <c r="N170" s="172">
        <v>187851.54440000001</v>
      </c>
      <c r="O170" s="172">
        <v>328740.20260000002</v>
      </c>
      <c r="P170" s="172">
        <v>221343.84160000001</v>
      </c>
      <c r="Q170" s="172">
        <v>387351.72289999999</v>
      </c>
      <c r="R170" s="172">
        <v>242642.01680000001</v>
      </c>
      <c r="S170" s="172">
        <v>424623.5294</v>
      </c>
      <c r="T170" s="172">
        <v>262644.55839999998</v>
      </c>
      <c r="U170" s="172">
        <v>459627.97710000002</v>
      </c>
    </row>
    <row r="171" spans="1:21">
      <c r="A171" s="171">
        <v>10</v>
      </c>
      <c r="B171" s="171" t="s">
        <v>550</v>
      </c>
      <c r="C171" s="171" t="s">
        <v>190</v>
      </c>
      <c r="D171" s="171" t="s">
        <v>580</v>
      </c>
      <c r="E171" s="171" t="s">
        <v>235</v>
      </c>
      <c r="F171" s="171">
        <v>2</v>
      </c>
      <c r="G171" s="171" t="s">
        <v>44</v>
      </c>
      <c r="H171" s="172">
        <v>87550.409499999994</v>
      </c>
      <c r="I171" s="172">
        <v>153213.21669999999</v>
      </c>
      <c r="J171" s="172">
        <v>114331.1545</v>
      </c>
      <c r="K171" s="172">
        <v>200079.5203</v>
      </c>
      <c r="L171" s="172">
        <v>138551.0361</v>
      </c>
      <c r="M171" s="172">
        <v>242464.3132</v>
      </c>
      <c r="N171" s="172">
        <v>169126.2009</v>
      </c>
      <c r="O171" s="172">
        <v>295970.85159999999</v>
      </c>
      <c r="P171" s="172">
        <v>200424.36300000001</v>
      </c>
      <c r="Q171" s="172">
        <v>350742.63520000002</v>
      </c>
      <c r="R171" s="172">
        <v>220698.86550000001</v>
      </c>
      <c r="S171" s="172">
        <v>386223.01459999999</v>
      </c>
      <c r="T171" s="172">
        <v>239511.9209</v>
      </c>
      <c r="U171" s="172">
        <v>419145.86170000001</v>
      </c>
    </row>
    <row r="172" spans="1:21">
      <c r="A172" s="171">
        <v>10</v>
      </c>
      <c r="B172" s="171" t="s">
        <v>550</v>
      </c>
      <c r="C172" s="171" t="s">
        <v>190</v>
      </c>
      <c r="D172" s="171" t="s">
        <v>580</v>
      </c>
      <c r="E172" s="171" t="s">
        <v>235</v>
      </c>
      <c r="F172" s="171">
        <v>3</v>
      </c>
      <c r="G172" s="171" t="s">
        <v>43</v>
      </c>
      <c r="H172" s="172">
        <v>78297.321599999996</v>
      </c>
      <c r="I172" s="172">
        <v>137020.31280000001</v>
      </c>
      <c r="J172" s="172">
        <v>106683.02439999999</v>
      </c>
      <c r="K172" s="172">
        <v>186695.29269999999</v>
      </c>
      <c r="L172" s="172">
        <v>134970.5246</v>
      </c>
      <c r="M172" s="172">
        <v>236198.41800000001</v>
      </c>
      <c r="N172" s="172">
        <v>177739.57139999999</v>
      </c>
      <c r="O172" s="172">
        <v>311044.2499</v>
      </c>
      <c r="P172" s="172">
        <v>220092.15659999999</v>
      </c>
      <c r="Q172" s="172">
        <v>385161.27419999999</v>
      </c>
      <c r="R172" s="172">
        <v>247864.4785</v>
      </c>
      <c r="S172" s="172">
        <v>433762.83740000002</v>
      </c>
      <c r="T172" s="172">
        <v>275266.61239999998</v>
      </c>
      <c r="U172" s="172">
        <v>481716.57160000002</v>
      </c>
    </row>
    <row r="173" spans="1:21">
      <c r="A173" s="171">
        <v>10</v>
      </c>
      <c r="B173" s="171" t="s">
        <v>550</v>
      </c>
      <c r="C173" s="171" t="s">
        <v>190</v>
      </c>
      <c r="D173" s="171" t="s">
        <v>580</v>
      </c>
      <c r="E173" s="171" t="s">
        <v>235</v>
      </c>
      <c r="F173" s="171">
        <v>4</v>
      </c>
      <c r="G173" s="171" t="s">
        <v>46</v>
      </c>
      <c r="H173" s="172">
        <v>86768.699299999993</v>
      </c>
      <c r="I173" s="172">
        <v>138829.9209</v>
      </c>
      <c r="J173" s="172">
        <v>121476.179</v>
      </c>
      <c r="K173" s="172">
        <v>194361.88920000001</v>
      </c>
      <c r="L173" s="172">
        <v>156183.6586</v>
      </c>
      <c r="M173" s="172">
        <v>249893.85759999999</v>
      </c>
      <c r="N173" s="172">
        <v>208244.87830000001</v>
      </c>
      <c r="O173" s="172">
        <v>333191.8101</v>
      </c>
      <c r="P173" s="172">
        <v>260306.09770000001</v>
      </c>
      <c r="Q173" s="172">
        <v>416489.76260000002</v>
      </c>
      <c r="R173" s="172">
        <v>295013.57740000001</v>
      </c>
      <c r="S173" s="172">
        <v>472021.73090000002</v>
      </c>
      <c r="T173" s="172">
        <v>329721.05719999998</v>
      </c>
      <c r="U173" s="172">
        <v>527553.69940000004</v>
      </c>
    </row>
    <row r="174" spans="1:21">
      <c r="A174" s="171">
        <v>10</v>
      </c>
      <c r="B174" s="171" t="s">
        <v>550</v>
      </c>
      <c r="C174" s="171" t="s">
        <v>190</v>
      </c>
      <c r="D174" s="171" t="s">
        <v>580</v>
      </c>
      <c r="E174" s="171" t="s">
        <v>280</v>
      </c>
      <c r="F174" s="171">
        <v>1</v>
      </c>
      <c r="G174" s="171" t="s">
        <v>48</v>
      </c>
      <c r="H174" s="172">
        <v>99489.924499999994</v>
      </c>
      <c r="I174" s="172">
        <v>174107.36799999999</v>
      </c>
      <c r="J174" s="172">
        <v>128677.94190000001</v>
      </c>
      <c r="K174" s="172">
        <v>225186.3983</v>
      </c>
      <c r="L174" s="172">
        <v>153930.38709999999</v>
      </c>
      <c r="M174" s="172">
        <v>269378.17749999999</v>
      </c>
      <c r="N174" s="172">
        <v>183483.27849999999</v>
      </c>
      <c r="O174" s="172">
        <v>321095.73729999998</v>
      </c>
      <c r="P174" s="172">
        <v>216158.46280000001</v>
      </c>
      <c r="Q174" s="172">
        <v>378277.30979999999</v>
      </c>
      <c r="R174" s="172">
        <v>236937.2879</v>
      </c>
      <c r="S174" s="172">
        <v>414640.2537</v>
      </c>
      <c r="T174" s="172">
        <v>256436.71599999999</v>
      </c>
      <c r="U174" s="172">
        <v>448764.25290000002</v>
      </c>
    </row>
    <row r="175" spans="1:21">
      <c r="A175" s="171">
        <v>10</v>
      </c>
      <c r="B175" s="171" t="s">
        <v>550</v>
      </c>
      <c r="C175" s="171" t="s">
        <v>190</v>
      </c>
      <c r="D175" s="171" t="s">
        <v>580</v>
      </c>
      <c r="E175" s="171" t="s">
        <v>280</v>
      </c>
      <c r="F175" s="171">
        <v>2</v>
      </c>
      <c r="G175" s="171" t="s">
        <v>44</v>
      </c>
      <c r="H175" s="172">
        <v>85757.068199999994</v>
      </c>
      <c r="I175" s="172">
        <v>150074.8694</v>
      </c>
      <c r="J175" s="172">
        <v>111934.17290000001</v>
      </c>
      <c r="K175" s="172">
        <v>195884.8026</v>
      </c>
      <c r="L175" s="172">
        <v>135594.1226</v>
      </c>
      <c r="M175" s="172">
        <v>237289.71460000001</v>
      </c>
      <c r="N175" s="172">
        <v>165420.77840000001</v>
      </c>
      <c r="O175" s="172">
        <v>289486.36219999997</v>
      </c>
      <c r="P175" s="172">
        <v>195979.49590000001</v>
      </c>
      <c r="Q175" s="172">
        <v>342964.11780000001</v>
      </c>
      <c r="R175" s="172">
        <v>215770.88449999999</v>
      </c>
      <c r="S175" s="172">
        <v>377599.04790000001</v>
      </c>
      <c r="T175" s="172">
        <v>234122.93229999999</v>
      </c>
      <c r="U175" s="172">
        <v>409715.13140000001</v>
      </c>
    </row>
    <row r="176" spans="1:21">
      <c r="A176" s="171">
        <v>10</v>
      </c>
      <c r="B176" s="171" t="s">
        <v>550</v>
      </c>
      <c r="C176" s="171" t="s">
        <v>190</v>
      </c>
      <c r="D176" s="171" t="s">
        <v>580</v>
      </c>
      <c r="E176" s="171" t="s">
        <v>280</v>
      </c>
      <c r="F176" s="171">
        <v>3</v>
      </c>
      <c r="G176" s="171" t="s">
        <v>43</v>
      </c>
      <c r="H176" s="172">
        <v>76819.503400000001</v>
      </c>
      <c r="I176" s="172">
        <v>134434.13089999999</v>
      </c>
      <c r="J176" s="172">
        <v>104717.90979999999</v>
      </c>
      <c r="K176" s="172">
        <v>183256.34220000001</v>
      </c>
      <c r="L176" s="172">
        <v>132521.58979999999</v>
      </c>
      <c r="M176" s="172">
        <v>231912.78210000001</v>
      </c>
      <c r="N176" s="172">
        <v>174552.94880000001</v>
      </c>
      <c r="O176" s="172">
        <v>305467.6605</v>
      </c>
      <c r="P176" s="172">
        <v>216182.58850000001</v>
      </c>
      <c r="Q176" s="172">
        <v>378319.52980000002</v>
      </c>
      <c r="R176" s="172">
        <v>243489.3265</v>
      </c>
      <c r="S176" s="172">
        <v>426106.32140000002</v>
      </c>
      <c r="T176" s="172">
        <v>270438.98050000001</v>
      </c>
      <c r="U176" s="172">
        <v>473268.21590000001</v>
      </c>
    </row>
    <row r="177" spans="1:21">
      <c r="A177" s="171">
        <v>10</v>
      </c>
      <c r="B177" s="171" t="s">
        <v>550</v>
      </c>
      <c r="C177" s="171" t="s">
        <v>190</v>
      </c>
      <c r="D177" s="171" t="s">
        <v>580</v>
      </c>
      <c r="E177" s="171" t="s">
        <v>280</v>
      </c>
      <c r="F177" s="171">
        <v>4</v>
      </c>
      <c r="G177" s="171" t="s">
        <v>46</v>
      </c>
      <c r="H177" s="172">
        <v>84820.119699999996</v>
      </c>
      <c r="I177" s="172">
        <v>135712.19349999999</v>
      </c>
      <c r="J177" s="172">
        <v>118748.1675</v>
      </c>
      <c r="K177" s="172">
        <v>189997.07089999999</v>
      </c>
      <c r="L177" s="172">
        <v>152676.21539999999</v>
      </c>
      <c r="M177" s="172">
        <v>244281.94829999999</v>
      </c>
      <c r="N177" s="172">
        <v>203568.28719999999</v>
      </c>
      <c r="O177" s="172">
        <v>325709.26449999999</v>
      </c>
      <c r="P177" s="172">
        <v>254460.359</v>
      </c>
      <c r="Q177" s="172">
        <v>407136.58049999998</v>
      </c>
      <c r="R177" s="172">
        <v>288388.4069</v>
      </c>
      <c r="S177" s="172">
        <v>461421.45789999998</v>
      </c>
      <c r="T177" s="172">
        <v>322316.4547</v>
      </c>
      <c r="U177" s="172">
        <v>515706.33529999998</v>
      </c>
    </row>
    <row r="178" spans="1:21">
      <c r="A178" s="171">
        <v>10</v>
      </c>
      <c r="B178" s="171" t="s">
        <v>550</v>
      </c>
      <c r="C178" s="171" t="s">
        <v>190</v>
      </c>
      <c r="D178" s="171" t="s">
        <v>580</v>
      </c>
      <c r="E178" s="171" t="s">
        <v>320</v>
      </c>
      <c r="F178" s="171">
        <v>1</v>
      </c>
      <c r="G178" s="171" t="s">
        <v>48</v>
      </c>
      <c r="H178" s="172">
        <v>97192.620299999995</v>
      </c>
      <c r="I178" s="172">
        <v>170087.08559999999</v>
      </c>
      <c r="J178" s="172">
        <v>125666.5036</v>
      </c>
      <c r="K178" s="172">
        <v>219916.38140000001</v>
      </c>
      <c r="L178" s="172">
        <v>150300.57519999999</v>
      </c>
      <c r="M178" s="172">
        <v>263026.00679999997</v>
      </c>
      <c r="N178" s="172">
        <v>179115.00210000001</v>
      </c>
      <c r="O178" s="172">
        <v>313451.2537</v>
      </c>
      <c r="P178" s="172">
        <v>210973.07139999999</v>
      </c>
      <c r="Q178" s="172">
        <v>369202.875</v>
      </c>
      <c r="R178" s="172">
        <v>231232.5453</v>
      </c>
      <c r="S178" s="172">
        <v>404656.95429999998</v>
      </c>
      <c r="T178" s="172">
        <v>250228.85870000001</v>
      </c>
      <c r="U178" s="172">
        <v>437900.50270000001</v>
      </c>
    </row>
    <row r="179" spans="1:21">
      <c r="A179" s="171">
        <v>10</v>
      </c>
      <c r="B179" s="171" t="s">
        <v>550</v>
      </c>
      <c r="C179" s="171" t="s">
        <v>190</v>
      </c>
      <c r="D179" s="171" t="s">
        <v>580</v>
      </c>
      <c r="E179" s="171" t="s">
        <v>320</v>
      </c>
      <c r="F179" s="171">
        <v>2</v>
      </c>
      <c r="G179" s="171" t="s">
        <v>44</v>
      </c>
      <c r="H179" s="172">
        <v>83963.723100000003</v>
      </c>
      <c r="I179" s="172">
        <v>146936.5154</v>
      </c>
      <c r="J179" s="172">
        <v>109537.1862</v>
      </c>
      <c r="K179" s="172">
        <v>191690.07579999999</v>
      </c>
      <c r="L179" s="172">
        <v>132637.20250000001</v>
      </c>
      <c r="M179" s="172">
        <v>232115.10449999999</v>
      </c>
      <c r="N179" s="172">
        <v>161715.3474</v>
      </c>
      <c r="O179" s="172">
        <v>283001.85800000001</v>
      </c>
      <c r="P179" s="172">
        <v>191534.61859999999</v>
      </c>
      <c r="Q179" s="172">
        <v>335185.58250000002</v>
      </c>
      <c r="R179" s="172">
        <v>210842.89230000001</v>
      </c>
      <c r="S179" s="172">
        <v>368975.06140000001</v>
      </c>
      <c r="T179" s="172">
        <v>228733.93109999999</v>
      </c>
      <c r="U179" s="172">
        <v>400284.37929999997</v>
      </c>
    </row>
    <row r="180" spans="1:21">
      <c r="A180" s="171">
        <v>10</v>
      </c>
      <c r="B180" s="171" t="s">
        <v>550</v>
      </c>
      <c r="C180" s="171" t="s">
        <v>190</v>
      </c>
      <c r="D180" s="171" t="s">
        <v>580</v>
      </c>
      <c r="E180" s="171" t="s">
        <v>320</v>
      </c>
      <c r="F180" s="171">
        <v>3</v>
      </c>
      <c r="G180" s="171" t="s">
        <v>43</v>
      </c>
      <c r="H180" s="172">
        <v>75341.682199999996</v>
      </c>
      <c r="I180" s="172">
        <v>131847.94390000001</v>
      </c>
      <c r="J180" s="172">
        <v>102752.7914</v>
      </c>
      <c r="K180" s="172">
        <v>179817.38500000001</v>
      </c>
      <c r="L180" s="172">
        <v>130072.65029999999</v>
      </c>
      <c r="M180" s="172">
        <v>227627.13810000001</v>
      </c>
      <c r="N180" s="172">
        <v>171366.3204</v>
      </c>
      <c r="O180" s="172">
        <v>299891.06089999998</v>
      </c>
      <c r="P180" s="172">
        <v>212273.01319999999</v>
      </c>
      <c r="Q180" s="172">
        <v>371477.77299999999</v>
      </c>
      <c r="R180" s="172">
        <v>239114.1666</v>
      </c>
      <c r="S180" s="172">
        <v>418449.79149999999</v>
      </c>
      <c r="T180" s="172">
        <v>265611.34000000003</v>
      </c>
      <c r="U180" s="172">
        <v>464819.84509999998</v>
      </c>
    </row>
    <row r="181" spans="1:21">
      <c r="A181" s="171">
        <v>10</v>
      </c>
      <c r="B181" s="171" t="s">
        <v>550</v>
      </c>
      <c r="C181" s="171" t="s">
        <v>190</v>
      </c>
      <c r="D181" s="171" t="s">
        <v>580</v>
      </c>
      <c r="E181" s="171" t="s">
        <v>320</v>
      </c>
      <c r="F181" s="171">
        <v>4</v>
      </c>
      <c r="G181" s="171" t="s">
        <v>46</v>
      </c>
      <c r="H181" s="172">
        <v>82871.535600000003</v>
      </c>
      <c r="I181" s="172">
        <v>132594.459</v>
      </c>
      <c r="J181" s="172">
        <v>116020.1498</v>
      </c>
      <c r="K181" s="172">
        <v>185632.24249999999</v>
      </c>
      <c r="L181" s="172">
        <v>149168.7641</v>
      </c>
      <c r="M181" s="172">
        <v>238670.02609999999</v>
      </c>
      <c r="N181" s="172">
        <v>198891.68539999999</v>
      </c>
      <c r="O181" s="172">
        <v>318226.70140000002</v>
      </c>
      <c r="P181" s="172">
        <v>248614.60680000001</v>
      </c>
      <c r="Q181" s="172">
        <v>397783.37670000002</v>
      </c>
      <c r="R181" s="172">
        <v>281763.22090000001</v>
      </c>
      <c r="S181" s="172">
        <v>450821.16029999999</v>
      </c>
      <c r="T181" s="172">
        <v>314911.83529999998</v>
      </c>
      <c r="U181" s="172">
        <v>503858.94390000001</v>
      </c>
    </row>
    <row r="182" spans="1:21">
      <c r="A182" s="171">
        <v>10</v>
      </c>
      <c r="B182" s="171" t="s">
        <v>550</v>
      </c>
      <c r="C182" s="171" t="s">
        <v>190</v>
      </c>
      <c r="D182" s="171" t="s">
        <v>580</v>
      </c>
      <c r="E182" s="171" t="s">
        <v>359</v>
      </c>
      <c r="F182" s="171">
        <v>1</v>
      </c>
      <c r="G182" s="171" t="s">
        <v>48</v>
      </c>
      <c r="H182" s="172">
        <v>98028.249200000006</v>
      </c>
      <c r="I182" s="172">
        <v>171549.43609999999</v>
      </c>
      <c r="J182" s="172">
        <v>126803.7294</v>
      </c>
      <c r="K182" s="172">
        <v>221906.5264</v>
      </c>
      <c r="L182" s="172">
        <v>151699.47690000001</v>
      </c>
      <c r="M182" s="172">
        <v>265474.0845</v>
      </c>
      <c r="N182" s="172">
        <v>180840.92</v>
      </c>
      <c r="O182" s="172">
        <v>316471.60989999998</v>
      </c>
      <c r="P182" s="172">
        <v>213061.44190000001</v>
      </c>
      <c r="Q182" s="172">
        <v>372857.5233</v>
      </c>
      <c r="R182" s="172">
        <v>233551.0288</v>
      </c>
      <c r="S182" s="172">
        <v>408714.3003</v>
      </c>
      <c r="T182" s="172">
        <v>252785.4106</v>
      </c>
      <c r="U182" s="172">
        <v>442374.46850000002</v>
      </c>
    </row>
    <row r="183" spans="1:21">
      <c r="A183" s="171">
        <v>10</v>
      </c>
      <c r="B183" s="171" t="s">
        <v>550</v>
      </c>
      <c r="C183" s="171" t="s">
        <v>190</v>
      </c>
      <c r="D183" s="171" t="s">
        <v>580</v>
      </c>
      <c r="E183" s="171" t="s">
        <v>359</v>
      </c>
      <c r="F183" s="171">
        <v>2</v>
      </c>
      <c r="G183" s="171" t="s">
        <v>44</v>
      </c>
      <c r="H183" s="172">
        <v>84421.382199999993</v>
      </c>
      <c r="I183" s="172">
        <v>147737.41889999999</v>
      </c>
      <c r="J183" s="172">
        <v>110213.57279999999</v>
      </c>
      <c r="K183" s="172">
        <v>192873.7524</v>
      </c>
      <c r="L183" s="172">
        <v>133531.43479999999</v>
      </c>
      <c r="M183" s="172">
        <v>233680.01089999999</v>
      </c>
      <c r="N183" s="172">
        <v>162944.13070000001</v>
      </c>
      <c r="O183" s="172">
        <v>285152.22879999998</v>
      </c>
      <c r="P183" s="172">
        <v>193067.603</v>
      </c>
      <c r="Q183" s="172">
        <v>337868.30530000001</v>
      </c>
      <c r="R183" s="172">
        <v>212578.8124</v>
      </c>
      <c r="S183" s="172">
        <v>372012.92170000001</v>
      </c>
      <c r="T183" s="172">
        <v>230676.34030000001</v>
      </c>
      <c r="U183" s="172">
        <v>403683.5955</v>
      </c>
    </row>
    <row r="184" spans="1:21">
      <c r="A184" s="171">
        <v>10</v>
      </c>
      <c r="B184" s="171" t="s">
        <v>550</v>
      </c>
      <c r="C184" s="171" t="s">
        <v>190</v>
      </c>
      <c r="D184" s="171" t="s">
        <v>580</v>
      </c>
      <c r="E184" s="171" t="s">
        <v>359</v>
      </c>
      <c r="F184" s="171">
        <v>3</v>
      </c>
      <c r="G184" s="171" t="s">
        <v>43</v>
      </c>
      <c r="H184" s="172">
        <v>75570.866099999999</v>
      </c>
      <c r="I184" s="172">
        <v>132249.01560000001</v>
      </c>
      <c r="J184" s="172">
        <v>102995.77529999999</v>
      </c>
      <c r="K184" s="172">
        <v>180242.60680000001</v>
      </c>
      <c r="L184" s="172">
        <v>130326.82709999999</v>
      </c>
      <c r="M184" s="172">
        <v>228071.94750000001</v>
      </c>
      <c r="N184" s="172">
        <v>171646.25459999999</v>
      </c>
      <c r="O184" s="172">
        <v>300380.94569999998</v>
      </c>
      <c r="P184" s="172">
        <v>212567.6482</v>
      </c>
      <c r="Q184" s="172">
        <v>371993.38439999998</v>
      </c>
      <c r="R184" s="172">
        <v>239406.31719999999</v>
      </c>
      <c r="S184" s="172">
        <v>418961.0551</v>
      </c>
      <c r="T184" s="172">
        <v>265891.17810000002</v>
      </c>
      <c r="U184" s="172">
        <v>465309.56180000002</v>
      </c>
    </row>
    <row r="185" spans="1:21">
      <c r="A185" s="171">
        <v>10</v>
      </c>
      <c r="B185" s="171" t="s">
        <v>550</v>
      </c>
      <c r="C185" s="171" t="s">
        <v>190</v>
      </c>
      <c r="D185" s="171" t="s">
        <v>580</v>
      </c>
      <c r="E185" s="171" t="s">
        <v>359</v>
      </c>
      <c r="F185" s="171">
        <v>4</v>
      </c>
      <c r="G185" s="171" t="s">
        <v>46</v>
      </c>
      <c r="H185" s="172">
        <v>83569.920800000007</v>
      </c>
      <c r="I185" s="172">
        <v>133711.87530000001</v>
      </c>
      <c r="J185" s="172">
        <v>116997.88920000001</v>
      </c>
      <c r="K185" s="172">
        <v>187196.62539999999</v>
      </c>
      <c r="L185" s="172">
        <v>150425.85750000001</v>
      </c>
      <c r="M185" s="172">
        <v>240681.37549999999</v>
      </c>
      <c r="N185" s="172">
        <v>200567.80989999999</v>
      </c>
      <c r="O185" s="172">
        <v>320908.50069999998</v>
      </c>
      <c r="P185" s="172">
        <v>250709.76240000001</v>
      </c>
      <c r="Q185" s="172">
        <v>401135.62579999998</v>
      </c>
      <c r="R185" s="172">
        <v>284137.73070000001</v>
      </c>
      <c r="S185" s="172">
        <v>454620.37589999998</v>
      </c>
      <c r="T185" s="172">
        <v>317565.69900000002</v>
      </c>
      <c r="U185" s="172">
        <v>508105.12609999999</v>
      </c>
    </row>
    <row r="186" spans="1:21">
      <c r="A186" s="171">
        <v>10</v>
      </c>
      <c r="B186" s="171" t="s">
        <v>550</v>
      </c>
      <c r="C186" s="171" t="s">
        <v>190</v>
      </c>
      <c r="D186" s="171" t="s">
        <v>580</v>
      </c>
      <c r="E186" s="171" t="s">
        <v>397</v>
      </c>
      <c r="F186" s="171">
        <v>1</v>
      </c>
      <c r="G186" s="171" t="s">
        <v>48</v>
      </c>
      <c r="H186" s="172">
        <v>99430.4274</v>
      </c>
      <c r="I186" s="172">
        <v>174003.24789999999</v>
      </c>
      <c r="J186" s="172">
        <v>128629.83199999999</v>
      </c>
      <c r="K186" s="172">
        <v>225102.20600000001</v>
      </c>
      <c r="L186" s="172">
        <v>153892.5097</v>
      </c>
      <c r="M186" s="172">
        <v>269311.8921</v>
      </c>
      <c r="N186" s="172">
        <v>183467.99350000001</v>
      </c>
      <c r="O186" s="172">
        <v>321068.98859999998</v>
      </c>
      <c r="P186" s="172">
        <v>216168.6102</v>
      </c>
      <c r="Q186" s="172">
        <v>378295.06790000002</v>
      </c>
      <c r="R186" s="172">
        <v>236963.41510000001</v>
      </c>
      <c r="S186" s="172">
        <v>414685.97659999999</v>
      </c>
      <c r="T186" s="172">
        <v>256489.14449999999</v>
      </c>
      <c r="U186" s="172">
        <v>448856.00300000003</v>
      </c>
    </row>
    <row r="187" spans="1:21">
      <c r="A187" s="171">
        <v>10</v>
      </c>
      <c r="B187" s="171" t="s">
        <v>550</v>
      </c>
      <c r="C187" s="171" t="s">
        <v>190</v>
      </c>
      <c r="D187" s="171" t="s">
        <v>580</v>
      </c>
      <c r="E187" s="171" t="s">
        <v>397</v>
      </c>
      <c r="F187" s="171">
        <v>2</v>
      </c>
      <c r="G187" s="171" t="s">
        <v>44</v>
      </c>
      <c r="H187" s="172">
        <v>85571.581699999995</v>
      </c>
      <c r="I187" s="172">
        <v>149750.26800000001</v>
      </c>
      <c r="J187" s="172">
        <v>111732.4506</v>
      </c>
      <c r="K187" s="172">
        <v>195531.7887</v>
      </c>
      <c r="L187" s="172">
        <v>135388.02280000001</v>
      </c>
      <c r="M187" s="172">
        <v>236929.04</v>
      </c>
      <c r="N187" s="172">
        <v>165239.78260000001</v>
      </c>
      <c r="O187" s="172">
        <v>289169.61949999997</v>
      </c>
      <c r="P187" s="172">
        <v>195804.51550000001</v>
      </c>
      <c r="Q187" s="172">
        <v>342657.902</v>
      </c>
      <c r="R187" s="172">
        <v>215602.82490000001</v>
      </c>
      <c r="S187" s="172">
        <v>377304.94349999999</v>
      </c>
      <c r="T187" s="172">
        <v>233970.64739999999</v>
      </c>
      <c r="U187" s="172">
        <v>409448.63299999997</v>
      </c>
    </row>
    <row r="188" spans="1:21">
      <c r="A188" s="171">
        <v>10</v>
      </c>
      <c r="B188" s="171" t="s">
        <v>550</v>
      </c>
      <c r="C188" s="171" t="s">
        <v>190</v>
      </c>
      <c r="D188" s="171" t="s">
        <v>580</v>
      </c>
      <c r="E188" s="171" t="s">
        <v>397</v>
      </c>
      <c r="F188" s="171">
        <v>3</v>
      </c>
      <c r="G188" s="171" t="s">
        <v>43</v>
      </c>
      <c r="H188" s="172">
        <v>76560.970199999996</v>
      </c>
      <c r="I188" s="172">
        <v>133981.698</v>
      </c>
      <c r="J188" s="172">
        <v>104330.00569999999</v>
      </c>
      <c r="K188" s="172">
        <v>182577.51</v>
      </c>
      <c r="L188" s="172">
        <v>132003.44570000001</v>
      </c>
      <c r="M188" s="172">
        <v>231006.02979999999</v>
      </c>
      <c r="N188" s="172">
        <v>173842.43410000001</v>
      </c>
      <c r="O188" s="172">
        <v>304224.2597</v>
      </c>
      <c r="P188" s="172">
        <v>215276.01749999999</v>
      </c>
      <c r="Q188" s="172">
        <v>376733.0307</v>
      </c>
      <c r="R188" s="172">
        <v>242447.9564</v>
      </c>
      <c r="S188" s="172">
        <v>424283.92379999999</v>
      </c>
      <c r="T188" s="172">
        <v>269259.53539999999</v>
      </c>
      <c r="U188" s="172">
        <v>471204.18680000002</v>
      </c>
    </row>
    <row r="189" spans="1:21">
      <c r="A189" s="171">
        <v>10</v>
      </c>
      <c r="B189" s="171" t="s">
        <v>550</v>
      </c>
      <c r="C189" s="171" t="s">
        <v>190</v>
      </c>
      <c r="D189" s="171" t="s">
        <v>580</v>
      </c>
      <c r="E189" s="171" t="s">
        <v>397</v>
      </c>
      <c r="F189" s="171">
        <v>4</v>
      </c>
      <c r="G189" s="171" t="s">
        <v>46</v>
      </c>
      <c r="H189" s="172">
        <v>84762.225999999995</v>
      </c>
      <c r="I189" s="172">
        <v>135619.5637</v>
      </c>
      <c r="J189" s="172">
        <v>118667.1164</v>
      </c>
      <c r="K189" s="172">
        <v>189867.3891</v>
      </c>
      <c r="L189" s="172">
        <v>152572.00690000001</v>
      </c>
      <c r="M189" s="172">
        <v>244115.21460000001</v>
      </c>
      <c r="N189" s="172">
        <v>203429.34239999999</v>
      </c>
      <c r="O189" s="172">
        <v>325486.95280000003</v>
      </c>
      <c r="P189" s="172">
        <v>254286.67800000001</v>
      </c>
      <c r="Q189" s="172">
        <v>406858.69089999999</v>
      </c>
      <c r="R189" s="172">
        <v>288191.56839999999</v>
      </c>
      <c r="S189" s="172">
        <v>461106.51630000002</v>
      </c>
      <c r="T189" s="172">
        <v>322096.45880000002</v>
      </c>
      <c r="U189" s="172">
        <v>515354.34179999999</v>
      </c>
    </row>
    <row r="190" spans="1:21">
      <c r="A190" s="171">
        <v>10</v>
      </c>
      <c r="B190" s="171" t="s">
        <v>550</v>
      </c>
      <c r="C190" s="171" t="s">
        <v>190</v>
      </c>
      <c r="D190" s="171" t="s">
        <v>580</v>
      </c>
      <c r="E190" s="171" t="s">
        <v>345</v>
      </c>
      <c r="F190" s="171">
        <v>1</v>
      </c>
      <c r="G190" s="171" t="s">
        <v>48</v>
      </c>
      <c r="H190" s="172">
        <v>100892.1027</v>
      </c>
      <c r="I190" s="172">
        <v>176561.17980000001</v>
      </c>
      <c r="J190" s="172">
        <v>130504.04459999999</v>
      </c>
      <c r="K190" s="172">
        <v>228382.07800000001</v>
      </c>
      <c r="L190" s="172">
        <v>156123.42000000001</v>
      </c>
      <c r="M190" s="172">
        <v>273215.98499999999</v>
      </c>
      <c r="N190" s="172">
        <v>186110.35200000001</v>
      </c>
      <c r="O190" s="172">
        <v>325693.11599999998</v>
      </c>
      <c r="P190" s="172">
        <v>219265.63099999999</v>
      </c>
      <c r="Q190" s="172">
        <v>383714.85440000001</v>
      </c>
      <c r="R190" s="172">
        <v>240349.67430000001</v>
      </c>
      <c r="S190" s="172">
        <v>420611.93</v>
      </c>
      <c r="T190" s="172">
        <v>260140.45</v>
      </c>
      <c r="U190" s="172">
        <v>455245.78749999998</v>
      </c>
    </row>
    <row r="191" spans="1:21">
      <c r="A191" s="171">
        <v>10</v>
      </c>
      <c r="B191" s="171" t="s">
        <v>550</v>
      </c>
      <c r="C191" s="171" t="s">
        <v>190</v>
      </c>
      <c r="D191" s="171" t="s">
        <v>580</v>
      </c>
      <c r="E191" s="171" t="s">
        <v>345</v>
      </c>
      <c r="F191" s="171">
        <v>2</v>
      </c>
      <c r="G191" s="171" t="s">
        <v>44</v>
      </c>
      <c r="H191" s="172">
        <v>86907.267600000006</v>
      </c>
      <c r="I191" s="172">
        <v>152087.71840000001</v>
      </c>
      <c r="J191" s="172">
        <v>113453.0508</v>
      </c>
      <c r="K191" s="172">
        <v>198542.8389</v>
      </c>
      <c r="L191" s="172">
        <v>137450.71059999999</v>
      </c>
      <c r="M191" s="172">
        <v>240538.74359999999</v>
      </c>
      <c r="N191" s="172">
        <v>167716.4302</v>
      </c>
      <c r="O191" s="172">
        <v>293503.75280000002</v>
      </c>
      <c r="P191" s="172">
        <v>198716.40839999999</v>
      </c>
      <c r="Q191" s="172">
        <v>347753.71460000001</v>
      </c>
      <c r="R191" s="172">
        <v>218794.897</v>
      </c>
      <c r="S191" s="172">
        <v>382891.06969999999</v>
      </c>
      <c r="T191" s="172">
        <v>237417.23939999999</v>
      </c>
      <c r="U191" s="172">
        <v>415480.16899999999</v>
      </c>
    </row>
    <row r="192" spans="1:21">
      <c r="A192" s="171">
        <v>10</v>
      </c>
      <c r="B192" s="171" t="s">
        <v>550</v>
      </c>
      <c r="C192" s="171" t="s">
        <v>190</v>
      </c>
      <c r="D192" s="171" t="s">
        <v>580</v>
      </c>
      <c r="E192" s="171" t="s">
        <v>345</v>
      </c>
      <c r="F192" s="171">
        <v>3</v>
      </c>
      <c r="G192" s="171" t="s">
        <v>43</v>
      </c>
      <c r="H192" s="172">
        <v>77809.607600000003</v>
      </c>
      <c r="I192" s="172">
        <v>136166.81330000001</v>
      </c>
      <c r="J192" s="172">
        <v>106052.14019999999</v>
      </c>
      <c r="K192" s="172">
        <v>185591.24540000001</v>
      </c>
      <c r="L192" s="172">
        <v>134198.2083</v>
      </c>
      <c r="M192" s="172">
        <v>234846.8645</v>
      </c>
      <c r="N192" s="172">
        <v>176749.12830000001</v>
      </c>
      <c r="O192" s="172">
        <v>309310.97440000001</v>
      </c>
      <c r="P192" s="172">
        <v>218890.9578</v>
      </c>
      <c r="Q192" s="172">
        <v>383059.17609999998</v>
      </c>
      <c r="R192" s="172">
        <v>246530.96580000001</v>
      </c>
      <c r="S192" s="172">
        <v>431429.19</v>
      </c>
      <c r="T192" s="172">
        <v>273807.33769999997</v>
      </c>
      <c r="U192" s="172">
        <v>479162.84090000001</v>
      </c>
    </row>
    <row r="193" spans="1:21">
      <c r="A193" s="171">
        <v>10</v>
      </c>
      <c r="B193" s="171" t="s">
        <v>550</v>
      </c>
      <c r="C193" s="171" t="s">
        <v>190</v>
      </c>
      <c r="D193" s="171" t="s">
        <v>580</v>
      </c>
      <c r="E193" s="171" t="s">
        <v>345</v>
      </c>
      <c r="F193" s="171">
        <v>4</v>
      </c>
      <c r="G193" s="171" t="s">
        <v>46</v>
      </c>
      <c r="H193" s="172">
        <v>86012.424899999998</v>
      </c>
      <c r="I193" s="172">
        <v>137619.88190000001</v>
      </c>
      <c r="J193" s="172">
        <v>120417.39479999999</v>
      </c>
      <c r="K193" s="172">
        <v>192667.8346</v>
      </c>
      <c r="L193" s="172">
        <v>154822.36480000001</v>
      </c>
      <c r="M193" s="172">
        <v>247715.7874</v>
      </c>
      <c r="N193" s="172">
        <v>206429.81969999999</v>
      </c>
      <c r="O193" s="172">
        <v>330287.71649999998</v>
      </c>
      <c r="P193" s="172">
        <v>258037.27470000001</v>
      </c>
      <c r="Q193" s="172">
        <v>412859.64559999999</v>
      </c>
      <c r="R193" s="172">
        <v>292442.24459999998</v>
      </c>
      <c r="S193" s="172">
        <v>467907.59830000001</v>
      </c>
      <c r="T193" s="172">
        <v>326847.2145</v>
      </c>
      <c r="U193" s="172">
        <v>522955.55109999998</v>
      </c>
    </row>
    <row r="194" spans="1:21">
      <c r="A194" s="171">
        <v>10</v>
      </c>
      <c r="B194" s="171" t="s">
        <v>550</v>
      </c>
      <c r="C194" s="171" t="s">
        <v>190</v>
      </c>
      <c r="D194" s="171" t="s">
        <v>580</v>
      </c>
      <c r="E194" s="171" t="s">
        <v>458</v>
      </c>
      <c r="F194" s="171">
        <v>1</v>
      </c>
      <c r="G194" s="171" t="s">
        <v>48</v>
      </c>
      <c r="H194" s="172">
        <v>99042.364199999996</v>
      </c>
      <c r="I194" s="172">
        <v>173324.13740000001</v>
      </c>
      <c r="J194" s="172">
        <v>128085.27770000001</v>
      </c>
      <c r="K194" s="172">
        <v>224149.2359</v>
      </c>
      <c r="L194" s="172">
        <v>153212.0019</v>
      </c>
      <c r="M194" s="172">
        <v>268121.00339999999</v>
      </c>
      <c r="N194" s="172">
        <v>182612.68229999999</v>
      </c>
      <c r="O194" s="172">
        <v>319572.19390000001</v>
      </c>
      <c r="P194" s="172">
        <v>215119.35750000001</v>
      </c>
      <c r="Q194" s="172">
        <v>376458.87550000002</v>
      </c>
      <c r="R194" s="172">
        <v>235791.11670000001</v>
      </c>
      <c r="S194" s="172">
        <v>412634.45409999997</v>
      </c>
      <c r="T194" s="172">
        <v>255184.6617</v>
      </c>
      <c r="U194" s="172">
        <v>446573.1581</v>
      </c>
    </row>
    <row r="195" spans="1:21">
      <c r="A195" s="171">
        <v>10</v>
      </c>
      <c r="B195" s="171" t="s">
        <v>550</v>
      </c>
      <c r="C195" s="171" t="s">
        <v>190</v>
      </c>
      <c r="D195" s="171" t="s">
        <v>580</v>
      </c>
      <c r="E195" s="171" t="s">
        <v>458</v>
      </c>
      <c r="F195" s="171">
        <v>2</v>
      </c>
      <c r="G195" s="171" t="s">
        <v>44</v>
      </c>
      <c r="H195" s="172">
        <v>85435.497300000003</v>
      </c>
      <c r="I195" s="172">
        <v>149512.12030000001</v>
      </c>
      <c r="J195" s="172">
        <v>111495.1211</v>
      </c>
      <c r="K195" s="172">
        <v>195116.46189999999</v>
      </c>
      <c r="L195" s="172">
        <v>135043.95989999999</v>
      </c>
      <c r="M195" s="172">
        <v>236326.92980000001</v>
      </c>
      <c r="N195" s="172">
        <v>164715.89300000001</v>
      </c>
      <c r="O195" s="172">
        <v>288252.81280000001</v>
      </c>
      <c r="P195" s="172">
        <v>195125.51860000001</v>
      </c>
      <c r="Q195" s="172">
        <v>341469.65749999997</v>
      </c>
      <c r="R195" s="172">
        <v>214818.90030000001</v>
      </c>
      <c r="S195" s="172">
        <v>375933.07549999998</v>
      </c>
      <c r="T195" s="172">
        <v>233075.59150000001</v>
      </c>
      <c r="U195" s="172">
        <v>407882.28509999998</v>
      </c>
    </row>
    <row r="196" spans="1:21">
      <c r="A196" s="171">
        <v>10</v>
      </c>
      <c r="B196" s="171" t="s">
        <v>550</v>
      </c>
      <c r="C196" s="171" t="s">
        <v>190</v>
      </c>
      <c r="D196" s="171" t="s">
        <v>580</v>
      </c>
      <c r="E196" s="171" t="s">
        <v>458</v>
      </c>
      <c r="F196" s="171">
        <v>3</v>
      </c>
      <c r="G196" s="171" t="s">
        <v>43</v>
      </c>
      <c r="H196" s="172">
        <v>76575.646299999993</v>
      </c>
      <c r="I196" s="172">
        <v>134007.3811</v>
      </c>
      <c r="J196" s="172">
        <v>104402.46769999999</v>
      </c>
      <c r="K196" s="172">
        <v>182704.31839999999</v>
      </c>
      <c r="L196" s="172">
        <v>132135.43160000001</v>
      </c>
      <c r="M196" s="172">
        <v>231237.00529999999</v>
      </c>
      <c r="N196" s="172">
        <v>174057.7273</v>
      </c>
      <c r="O196" s="172">
        <v>304601.02279999998</v>
      </c>
      <c r="P196" s="172">
        <v>215581.98910000001</v>
      </c>
      <c r="Q196" s="172">
        <v>377268.48080000002</v>
      </c>
      <c r="R196" s="172">
        <v>242822.57019999999</v>
      </c>
      <c r="S196" s="172">
        <v>424939.49770000001</v>
      </c>
      <c r="T196" s="172">
        <v>269709.3432</v>
      </c>
      <c r="U196" s="172">
        <v>471991.35060000001</v>
      </c>
    </row>
    <row r="197" spans="1:21">
      <c r="A197" s="171">
        <v>10</v>
      </c>
      <c r="B197" s="171" t="s">
        <v>550</v>
      </c>
      <c r="C197" s="171" t="s">
        <v>190</v>
      </c>
      <c r="D197" s="171" t="s">
        <v>580</v>
      </c>
      <c r="E197" s="171" t="s">
        <v>458</v>
      </c>
      <c r="F197" s="171">
        <v>4</v>
      </c>
      <c r="G197" s="171" t="s">
        <v>46</v>
      </c>
      <c r="H197" s="172">
        <v>84441.982499999998</v>
      </c>
      <c r="I197" s="172">
        <v>135107.1741</v>
      </c>
      <c r="J197" s="172">
        <v>118218.7755</v>
      </c>
      <c r="K197" s="172">
        <v>189150.0436</v>
      </c>
      <c r="L197" s="172">
        <v>151995.56849999999</v>
      </c>
      <c r="M197" s="172">
        <v>243192.91329999999</v>
      </c>
      <c r="N197" s="172">
        <v>202660.758</v>
      </c>
      <c r="O197" s="172">
        <v>324257.21769999998</v>
      </c>
      <c r="P197" s="172">
        <v>253325.94750000001</v>
      </c>
      <c r="Q197" s="172">
        <v>405321.522</v>
      </c>
      <c r="R197" s="172">
        <v>287102.74040000001</v>
      </c>
      <c r="S197" s="172">
        <v>459364.39159999997</v>
      </c>
      <c r="T197" s="172">
        <v>320879.53350000002</v>
      </c>
      <c r="U197" s="172">
        <v>513407.26120000001</v>
      </c>
    </row>
    <row r="198" spans="1:21">
      <c r="A198" s="171">
        <v>10</v>
      </c>
      <c r="B198" s="171" t="s">
        <v>550</v>
      </c>
      <c r="C198" s="171" t="s">
        <v>200</v>
      </c>
      <c r="D198" s="171" t="s">
        <v>581</v>
      </c>
      <c r="E198" s="171" t="s">
        <v>245</v>
      </c>
      <c r="F198" s="171">
        <v>1</v>
      </c>
      <c r="G198" s="171" t="s">
        <v>48</v>
      </c>
      <c r="H198" s="172">
        <v>108350.55929999999</v>
      </c>
      <c r="I198" s="172">
        <v>189613.47889999999</v>
      </c>
      <c r="J198" s="172">
        <v>140227.22899999999</v>
      </c>
      <c r="K198" s="172">
        <v>245397.65090000001</v>
      </c>
      <c r="L198" s="172">
        <v>167806.97820000001</v>
      </c>
      <c r="M198" s="172">
        <v>293662.212</v>
      </c>
      <c r="N198" s="172">
        <v>200116.32629999999</v>
      </c>
      <c r="O198" s="172">
        <v>350203.571</v>
      </c>
      <c r="P198" s="172">
        <v>235840.59049999999</v>
      </c>
      <c r="Q198" s="172">
        <v>412721.03330000001</v>
      </c>
      <c r="R198" s="172">
        <v>258557.79130000001</v>
      </c>
      <c r="S198" s="172">
        <v>452476.1347</v>
      </c>
      <c r="T198" s="172">
        <v>279911.18900000001</v>
      </c>
      <c r="U198" s="172">
        <v>489844.5808</v>
      </c>
    </row>
    <row r="199" spans="1:21">
      <c r="A199" s="171">
        <v>10</v>
      </c>
      <c r="B199" s="171" t="s">
        <v>550</v>
      </c>
      <c r="C199" s="171" t="s">
        <v>200</v>
      </c>
      <c r="D199" s="171" t="s">
        <v>581</v>
      </c>
      <c r="E199" s="171" t="s">
        <v>245</v>
      </c>
      <c r="F199" s="171">
        <v>2</v>
      </c>
      <c r="G199" s="171" t="s">
        <v>44</v>
      </c>
      <c r="H199" s="172">
        <v>92979.839600000007</v>
      </c>
      <c r="I199" s="172">
        <v>162714.71919999999</v>
      </c>
      <c r="J199" s="172">
        <v>121486.497</v>
      </c>
      <c r="K199" s="172">
        <v>212601.36970000001</v>
      </c>
      <c r="L199" s="172">
        <v>147283.82</v>
      </c>
      <c r="M199" s="172">
        <v>257746.68489999999</v>
      </c>
      <c r="N199" s="172">
        <v>179899.58319999999</v>
      </c>
      <c r="O199" s="172">
        <v>314824.27059999999</v>
      </c>
      <c r="P199" s="172">
        <v>213254.95800000001</v>
      </c>
      <c r="Q199" s="172">
        <v>373196.1765</v>
      </c>
      <c r="R199" s="172">
        <v>234866.9546</v>
      </c>
      <c r="S199" s="172">
        <v>411017.17060000001</v>
      </c>
      <c r="T199" s="172">
        <v>254936.12849999999</v>
      </c>
      <c r="U199" s="172">
        <v>446138.22489999997</v>
      </c>
    </row>
    <row r="200" spans="1:21">
      <c r="A200" s="171">
        <v>10</v>
      </c>
      <c r="B200" s="171" t="s">
        <v>550</v>
      </c>
      <c r="C200" s="171" t="s">
        <v>200</v>
      </c>
      <c r="D200" s="171" t="s">
        <v>581</v>
      </c>
      <c r="E200" s="171" t="s">
        <v>245</v>
      </c>
      <c r="F200" s="171">
        <v>3</v>
      </c>
      <c r="G200" s="171" t="s">
        <v>43</v>
      </c>
      <c r="H200" s="172">
        <v>83003.988400000002</v>
      </c>
      <c r="I200" s="172">
        <v>145256.9797</v>
      </c>
      <c r="J200" s="172">
        <v>113038.7381</v>
      </c>
      <c r="K200" s="172">
        <v>197817.7916</v>
      </c>
      <c r="L200" s="172">
        <v>142967.46359999999</v>
      </c>
      <c r="M200" s="172">
        <v>250193.06140000001</v>
      </c>
      <c r="N200" s="172">
        <v>188225.25279999999</v>
      </c>
      <c r="O200" s="172">
        <v>329394.1924</v>
      </c>
      <c r="P200" s="172">
        <v>233033.41089999999</v>
      </c>
      <c r="Q200" s="172">
        <v>407808.46909999999</v>
      </c>
      <c r="R200" s="172">
        <v>262405.92629999999</v>
      </c>
      <c r="S200" s="172">
        <v>459210.37089999998</v>
      </c>
      <c r="T200" s="172">
        <v>291378.7696</v>
      </c>
      <c r="U200" s="172">
        <v>509912.8468</v>
      </c>
    </row>
    <row r="201" spans="1:21">
      <c r="A201" s="171">
        <v>10</v>
      </c>
      <c r="B201" s="171" t="s">
        <v>550</v>
      </c>
      <c r="C201" s="171" t="s">
        <v>200</v>
      </c>
      <c r="D201" s="171" t="s">
        <v>581</v>
      </c>
      <c r="E201" s="171" t="s">
        <v>245</v>
      </c>
      <c r="F201" s="171">
        <v>4</v>
      </c>
      <c r="G201" s="171" t="s">
        <v>46</v>
      </c>
      <c r="H201" s="172">
        <v>92352.092699999994</v>
      </c>
      <c r="I201" s="172">
        <v>147763.3504</v>
      </c>
      <c r="J201" s="172">
        <v>129292.92969999999</v>
      </c>
      <c r="K201" s="172">
        <v>206868.6906</v>
      </c>
      <c r="L201" s="172">
        <v>166233.76680000001</v>
      </c>
      <c r="M201" s="172">
        <v>265974.03080000001</v>
      </c>
      <c r="N201" s="172">
        <v>221645.02239999999</v>
      </c>
      <c r="O201" s="172">
        <v>354632.04100000003</v>
      </c>
      <c r="P201" s="172">
        <v>277056.27799999999</v>
      </c>
      <c r="Q201" s="172">
        <v>443290.05129999999</v>
      </c>
      <c r="R201" s="172">
        <v>313997.11499999999</v>
      </c>
      <c r="S201" s="172">
        <v>502395.39130000002</v>
      </c>
      <c r="T201" s="172">
        <v>350937.95209999999</v>
      </c>
      <c r="U201" s="172">
        <v>561500.73160000006</v>
      </c>
    </row>
    <row r="202" spans="1:21">
      <c r="A202" s="171">
        <v>10</v>
      </c>
      <c r="B202" s="171" t="s">
        <v>550</v>
      </c>
      <c r="C202" s="171" t="s">
        <v>200</v>
      </c>
      <c r="D202" s="171" t="s">
        <v>581</v>
      </c>
      <c r="E202" s="171" t="s">
        <v>287</v>
      </c>
      <c r="F202" s="171">
        <v>1</v>
      </c>
      <c r="G202" s="171" t="s">
        <v>48</v>
      </c>
      <c r="H202" s="172">
        <v>106769.88959999999</v>
      </c>
      <c r="I202" s="172">
        <v>186847.30679999999</v>
      </c>
      <c r="J202" s="172">
        <v>138256.79680000001</v>
      </c>
      <c r="K202" s="172">
        <v>241949.39430000001</v>
      </c>
      <c r="L202" s="172">
        <v>165500.31330000001</v>
      </c>
      <c r="M202" s="172">
        <v>289625.54830000002</v>
      </c>
      <c r="N202" s="172">
        <v>197443.39790000001</v>
      </c>
      <c r="O202" s="172">
        <v>345525.94620000001</v>
      </c>
      <c r="P202" s="172">
        <v>232763.86470000001</v>
      </c>
      <c r="Q202" s="172">
        <v>407336.76329999999</v>
      </c>
      <c r="R202" s="172">
        <v>255223.7867</v>
      </c>
      <c r="S202" s="172">
        <v>446641.62680000003</v>
      </c>
      <c r="T202" s="172">
        <v>276364.74080000003</v>
      </c>
      <c r="U202" s="172">
        <v>483638.29639999999</v>
      </c>
    </row>
    <row r="203" spans="1:21">
      <c r="A203" s="171">
        <v>10</v>
      </c>
      <c r="B203" s="171" t="s">
        <v>550</v>
      </c>
      <c r="C203" s="171" t="s">
        <v>200</v>
      </c>
      <c r="D203" s="171" t="s">
        <v>581</v>
      </c>
      <c r="E203" s="171" t="s">
        <v>287</v>
      </c>
      <c r="F203" s="171">
        <v>2</v>
      </c>
      <c r="G203" s="171" t="s">
        <v>44</v>
      </c>
      <c r="H203" s="172">
        <v>91273.180399999997</v>
      </c>
      <c r="I203" s="172">
        <v>159728.06580000001</v>
      </c>
      <c r="J203" s="172">
        <v>119362.4523</v>
      </c>
      <c r="K203" s="172">
        <v>208884.29149999999</v>
      </c>
      <c r="L203" s="172">
        <v>144808.9326</v>
      </c>
      <c r="M203" s="172">
        <v>253415.63200000001</v>
      </c>
      <c r="N203" s="172">
        <v>177060.94390000001</v>
      </c>
      <c r="O203" s="172">
        <v>309856.652</v>
      </c>
      <c r="P203" s="172">
        <v>209993.10440000001</v>
      </c>
      <c r="Q203" s="172">
        <v>367487.9326</v>
      </c>
      <c r="R203" s="172">
        <v>231338.76319999999</v>
      </c>
      <c r="S203" s="172">
        <v>404842.83559999999</v>
      </c>
      <c r="T203" s="172">
        <v>251184.96679999999</v>
      </c>
      <c r="U203" s="172">
        <v>439573.69209999999</v>
      </c>
    </row>
    <row r="204" spans="1:21">
      <c r="A204" s="171">
        <v>10</v>
      </c>
      <c r="B204" s="171" t="s">
        <v>550</v>
      </c>
      <c r="C204" s="171" t="s">
        <v>200</v>
      </c>
      <c r="D204" s="171" t="s">
        <v>581</v>
      </c>
      <c r="E204" s="171" t="s">
        <v>287</v>
      </c>
      <c r="F204" s="171">
        <v>3</v>
      </c>
      <c r="G204" s="171" t="s">
        <v>43</v>
      </c>
      <c r="H204" s="172">
        <v>81238.284899999999</v>
      </c>
      <c r="I204" s="172">
        <v>142166.99859999999</v>
      </c>
      <c r="J204" s="172">
        <v>110540.79549999999</v>
      </c>
      <c r="K204" s="172">
        <v>193446.39199999999</v>
      </c>
      <c r="L204" s="172">
        <v>139736.41279999999</v>
      </c>
      <c r="M204" s="172">
        <v>244538.7225</v>
      </c>
      <c r="N204" s="172">
        <v>183897.52900000001</v>
      </c>
      <c r="O204" s="172">
        <v>321820.67580000003</v>
      </c>
      <c r="P204" s="172">
        <v>227605.32870000001</v>
      </c>
      <c r="Q204" s="172">
        <v>398309.32520000002</v>
      </c>
      <c r="R204" s="172">
        <v>256240.17679999999</v>
      </c>
      <c r="S204" s="172">
        <v>448420.30930000002</v>
      </c>
      <c r="T204" s="172">
        <v>284472.07689999999</v>
      </c>
      <c r="U204" s="172">
        <v>497826.13439999998</v>
      </c>
    </row>
    <row r="205" spans="1:21">
      <c r="A205" s="171">
        <v>10</v>
      </c>
      <c r="B205" s="171" t="s">
        <v>550</v>
      </c>
      <c r="C205" s="171" t="s">
        <v>200</v>
      </c>
      <c r="D205" s="171" t="s">
        <v>581</v>
      </c>
      <c r="E205" s="171" t="s">
        <v>287</v>
      </c>
      <c r="F205" s="171">
        <v>4</v>
      </c>
      <c r="G205" s="171" t="s">
        <v>46</v>
      </c>
      <c r="H205" s="172">
        <v>90986.106499999994</v>
      </c>
      <c r="I205" s="172">
        <v>145577.77249999999</v>
      </c>
      <c r="J205" s="172">
        <v>127380.549</v>
      </c>
      <c r="K205" s="172">
        <v>203808.88140000001</v>
      </c>
      <c r="L205" s="172">
        <v>163774.99160000001</v>
      </c>
      <c r="M205" s="172">
        <v>262039.99050000001</v>
      </c>
      <c r="N205" s="172">
        <v>218366.65539999999</v>
      </c>
      <c r="O205" s="172">
        <v>349386.65399999998</v>
      </c>
      <c r="P205" s="172">
        <v>272958.31939999998</v>
      </c>
      <c r="Q205" s="172">
        <v>436733.3174</v>
      </c>
      <c r="R205" s="172">
        <v>309352.76189999998</v>
      </c>
      <c r="S205" s="172">
        <v>494964.42629999999</v>
      </c>
      <c r="T205" s="172">
        <v>345747.20449999999</v>
      </c>
      <c r="U205" s="172">
        <v>553195.53540000005</v>
      </c>
    </row>
    <row r="206" spans="1:21">
      <c r="A206" s="171">
        <v>10</v>
      </c>
      <c r="B206" s="171" t="s">
        <v>550</v>
      </c>
      <c r="C206" s="171" t="s">
        <v>200</v>
      </c>
      <c r="D206" s="171" t="s">
        <v>581</v>
      </c>
      <c r="E206" s="171" t="s">
        <v>329</v>
      </c>
      <c r="F206" s="171">
        <v>1</v>
      </c>
      <c r="G206" s="171" t="s">
        <v>48</v>
      </c>
      <c r="H206" s="172">
        <v>109812.24069999999</v>
      </c>
      <c r="I206" s="172">
        <v>192171.42129999999</v>
      </c>
      <c r="J206" s="172">
        <v>142101.44930000001</v>
      </c>
      <c r="K206" s="172">
        <v>248677.5361</v>
      </c>
      <c r="L206" s="172">
        <v>170037.89749999999</v>
      </c>
      <c r="M206" s="172">
        <v>297566.32059999998</v>
      </c>
      <c r="N206" s="172">
        <v>202758.69529999999</v>
      </c>
      <c r="O206" s="172">
        <v>354827.7169</v>
      </c>
      <c r="P206" s="172">
        <v>238937.62349999999</v>
      </c>
      <c r="Q206" s="172">
        <v>418140.84120000002</v>
      </c>
      <c r="R206" s="172">
        <v>261944.0637</v>
      </c>
      <c r="S206" s="172">
        <v>458402.1115</v>
      </c>
      <c r="T206" s="172">
        <v>283562.50870000001</v>
      </c>
      <c r="U206" s="172">
        <v>496234.39020000002</v>
      </c>
    </row>
    <row r="207" spans="1:21">
      <c r="A207" s="171">
        <v>10</v>
      </c>
      <c r="B207" s="171" t="s">
        <v>550</v>
      </c>
      <c r="C207" s="171" t="s">
        <v>200</v>
      </c>
      <c r="D207" s="171" t="s">
        <v>581</v>
      </c>
      <c r="E207" s="171" t="s">
        <v>329</v>
      </c>
      <c r="F207" s="171">
        <v>2</v>
      </c>
      <c r="G207" s="171" t="s">
        <v>44</v>
      </c>
      <c r="H207" s="172">
        <v>94315.531499999997</v>
      </c>
      <c r="I207" s="172">
        <v>165052.18030000001</v>
      </c>
      <c r="J207" s="172">
        <v>123207.1047</v>
      </c>
      <c r="K207" s="172">
        <v>215612.4333</v>
      </c>
      <c r="L207" s="172">
        <v>149346.51680000001</v>
      </c>
      <c r="M207" s="172">
        <v>261356.40429999999</v>
      </c>
      <c r="N207" s="172">
        <v>182376.2415</v>
      </c>
      <c r="O207" s="172">
        <v>319158.42259999999</v>
      </c>
      <c r="P207" s="172">
        <v>216166.86319999999</v>
      </c>
      <c r="Q207" s="172">
        <v>378292.01059999998</v>
      </c>
      <c r="R207" s="172">
        <v>238059.04010000001</v>
      </c>
      <c r="S207" s="172">
        <v>416603.32020000002</v>
      </c>
      <c r="T207" s="172">
        <v>258382.73480000001</v>
      </c>
      <c r="U207" s="172">
        <v>452169.78590000002</v>
      </c>
    </row>
    <row r="208" spans="1:21">
      <c r="A208" s="171">
        <v>10</v>
      </c>
      <c r="B208" s="171" t="s">
        <v>550</v>
      </c>
      <c r="C208" s="171" t="s">
        <v>200</v>
      </c>
      <c r="D208" s="171" t="s">
        <v>581</v>
      </c>
      <c r="E208" s="171" t="s">
        <v>329</v>
      </c>
      <c r="F208" s="171">
        <v>3</v>
      </c>
      <c r="G208" s="171" t="s">
        <v>43</v>
      </c>
      <c r="H208" s="172">
        <v>84252.631800000003</v>
      </c>
      <c r="I208" s="172">
        <v>147442.10550000001</v>
      </c>
      <c r="J208" s="172">
        <v>114760.88099999999</v>
      </c>
      <c r="K208" s="172">
        <v>200831.5417</v>
      </c>
      <c r="L208" s="172">
        <v>145162.2371</v>
      </c>
      <c r="M208" s="172">
        <v>254033.9149</v>
      </c>
      <c r="N208" s="172">
        <v>191131.9613</v>
      </c>
      <c r="O208" s="172">
        <v>334480.93239999999</v>
      </c>
      <c r="P208" s="172">
        <v>236648.36910000001</v>
      </c>
      <c r="Q208" s="172">
        <v>414134.6459</v>
      </c>
      <c r="R208" s="172">
        <v>266488.9559</v>
      </c>
      <c r="S208" s="172">
        <v>466355.6728</v>
      </c>
      <c r="T208" s="172">
        <v>295926.59470000002</v>
      </c>
      <c r="U208" s="172">
        <v>517871.54060000001</v>
      </c>
    </row>
    <row r="209" spans="1:21">
      <c r="A209" s="171">
        <v>10</v>
      </c>
      <c r="B209" s="171" t="s">
        <v>550</v>
      </c>
      <c r="C209" s="171" t="s">
        <v>200</v>
      </c>
      <c r="D209" s="171" t="s">
        <v>581</v>
      </c>
      <c r="E209" s="171" t="s">
        <v>329</v>
      </c>
      <c r="F209" s="171">
        <v>4</v>
      </c>
      <c r="G209" s="171" t="s">
        <v>46</v>
      </c>
      <c r="H209" s="172">
        <v>93602.296700000006</v>
      </c>
      <c r="I209" s="172">
        <v>149763.677</v>
      </c>
      <c r="J209" s="172">
        <v>131043.2154</v>
      </c>
      <c r="K209" s="172">
        <v>209669.14780000001</v>
      </c>
      <c r="L209" s="172">
        <v>168484.1341</v>
      </c>
      <c r="M209" s="172">
        <v>269574.61859999999</v>
      </c>
      <c r="N209" s="172">
        <v>224645.51209999999</v>
      </c>
      <c r="O209" s="172">
        <v>359432.8248</v>
      </c>
      <c r="P209" s="172">
        <v>280806.89010000002</v>
      </c>
      <c r="Q209" s="172">
        <v>449291.03090000001</v>
      </c>
      <c r="R209" s="172">
        <v>318247.8088</v>
      </c>
      <c r="S209" s="172">
        <v>509196.50160000002</v>
      </c>
      <c r="T209" s="172">
        <v>355688.72749999998</v>
      </c>
      <c r="U209" s="172">
        <v>569101.97250000003</v>
      </c>
    </row>
    <row r="210" spans="1:21">
      <c r="A210" s="171">
        <v>10</v>
      </c>
      <c r="B210" s="171" t="s">
        <v>550</v>
      </c>
      <c r="C210" s="171" t="s">
        <v>200</v>
      </c>
      <c r="D210" s="171" t="s">
        <v>581</v>
      </c>
      <c r="E210" s="171" t="s">
        <v>367</v>
      </c>
      <c r="F210" s="171">
        <v>1</v>
      </c>
      <c r="G210" s="171" t="s">
        <v>48</v>
      </c>
      <c r="H210" s="172">
        <v>96566.570800000001</v>
      </c>
      <c r="I210" s="172">
        <v>168991.49890000001</v>
      </c>
      <c r="J210" s="172">
        <v>124929.51300000001</v>
      </c>
      <c r="K210" s="172">
        <v>218626.64780000001</v>
      </c>
      <c r="L210" s="172">
        <v>149468.56219999999</v>
      </c>
      <c r="M210" s="172">
        <v>261569.98370000001</v>
      </c>
      <c r="N210" s="172">
        <v>178198.55609999999</v>
      </c>
      <c r="O210" s="172">
        <v>311847.47330000001</v>
      </c>
      <c r="P210" s="172">
        <v>209964.41500000001</v>
      </c>
      <c r="Q210" s="172">
        <v>367437.72619999998</v>
      </c>
      <c r="R210" s="172">
        <v>230164.76300000001</v>
      </c>
      <c r="S210" s="172">
        <v>402788.33529999998</v>
      </c>
      <c r="T210" s="172">
        <v>249134.0981</v>
      </c>
      <c r="U210" s="172">
        <v>435984.6716</v>
      </c>
    </row>
    <row r="211" spans="1:21">
      <c r="A211" s="171">
        <v>10</v>
      </c>
      <c r="B211" s="171" t="s">
        <v>550</v>
      </c>
      <c r="C211" s="171" t="s">
        <v>200</v>
      </c>
      <c r="D211" s="171" t="s">
        <v>581</v>
      </c>
      <c r="E211" s="171" t="s">
        <v>367</v>
      </c>
      <c r="F211" s="171">
        <v>2</v>
      </c>
      <c r="G211" s="171" t="s">
        <v>44</v>
      </c>
      <c r="H211" s="172">
        <v>83085.693199999994</v>
      </c>
      <c r="I211" s="172">
        <v>145399.9632</v>
      </c>
      <c r="J211" s="172">
        <v>108492.96890000001</v>
      </c>
      <c r="K211" s="172">
        <v>189862.69560000001</v>
      </c>
      <c r="L211" s="172">
        <v>131468.74249999999</v>
      </c>
      <c r="M211" s="172">
        <v>230070.29939999999</v>
      </c>
      <c r="N211" s="172">
        <v>160467.47769999999</v>
      </c>
      <c r="O211" s="172">
        <v>280818.08610000001</v>
      </c>
      <c r="P211" s="172">
        <v>190155.7041</v>
      </c>
      <c r="Q211" s="172">
        <v>332772.48200000002</v>
      </c>
      <c r="R211" s="172">
        <v>209386.73370000001</v>
      </c>
      <c r="S211" s="172">
        <v>366426.78389999998</v>
      </c>
      <c r="T211" s="172">
        <v>227229.74110000001</v>
      </c>
      <c r="U211" s="172">
        <v>397652.04690000002</v>
      </c>
    </row>
    <row r="212" spans="1:21">
      <c r="A212" s="171">
        <v>10</v>
      </c>
      <c r="B212" s="171" t="s">
        <v>550</v>
      </c>
      <c r="C212" s="171" t="s">
        <v>200</v>
      </c>
      <c r="D212" s="171" t="s">
        <v>581</v>
      </c>
      <c r="E212" s="171" t="s">
        <v>367</v>
      </c>
      <c r="F212" s="171">
        <v>3</v>
      </c>
      <c r="G212" s="171" t="s">
        <v>43</v>
      </c>
      <c r="H212" s="172">
        <v>74322.2258</v>
      </c>
      <c r="I212" s="172">
        <v>130063.89509999999</v>
      </c>
      <c r="J212" s="172">
        <v>101273.6367</v>
      </c>
      <c r="K212" s="172">
        <v>177228.86410000001</v>
      </c>
      <c r="L212" s="172">
        <v>128132.0591</v>
      </c>
      <c r="M212" s="172">
        <v>224231.10339999999</v>
      </c>
      <c r="N212" s="172">
        <v>168739.55319999999</v>
      </c>
      <c r="O212" s="172">
        <v>295294.2182</v>
      </c>
      <c r="P212" s="172">
        <v>208952.69899999999</v>
      </c>
      <c r="Q212" s="172">
        <v>365667.22320000001</v>
      </c>
      <c r="R212" s="172">
        <v>235323.2977</v>
      </c>
      <c r="S212" s="172">
        <v>411815.77100000001</v>
      </c>
      <c r="T212" s="172">
        <v>261343.36439999999</v>
      </c>
      <c r="U212" s="172">
        <v>457350.88770000002</v>
      </c>
    </row>
    <row r="213" spans="1:21">
      <c r="A213" s="171">
        <v>10</v>
      </c>
      <c r="B213" s="171" t="s">
        <v>550</v>
      </c>
      <c r="C213" s="171" t="s">
        <v>200</v>
      </c>
      <c r="D213" s="171" t="s">
        <v>581</v>
      </c>
      <c r="E213" s="171" t="s">
        <v>367</v>
      </c>
      <c r="F213" s="171">
        <v>4</v>
      </c>
      <c r="G213" s="171" t="s">
        <v>46</v>
      </c>
      <c r="H213" s="172">
        <v>82319.719299999997</v>
      </c>
      <c r="I213" s="172">
        <v>131711.55300000001</v>
      </c>
      <c r="J213" s="172">
        <v>115247.60709999999</v>
      </c>
      <c r="K213" s="172">
        <v>184396.1741</v>
      </c>
      <c r="L213" s="172">
        <v>148175.49479999999</v>
      </c>
      <c r="M213" s="172">
        <v>237080.79519999999</v>
      </c>
      <c r="N213" s="172">
        <v>197567.32639999999</v>
      </c>
      <c r="O213" s="172">
        <v>316107.72700000001</v>
      </c>
      <c r="P213" s="172">
        <v>246959.158</v>
      </c>
      <c r="Q213" s="172">
        <v>395134.65860000002</v>
      </c>
      <c r="R213" s="172">
        <v>279887.04570000002</v>
      </c>
      <c r="S213" s="172">
        <v>447819.27970000001</v>
      </c>
      <c r="T213" s="172">
        <v>312814.93349999998</v>
      </c>
      <c r="U213" s="172">
        <v>500503.90090000001</v>
      </c>
    </row>
    <row r="214" spans="1:21">
      <c r="A214" s="171">
        <v>10</v>
      </c>
      <c r="B214" s="171" t="s">
        <v>550</v>
      </c>
      <c r="C214" s="171" t="s">
        <v>200</v>
      </c>
      <c r="D214" s="171" t="s">
        <v>581</v>
      </c>
      <c r="E214" s="171" t="s">
        <v>404</v>
      </c>
      <c r="F214" s="171">
        <v>1</v>
      </c>
      <c r="G214" s="171" t="s">
        <v>48</v>
      </c>
      <c r="H214" s="172">
        <v>106322.3293</v>
      </c>
      <c r="I214" s="172">
        <v>186064.07629999999</v>
      </c>
      <c r="J214" s="172">
        <v>137664.13250000001</v>
      </c>
      <c r="K214" s="172">
        <v>240912.23190000001</v>
      </c>
      <c r="L214" s="172">
        <v>164781.92809999999</v>
      </c>
      <c r="M214" s="172">
        <v>288368.37420000002</v>
      </c>
      <c r="N214" s="172">
        <v>196572.80170000001</v>
      </c>
      <c r="O214" s="172">
        <v>344002.40289999999</v>
      </c>
      <c r="P214" s="172">
        <v>231724.75949999999</v>
      </c>
      <c r="Q214" s="172">
        <v>405518.32890000002</v>
      </c>
      <c r="R214" s="172">
        <v>254077.61550000001</v>
      </c>
      <c r="S214" s="172">
        <v>444635.8272</v>
      </c>
      <c r="T214" s="172">
        <v>275112.68660000002</v>
      </c>
      <c r="U214" s="172">
        <v>481447.20150000002</v>
      </c>
    </row>
    <row r="215" spans="1:21">
      <c r="A215" s="171">
        <v>10</v>
      </c>
      <c r="B215" s="171" t="s">
        <v>550</v>
      </c>
      <c r="C215" s="171" t="s">
        <v>200</v>
      </c>
      <c r="D215" s="171" t="s">
        <v>581</v>
      </c>
      <c r="E215" s="171" t="s">
        <v>404</v>
      </c>
      <c r="F215" s="171">
        <v>2</v>
      </c>
      <c r="G215" s="171" t="s">
        <v>44</v>
      </c>
      <c r="H215" s="172">
        <v>90951.609500000006</v>
      </c>
      <c r="I215" s="172">
        <v>159165.31659999999</v>
      </c>
      <c r="J215" s="172">
        <v>118923.4004</v>
      </c>
      <c r="K215" s="172">
        <v>208115.95069999999</v>
      </c>
      <c r="L215" s="172">
        <v>144258.76990000001</v>
      </c>
      <c r="M215" s="172">
        <v>252452.84719999999</v>
      </c>
      <c r="N215" s="172">
        <v>176356.05859999999</v>
      </c>
      <c r="O215" s="172">
        <v>308623.10259999998</v>
      </c>
      <c r="P215" s="172">
        <v>209139.12700000001</v>
      </c>
      <c r="Q215" s="172">
        <v>365993.47220000002</v>
      </c>
      <c r="R215" s="172">
        <v>230386.7789</v>
      </c>
      <c r="S215" s="172">
        <v>403176.86310000002</v>
      </c>
      <c r="T215" s="172">
        <v>250137.62609999999</v>
      </c>
      <c r="U215" s="172">
        <v>437740.8456</v>
      </c>
    </row>
    <row r="216" spans="1:21">
      <c r="A216" s="171">
        <v>10</v>
      </c>
      <c r="B216" s="171" t="s">
        <v>550</v>
      </c>
      <c r="C216" s="171" t="s">
        <v>200</v>
      </c>
      <c r="D216" s="171" t="s">
        <v>581</v>
      </c>
      <c r="E216" s="171" t="s">
        <v>404</v>
      </c>
      <c r="F216" s="171">
        <v>3</v>
      </c>
      <c r="G216" s="171" t="s">
        <v>43</v>
      </c>
      <c r="H216" s="172">
        <v>80994.427800000005</v>
      </c>
      <c r="I216" s="172">
        <v>141740.2488</v>
      </c>
      <c r="J216" s="172">
        <v>110225.35340000001</v>
      </c>
      <c r="K216" s="172">
        <v>192894.3683</v>
      </c>
      <c r="L216" s="172">
        <v>139350.25469999999</v>
      </c>
      <c r="M216" s="172">
        <v>243862.94570000001</v>
      </c>
      <c r="N216" s="172">
        <v>183402.30739999999</v>
      </c>
      <c r="O216" s="172">
        <v>320954.03810000001</v>
      </c>
      <c r="P216" s="172">
        <v>227004.72930000001</v>
      </c>
      <c r="Q216" s="172">
        <v>397258.27620000002</v>
      </c>
      <c r="R216" s="172">
        <v>255573.4204</v>
      </c>
      <c r="S216" s="172">
        <v>447253.48560000001</v>
      </c>
      <c r="T216" s="172">
        <v>283742.43949999998</v>
      </c>
      <c r="U216" s="172">
        <v>496549.26909999998</v>
      </c>
    </row>
    <row r="217" spans="1:21">
      <c r="A217" s="171">
        <v>10</v>
      </c>
      <c r="B217" s="171" t="s">
        <v>550</v>
      </c>
      <c r="C217" s="171" t="s">
        <v>200</v>
      </c>
      <c r="D217" s="171" t="s">
        <v>581</v>
      </c>
      <c r="E217" s="171" t="s">
        <v>404</v>
      </c>
      <c r="F217" s="171">
        <v>4</v>
      </c>
      <c r="G217" s="171" t="s">
        <v>46</v>
      </c>
      <c r="H217" s="172">
        <v>90607.969299999997</v>
      </c>
      <c r="I217" s="172">
        <v>144972.753</v>
      </c>
      <c r="J217" s="172">
        <v>126851.15700000001</v>
      </c>
      <c r="K217" s="172">
        <v>202961.8541</v>
      </c>
      <c r="L217" s="172">
        <v>163094.34469999999</v>
      </c>
      <c r="M217" s="172">
        <v>260950.95540000001</v>
      </c>
      <c r="N217" s="172">
        <v>217459.1262</v>
      </c>
      <c r="O217" s="172">
        <v>347934.60710000002</v>
      </c>
      <c r="P217" s="172">
        <v>271823.90779999999</v>
      </c>
      <c r="Q217" s="172">
        <v>434918.25890000002</v>
      </c>
      <c r="R217" s="172">
        <v>308067.0955</v>
      </c>
      <c r="S217" s="172">
        <v>492907.36</v>
      </c>
      <c r="T217" s="172">
        <v>344310.28320000001</v>
      </c>
      <c r="U217" s="172">
        <v>550896.46129999997</v>
      </c>
    </row>
    <row r="218" spans="1:21">
      <c r="A218" s="171">
        <v>10</v>
      </c>
      <c r="B218" s="171" t="s">
        <v>550</v>
      </c>
      <c r="C218" s="171" t="s">
        <v>200</v>
      </c>
      <c r="D218" s="171" t="s">
        <v>581</v>
      </c>
      <c r="E218" s="171" t="s">
        <v>437</v>
      </c>
      <c r="F218" s="171">
        <v>1</v>
      </c>
      <c r="G218" s="171" t="s">
        <v>48</v>
      </c>
      <c r="H218" s="172">
        <v>100444.54240000001</v>
      </c>
      <c r="I218" s="172">
        <v>175777.94930000001</v>
      </c>
      <c r="J218" s="172">
        <v>129911.3803</v>
      </c>
      <c r="K218" s="172">
        <v>227344.9155</v>
      </c>
      <c r="L218" s="172">
        <v>155405.03479999999</v>
      </c>
      <c r="M218" s="172">
        <v>271958.81089999998</v>
      </c>
      <c r="N218" s="172">
        <v>185239.75580000001</v>
      </c>
      <c r="O218" s="172">
        <v>324169.57260000001</v>
      </c>
      <c r="P218" s="172">
        <v>218226.5258</v>
      </c>
      <c r="Q218" s="172">
        <v>381896.42019999999</v>
      </c>
      <c r="R218" s="172">
        <v>239203.503</v>
      </c>
      <c r="S218" s="172">
        <v>418606.13030000002</v>
      </c>
      <c r="T218" s="172">
        <v>258888.39569999999</v>
      </c>
      <c r="U218" s="172">
        <v>453054.69260000001</v>
      </c>
    </row>
    <row r="219" spans="1:21">
      <c r="A219" s="171">
        <v>10</v>
      </c>
      <c r="B219" s="171" t="s">
        <v>550</v>
      </c>
      <c r="C219" s="171" t="s">
        <v>200</v>
      </c>
      <c r="D219" s="171" t="s">
        <v>581</v>
      </c>
      <c r="E219" s="171" t="s">
        <v>437</v>
      </c>
      <c r="F219" s="171">
        <v>2</v>
      </c>
      <c r="G219" s="171" t="s">
        <v>44</v>
      </c>
      <c r="H219" s="172">
        <v>86585.6967</v>
      </c>
      <c r="I219" s="172">
        <v>151524.96919999999</v>
      </c>
      <c r="J219" s="172">
        <v>113013.99890000001</v>
      </c>
      <c r="K219" s="172">
        <v>197774.4981</v>
      </c>
      <c r="L219" s="172">
        <v>136900.54790000001</v>
      </c>
      <c r="M219" s="172">
        <v>239575.95869999999</v>
      </c>
      <c r="N219" s="172">
        <v>167011.54490000001</v>
      </c>
      <c r="O219" s="172">
        <v>292270.2035</v>
      </c>
      <c r="P219" s="172">
        <v>197862.43100000001</v>
      </c>
      <c r="Q219" s="172">
        <v>346259.25420000002</v>
      </c>
      <c r="R219" s="172">
        <v>217842.91269999999</v>
      </c>
      <c r="S219" s="172">
        <v>381225.09720000002</v>
      </c>
      <c r="T219" s="172">
        <v>236369.89859999999</v>
      </c>
      <c r="U219" s="172">
        <v>413647.32260000001</v>
      </c>
    </row>
    <row r="220" spans="1:21">
      <c r="A220" s="171">
        <v>10</v>
      </c>
      <c r="B220" s="171" t="s">
        <v>550</v>
      </c>
      <c r="C220" s="171" t="s">
        <v>200</v>
      </c>
      <c r="D220" s="171" t="s">
        <v>581</v>
      </c>
      <c r="E220" s="171" t="s">
        <v>437</v>
      </c>
      <c r="F220" s="171">
        <v>3</v>
      </c>
      <c r="G220" s="171" t="s">
        <v>43</v>
      </c>
      <c r="H220" s="172">
        <v>77565.750499999995</v>
      </c>
      <c r="I220" s="172">
        <v>135740.06340000001</v>
      </c>
      <c r="J220" s="172">
        <v>105736.69809999999</v>
      </c>
      <c r="K220" s="172">
        <v>185039.22159999999</v>
      </c>
      <c r="L220" s="172">
        <v>133812.05009999999</v>
      </c>
      <c r="M220" s="172">
        <v>234171.08780000001</v>
      </c>
      <c r="N220" s="172">
        <v>176253.90669999999</v>
      </c>
      <c r="O220" s="172">
        <v>308444.33679999999</v>
      </c>
      <c r="P220" s="172">
        <v>218290.35829999999</v>
      </c>
      <c r="Q220" s="172">
        <v>382008.12709999998</v>
      </c>
      <c r="R220" s="172">
        <v>245864.20929999999</v>
      </c>
      <c r="S220" s="172">
        <v>430262.3664</v>
      </c>
      <c r="T220" s="172">
        <v>273077.70030000003</v>
      </c>
      <c r="U220" s="172">
        <v>477885.97560000001</v>
      </c>
    </row>
    <row r="221" spans="1:21">
      <c r="A221" s="171">
        <v>10</v>
      </c>
      <c r="B221" s="171" t="s">
        <v>550</v>
      </c>
      <c r="C221" s="171" t="s">
        <v>200</v>
      </c>
      <c r="D221" s="171" t="s">
        <v>581</v>
      </c>
      <c r="E221" s="171" t="s">
        <v>437</v>
      </c>
      <c r="F221" s="171">
        <v>4</v>
      </c>
      <c r="G221" s="171" t="s">
        <v>46</v>
      </c>
      <c r="H221" s="172">
        <v>85634.287800000006</v>
      </c>
      <c r="I221" s="172">
        <v>137014.86240000001</v>
      </c>
      <c r="J221" s="172">
        <v>119888.0028</v>
      </c>
      <c r="K221" s="172">
        <v>191820.80729999999</v>
      </c>
      <c r="L221" s="172">
        <v>154141.71780000001</v>
      </c>
      <c r="M221" s="172">
        <v>246626.75229999999</v>
      </c>
      <c r="N221" s="172">
        <v>205522.2905</v>
      </c>
      <c r="O221" s="172">
        <v>328835.66970000003</v>
      </c>
      <c r="P221" s="172">
        <v>256902.86309999999</v>
      </c>
      <c r="Q221" s="172">
        <v>411044.5871</v>
      </c>
      <c r="R221" s="172">
        <v>291156.57819999999</v>
      </c>
      <c r="S221" s="172">
        <v>465850.53200000001</v>
      </c>
      <c r="T221" s="172">
        <v>325410.29320000001</v>
      </c>
      <c r="U221" s="172">
        <v>520656.47700000001</v>
      </c>
    </row>
    <row r="222" spans="1:21">
      <c r="A222" s="171">
        <v>10</v>
      </c>
      <c r="B222" s="171" t="s">
        <v>550</v>
      </c>
      <c r="C222" s="171" t="s">
        <v>200</v>
      </c>
      <c r="D222" s="171" t="s">
        <v>581</v>
      </c>
      <c r="E222" s="171" t="s">
        <v>462</v>
      </c>
      <c r="F222" s="171">
        <v>1</v>
      </c>
      <c r="G222" s="171" t="s">
        <v>48</v>
      </c>
      <c r="H222" s="172">
        <v>96954.634000000005</v>
      </c>
      <c r="I222" s="172">
        <v>169670.60939999999</v>
      </c>
      <c r="J222" s="172">
        <v>125474.0674</v>
      </c>
      <c r="K222" s="172">
        <v>219579.61790000001</v>
      </c>
      <c r="L222" s="172">
        <v>150149.07</v>
      </c>
      <c r="M222" s="172">
        <v>262760.8725</v>
      </c>
      <c r="N222" s="172">
        <v>179053.86739999999</v>
      </c>
      <c r="O222" s="172">
        <v>313344.26789999998</v>
      </c>
      <c r="P222" s="172">
        <v>211013.6678</v>
      </c>
      <c r="Q222" s="172">
        <v>369273.91859999998</v>
      </c>
      <c r="R222" s="172">
        <v>231337.06159999999</v>
      </c>
      <c r="S222" s="172">
        <v>404839.85769999999</v>
      </c>
      <c r="T222" s="172">
        <v>250438.5808</v>
      </c>
      <c r="U222" s="172">
        <v>438267.51640000002</v>
      </c>
    </row>
    <row r="223" spans="1:21">
      <c r="A223" s="171">
        <v>10</v>
      </c>
      <c r="B223" s="171" t="s">
        <v>550</v>
      </c>
      <c r="C223" s="171" t="s">
        <v>200</v>
      </c>
      <c r="D223" s="171" t="s">
        <v>581</v>
      </c>
      <c r="E223" s="171" t="s">
        <v>462</v>
      </c>
      <c r="F223" s="171">
        <v>2</v>
      </c>
      <c r="G223" s="171" t="s">
        <v>44</v>
      </c>
      <c r="H223" s="172">
        <v>83221.777700000006</v>
      </c>
      <c r="I223" s="172">
        <v>145638.1109</v>
      </c>
      <c r="J223" s="172">
        <v>108730.2985</v>
      </c>
      <c r="K223" s="172">
        <v>190278.02230000001</v>
      </c>
      <c r="L223" s="172">
        <v>131812.80549999999</v>
      </c>
      <c r="M223" s="172">
        <v>230672.40960000001</v>
      </c>
      <c r="N223" s="172">
        <v>160991.36730000001</v>
      </c>
      <c r="O223" s="172">
        <v>281734.89279999997</v>
      </c>
      <c r="P223" s="172">
        <v>190834.7009</v>
      </c>
      <c r="Q223" s="172">
        <v>333960.7267</v>
      </c>
      <c r="R223" s="172">
        <v>210170.65830000001</v>
      </c>
      <c r="S223" s="172">
        <v>367798.6519</v>
      </c>
      <c r="T223" s="172">
        <v>228124.7971</v>
      </c>
      <c r="U223" s="172">
        <v>399218.39490000001</v>
      </c>
    </row>
    <row r="224" spans="1:21">
      <c r="A224" s="171">
        <v>10</v>
      </c>
      <c r="B224" s="171" t="s">
        <v>550</v>
      </c>
      <c r="C224" s="171" t="s">
        <v>200</v>
      </c>
      <c r="D224" s="171" t="s">
        <v>581</v>
      </c>
      <c r="E224" s="171" t="s">
        <v>462</v>
      </c>
      <c r="F224" s="171">
        <v>3</v>
      </c>
      <c r="G224" s="171" t="s">
        <v>43</v>
      </c>
      <c r="H224" s="172">
        <v>74307.549700000003</v>
      </c>
      <c r="I224" s="172">
        <v>130038.21189999999</v>
      </c>
      <c r="J224" s="172">
        <v>101201.1747</v>
      </c>
      <c r="K224" s="172">
        <v>177102.05559999999</v>
      </c>
      <c r="L224" s="172">
        <v>128000.07309999999</v>
      </c>
      <c r="M224" s="172">
        <v>224000.12789999999</v>
      </c>
      <c r="N224" s="172">
        <v>168524.26010000001</v>
      </c>
      <c r="O224" s="172">
        <v>294917.45500000002</v>
      </c>
      <c r="P224" s="172">
        <v>208646.72750000001</v>
      </c>
      <c r="Q224" s="172">
        <v>365131.77309999999</v>
      </c>
      <c r="R224" s="172">
        <v>234948.68400000001</v>
      </c>
      <c r="S224" s="172">
        <v>411160.19709999999</v>
      </c>
      <c r="T224" s="172">
        <v>260893.55660000001</v>
      </c>
      <c r="U224" s="172">
        <v>456563.72399999999</v>
      </c>
    </row>
    <row r="225" spans="1:21">
      <c r="A225" s="171">
        <v>10</v>
      </c>
      <c r="B225" s="171" t="s">
        <v>550</v>
      </c>
      <c r="C225" s="171" t="s">
        <v>200</v>
      </c>
      <c r="D225" s="171" t="s">
        <v>581</v>
      </c>
      <c r="E225" s="171" t="s">
        <v>462</v>
      </c>
      <c r="F225" s="171">
        <v>4</v>
      </c>
      <c r="G225" s="171" t="s">
        <v>46</v>
      </c>
      <c r="H225" s="172">
        <v>82639.962799999994</v>
      </c>
      <c r="I225" s="172">
        <v>132223.94260000001</v>
      </c>
      <c r="J225" s="172">
        <v>115695.948</v>
      </c>
      <c r="K225" s="172">
        <v>185113.51949999999</v>
      </c>
      <c r="L225" s="172">
        <v>148751.93309999999</v>
      </c>
      <c r="M225" s="172">
        <v>238003.09659999999</v>
      </c>
      <c r="N225" s="172">
        <v>198335.91080000001</v>
      </c>
      <c r="O225" s="172">
        <v>317337.4621</v>
      </c>
      <c r="P225" s="172">
        <v>247919.88860000001</v>
      </c>
      <c r="Q225" s="172">
        <v>396671.82750000001</v>
      </c>
      <c r="R225" s="172">
        <v>280975.8737</v>
      </c>
      <c r="S225" s="172">
        <v>449561.4045</v>
      </c>
      <c r="T225" s="172">
        <v>314031.85879999999</v>
      </c>
      <c r="U225" s="172">
        <v>502450.9816</v>
      </c>
    </row>
    <row r="226" spans="1:21">
      <c r="A226" s="171">
        <v>10</v>
      </c>
      <c r="B226" s="171" t="s">
        <v>550</v>
      </c>
      <c r="C226" s="171" t="s">
        <v>200</v>
      </c>
      <c r="D226" s="171" t="s">
        <v>581</v>
      </c>
      <c r="E226" s="171" t="s">
        <v>482</v>
      </c>
      <c r="F226" s="171">
        <v>1</v>
      </c>
      <c r="G226" s="171" t="s">
        <v>48</v>
      </c>
      <c r="H226" s="172">
        <v>100385.04519999999</v>
      </c>
      <c r="I226" s="172">
        <v>175673.82920000001</v>
      </c>
      <c r="J226" s="172">
        <v>129863.27039999999</v>
      </c>
      <c r="K226" s="172">
        <v>227260.72320000001</v>
      </c>
      <c r="L226" s="172">
        <v>155367.1575</v>
      </c>
      <c r="M226" s="172">
        <v>271892.52559999999</v>
      </c>
      <c r="N226" s="172">
        <v>185224.47089999999</v>
      </c>
      <c r="O226" s="172">
        <v>324142.82390000002</v>
      </c>
      <c r="P226" s="172">
        <v>218236.67329999999</v>
      </c>
      <c r="Q226" s="172">
        <v>381914.17830000003</v>
      </c>
      <c r="R226" s="172">
        <v>239229.63029999999</v>
      </c>
      <c r="S226" s="172">
        <v>418651.85310000001</v>
      </c>
      <c r="T226" s="172">
        <v>258940.82440000001</v>
      </c>
      <c r="U226" s="172">
        <v>453146.44260000001</v>
      </c>
    </row>
    <row r="227" spans="1:21">
      <c r="A227" s="171">
        <v>10</v>
      </c>
      <c r="B227" s="171" t="s">
        <v>550</v>
      </c>
      <c r="C227" s="171" t="s">
        <v>200</v>
      </c>
      <c r="D227" s="171" t="s">
        <v>581</v>
      </c>
      <c r="E227" s="171" t="s">
        <v>482</v>
      </c>
      <c r="F227" s="171">
        <v>2</v>
      </c>
      <c r="G227" s="171" t="s">
        <v>44</v>
      </c>
      <c r="H227" s="172">
        <v>86400.210099999997</v>
      </c>
      <c r="I227" s="172">
        <v>151200.36780000001</v>
      </c>
      <c r="J227" s="172">
        <v>112812.2766</v>
      </c>
      <c r="K227" s="172">
        <v>197421.4841</v>
      </c>
      <c r="L227" s="172">
        <v>136694.44810000001</v>
      </c>
      <c r="M227" s="172">
        <v>239215.28409999999</v>
      </c>
      <c r="N227" s="172">
        <v>166830.5491</v>
      </c>
      <c r="O227" s="172">
        <v>291953.4608</v>
      </c>
      <c r="P227" s="172">
        <v>197687.45060000001</v>
      </c>
      <c r="Q227" s="172">
        <v>345953.03850000002</v>
      </c>
      <c r="R227" s="172">
        <v>217674.85310000001</v>
      </c>
      <c r="S227" s="172">
        <v>380930.99280000001</v>
      </c>
      <c r="T227" s="172">
        <v>236217.61379999999</v>
      </c>
      <c r="U227" s="172">
        <v>413380.82419999997</v>
      </c>
    </row>
    <row r="228" spans="1:21">
      <c r="A228" s="171">
        <v>10</v>
      </c>
      <c r="B228" s="171" t="s">
        <v>550</v>
      </c>
      <c r="C228" s="171" t="s">
        <v>200</v>
      </c>
      <c r="D228" s="171" t="s">
        <v>581</v>
      </c>
      <c r="E228" s="171" t="s">
        <v>482</v>
      </c>
      <c r="F228" s="171">
        <v>3</v>
      </c>
      <c r="G228" s="171" t="s">
        <v>43</v>
      </c>
      <c r="H228" s="172">
        <v>77307.217399999994</v>
      </c>
      <c r="I228" s="172">
        <v>135287.6305</v>
      </c>
      <c r="J228" s="172">
        <v>105348.79399999999</v>
      </c>
      <c r="K228" s="172">
        <v>184360.38949999999</v>
      </c>
      <c r="L228" s="172">
        <v>133293.90599999999</v>
      </c>
      <c r="M228" s="172">
        <v>233264.33549999999</v>
      </c>
      <c r="N228" s="172">
        <v>175543.39189999999</v>
      </c>
      <c r="O228" s="172">
        <v>307200.93589999998</v>
      </c>
      <c r="P228" s="172">
        <v>217383.7874</v>
      </c>
      <c r="Q228" s="172">
        <v>380421.62790000002</v>
      </c>
      <c r="R228" s="172">
        <v>244822.83929999999</v>
      </c>
      <c r="S228" s="172">
        <v>428439.96879999997</v>
      </c>
      <c r="T228" s="172">
        <v>271898.25520000001</v>
      </c>
      <c r="U228" s="172">
        <v>475821.94650000002</v>
      </c>
    </row>
    <row r="229" spans="1:21">
      <c r="A229" s="171">
        <v>10</v>
      </c>
      <c r="B229" s="171" t="s">
        <v>550</v>
      </c>
      <c r="C229" s="171" t="s">
        <v>200</v>
      </c>
      <c r="D229" s="171" t="s">
        <v>581</v>
      </c>
      <c r="E229" s="171" t="s">
        <v>482</v>
      </c>
      <c r="F229" s="171">
        <v>4</v>
      </c>
      <c r="G229" s="171" t="s">
        <v>46</v>
      </c>
      <c r="H229" s="172">
        <v>85576.394100000005</v>
      </c>
      <c r="I229" s="172">
        <v>136922.23250000001</v>
      </c>
      <c r="J229" s="172">
        <v>119806.95170000001</v>
      </c>
      <c r="K229" s="172">
        <v>191691.12549999999</v>
      </c>
      <c r="L229" s="172">
        <v>154037.50930000001</v>
      </c>
      <c r="M229" s="172">
        <v>246460.01860000001</v>
      </c>
      <c r="N229" s="172">
        <v>205383.34570000001</v>
      </c>
      <c r="O229" s="172">
        <v>328613.35800000001</v>
      </c>
      <c r="P229" s="172">
        <v>256729.18210000001</v>
      </c>
      <c r="Q229" s="172">
        <v>410766.69750000001</v>
      </c>
      <c r="R229" s="172">
        <v>290959.73969999998</v>
      </c>
      <c r="S229" s="172">
        <v>465535.59049999999</v>
      </c>
      <c r="T229" s="172">
        <v>325190.29739999998</v>
      </c>
      <c r="U229" s="172">
        <v>520304.48349999997</v>
      </c>
    </row>
    <row r="230" spans="1:21">
      <c r="A230" s="171">
        <v>2</v>
      </c>
      <c r="B230" s="171" t="s">
        <v>551</v>
      </c>
      <c r="C230" s="171" t="s">
        <v>168</v>
      </c>
      <c r="D230" s="171" t="s">
        <v>582</v>
      </c>
      <c r="E230" s="171" t="s">
        <v>168</v>
      </c>
      <c r="F230" s="171">
        <v>1</v>
      </c>
      <c r="G230" s="171" t="s">
        <v>48</v>
      </c>
      <c r="H230" s="172">
        <v>108394.00350000001</v>
      </c>
      <c r="I230" s="172">
        <v>189689.5062</v>
      </c>
      <c r="J230" s="172">
        <v>140652.88149999999</v>
      </c>
      <c r="K230" s="172">
        <v>246142.54269999999</v>
      </c>
      <c r="L230" s="172">
        <v>168568.1801</v>
      </c>
      <c r="M230" s="172">
        <v>294994.31520000001</v>
      </c>
      <c r="N230" s="172">
        <v>201406.22500000001</v>
      </c>
      <c r="O230" s="172">
        <v>352460.89370000002</v>
      </c>
      <c r="P230" s="172">
        <v>237720.8487</v>
      </c>
      <c r="Q230" s="172">
        <v>416011.4852</v>
      </c>
      <c r="R230" s="172">
        <v>260810.9958</v>
      </c>
      <c r="S230" s="172">
        <v>456419.2426</v>
      </c>
      <c r="T230" s="172">
        <v>282659.19579999999</v>
      </c>
      <c r="U230" s="172">
        <v>494653.59259999997</v>
      </c>
    </row>
    <row r="231" spans="1:21">
      <c r="A231" s="171">
        <v>2</v>
      </c>
      <c r="B231" s="171" t="s">
        <v>551</v>
      </c>
      <c r="C231" s="171" t="s">
        <v>168</v>
      </c>
      <c r="D231" s="171" t="s">
        <v>582</v>
      </c>
      <c r="E231" s="171" t="s">
        <v>168</v>
      </c>
      <c r="F231" s="171">
        <v>2</v>
      </c>
      <c r="G231" s="171" t="s">
        <v>44</v>
      </c>
      <c r="H231" s="172">
        <v>91298.1973</v>
      </c>
      <c r="I231" s="172">
        <v>159771.84529999999</v>
      </c>
      <c r="J231" s="172">
        <v>119808.83990000001</v>
      </c>
      <c r="K231" s="172">
        <v>209665.46979999999</v>
      </c>
      <c r="L231" s="172">
        <v>145741.66699999999</v>
      </c>
      <c r="M231" s="172">
        <v>255047.9173</v>
      </c>
      <c r="N231" s="172">
        <v>178920.51680000001</v>
      </c>
      <c r="O231" s="172">
        <v>313110.90429999999</v>
      </c>
      <c r="P231" s="172">
        <v>212600.38589999999</v>
      </c>
      <c r="Q231" s="172">
        <v>372050.6753</v>
      </c>
      <c r="R231" s="172">
        <v>234461.28950000001</v>
      </c>
      <c r="S231" s="172">
        <v>410307.25660000002</v>
      </c>
      <c r="T231" s="172">
        <v>254881.13459999999</v>
      </c>
      <c r="U231" s="172">
        <v>446041.98560000001</v>
      </c>
    </row>
    <row r="232" spans="1:21">
      <c r="A232" s="171">
        <v>2</v>
      </c>
      <c r="B232" s="171" t="s">
        <v>551</v>
      </c>
      <c r="C232" s="171" t="s">
        <v>168</v>
      </c>
      <c r="D232" s="171" t="s">
        <v>582</v>
      </c>
      <c r="E232" s="171" t="s">
        <v>168</v>
      </c>
      <c r="F232" s="171">
        <v>3</v>
      </c>
      <c r="G232" s="171" t="s">
        <v>43</v>
      </c>
      <c r="H232" s="172">
        <v>80314.271200000003</v>
      </c>
      <c r="I232" s="172">
        <v>140549.97450000001</v>
      </c>
      <c r="J232" s="172">
        <v>108917.71249999999</v>
      </c>
      <c r="K232" s="172">
        <v>190605.9969</v>
      </c>
      <c r="L232" s="172">
        <v>137403.23050000001</v>
      </c>
      <c r="M232" s="172">
        <v>240455.65340000001</v>
      </c>
      <c r="N232" s="172">
        <v>180537.13930000001</v>
      </c>
      <c r="O232" s="172">
        <v>315939.9938</v>
      </c>
      <c r="P232" s="172">
        <v>223170.9541</v>
      </c>
      <c r="Q232" s="172">
        <v>390549.16979999997</v>
      </c>
      <c r="R232" s="172">
        <v>251037.83730000001</v>
      </c>
      <c r="S232" s="172">
        <v>439316.21529999998</v>
      </c>
      <c r="T232" s="172">
        <v>278460.1925</v>
      </c>
      <c r="U232" s="172">
        <v>487305.33689999999</v>
      </c>
    </row>
    <row r="233" spans="1:21">
      <c r="A233" s="171">
        <v>2</v>
      </c>
      <c r="B233" s="171" t="s">
        <v>551</v>
      </c>
      <c r="C233" s="171" t="s">
        <v>168</v>
      </c>
      <c r="D233" s="171" t="s">
        <v>582</v>
      </c>
      <c r="E233" s="171" t="s">
        <v>168</v>
      </c>
      <c r="F233" s="171">
        <v>4</v>
      </c>
      <c r="G233" s="171" t="s">
        <v>46</v>
      </c>
      <c r="H233" s="172">
        <v>92297.2935</v>
      </c>
      <c r="I233" s="172">
        <v>147675.67189999999</v>
      </c>
      <c r="J233" s="172">
        <v>129216.21090000001</v>
      </c>
      <c r="K233" s="172">
        <v>206745.9405</v>
      </c>
      <c r="L233" s="172">
        <v>166135.12839999999</v>
      </c>
      <c r="M233" s="172">
        <v>265816.20939999999</v>
      </c>
      <c r="N233" s="172">
        <v>221513.50450000001</v>
      </c>
      <c r="O233" s="172">
        <v>354421.61249999999</v>
      </c>
      <c r="P233" s="172">
        <v>276891.88059999997</v>
      </c>
      <c r="Q233" s="172">
        <v>443027.01549999998</v>
      </c>
      <c r="R233" s="172">
        <v>313810.79790000001</v>
      </c>
      <c r="S233" s="172">
        <v>502097.2843</v>
      </c>
      <c r="T233" s="172">
        <v>350729.71549999999</v>
      </c>
      <c r="U233" s="172">
        <v>561167.55299999996</v>
      </c>
    </row>
    <row r="234" spans="1:21">
      <c r="A234" s="171">
        <v>2</v>
      </c>
      <c r="B234" s="171" t="s">
        <v>551</v>
      </c>
      <c r="C234" s="171" t="s">
        <v>119</v>
      </c>
      <c r="D234" s="171" t="s">
        <v>583</v>
      </c>
      <c r="E234" s="171" t="s">
        <v>118</v>
      </c>
      <c r="F234" s="171">
        <v>1</v>
      </c>
      <c r="G234" s="171" t="s">
        <v>48</v>
      </c>
      <c r="H234" s="172">
        <v>126904.4578</v>
      </c>
      <c r="I234" s="172">
        <v>222082.80119999999</v>
      </c>
      <c r="J234" s="172">
        <v>164336.348</v>
      </c>
      <c r="K234" s="172">
        <v>287588.6091</v>
      </c>
      <c r="L234" s="172">
        <v>196723.75580000001</v>
      </c>
      <c r="M234" s="172">
        <v>344266.57270000002</v>
      </c>
      <c r="N234" s="172">
        <v>234700.70499999999</v>
      </c>
      <c r="O234" s="172">
        <v>410726.23369999998</v>
      </c>
      <c r="P234" s="172">
        <v>276693.11690000002</v>
      </c>
      <c r="Q234" s="172">
        <v>484212.9547</v>
      </c>
      <c r="R234" s="172">
        <v>303395.61239999998</v>
      </c>
      <c r="S234" s="172">
        <v>530942.32169999997</v>
      </c>
      <c r="T234" s="172">
        <v>328532.79920000001</v>
      </c>
      <c r="U234" s="172">
        <v>574932.39870000002</v>
      </c>
    </row>
    <row r="235" spans="1:21">
      <c r="A235" s="171">
        <v>2</v>
      </c>
      <c r="B235" s="171" t="s">
        <v>551</v>
      </c>
      <c r="C235" s="171" t="s">
        <v>119</v>
      </c>
      <c r="D235" s="171" t="s">
        <v>583</v>
      </c>
      <c r="E235" s="171" t="s">
        <v>118</v>
      </c>
      <c r="F235" s="171">
        <v>2</v>
      </c>
      <c r="G235" s="171" t="s">
        <v>44</v>
      </c>
      <c r="H235" s="172">
        <v>108451.8412</v>
      </c>
      <c r="I235" s="172">
        <v>189790.72210000001</v>
      </c>
      <c r="J235" s="172">
        <v>141838.01689999999</v>
      </c>
      <c r="K235" s="172">
        <v>248216.52970000001</v>
      </c>
      <c r="L235" s="172">
        <v>172085.61429999999</v>
      </c>
      <c r="M235" s="172">
        <v>301149.82500000001</v>
      </c>
      <c r="N235" s="172">
        <v>210430.41630000001</v>
      </c>
      <c r="O235" s="172">
        <v>368253.22840000002</v>
      </c>
      <c r="P235" s="172">
        <v>249578.96609999999</v>
      </c>
      <c r="Q235" s="172">
        <v>436763.19069999998</v>
      </c>
      <c r="R235" s="172">
        <v>274954.65919999999</v>
      </c>
      <c r="S235" s="172">
        <v>481170.65350000001</v>
      </c>
      <c r="T235" s="172">
        <v>298550.12959999999</v>
      </c>
      <c r="U235" s="172">
        <v>522462.7267</v>
      </c>
    </row>
    <row r="236" spans="1:21">
      <c r="A236" s="171">
        <v>2</v>
      </c>
      <c r="B236" s="171" t="s">
        <v>551</v>
      </c>
      <c r="C236" s="171" t="s">
        <v>119</v>
      </c>
      <c r="D236" s="171" t="s">
        <v>583</v>
      </c>
      <c r="E236" s="171" t="s">
        <v>118</v>
      </c>
      <c r="F236" s="171">
        <v>3</v>
      </c>
      <c r="G236" s="171" t="s">
        <v>43</v>
      </c>
      <c r="H236" s="172">
        <v>96504.975399999996</v>
      </c>
      <c r="I236" s="172">
        <v>168883.70699999999</v>
      </c>
      <c r="J236" s="172">
        <v>131305.15349999999</v>
      </c>
      <c r="K236" s="172">
        <v>229784.01860000001</v>
      </c>
      <c r="L236" s="172">
        <v>165978.04920000001</v>
      </c>
      <c r="M236" s="172">
        <v>290461.58600000001</v>
      </c>
      <c r="N236" s="172">
        <v>218425.21739999999</v>
      </c>
      <c r="O236" s="172">
        <v>382244.13050000003</v>
      </c>
      <c r="P236" s="172">
        <v>270332.6017</v>
      </c>
      <c r="Q236" s="172">
        <v>473082.05300000001</v>
      </c>
      <c r="R236" s="172">
        <v>304337.76459999999</v>
      </c>
      <c r="S236" s="172">
        <v>532591.08799999999</v>
      </c>
      <c r="T236" s="172">
        <v>337863.11940000003</v>
      </c>
      <c r="U236" s="172">
        <v>591260.45889999997</v>
      </c>
    </row>
    <row r="237" spans="1:21">
      <c r="A237" s="171">
        <v>2</v>
      </c>
      <c r="B237" s="171" t="s">
        <v>551</v>
      </c>
      <c r="C237" s="171" t="s">
        <v>119</v>
      </c>
      <c r="D237" s="171" t="s">
        <v>583</v>
      </c>
      <c r="E237" s="171" t="s">
        <v>118</v>
      </c>
      <c r="F237" s="171">
        <v>4</v>
      </c>
      <c r="G237" s="171" t="s">
        <v>46</v>
      </c>
      <c r="H237" s="172">
        <v>108142.39079999999</v>
      </c>
      <c r="I237" s="172">
        <v>173027.8279</v>
      </c>
      <c r="J237" s="172">
        <v>151399.34710000001</v>
      </c>
      <c r="K237" s="172">
        <v>242238.959</v>
      </c>
      <c r="L237" s="172">
        <v>194656.3034</v>
      </c>
      <c r="M237" s="172">
        <v>311450.09009999997</v>
      </c>
      <c r="N237" s="172">
        <v>259541.73790000001</v>
      </c>
      <c r="O237" s="172">
        <v>415266.7868</v>
      </c>
      <c r="P237" s="172">
        <v>324427.17229999998</v>
      </c>
      <c r="Q237" s="172">
        <v>519083.48340000003</v>
      </c>
      <c r="R237" s="172">
        <v>367684.1286</v>
      </c>
      <c r="S237" s="172">
        <v>588294.61450000003</v>
      </c>
      <c r="T237" s="172">
        <v>410941.08490000002</v>
      </c>
      <c r="U237" s="172">
        <v>657505.74569999997</v>
      </c>
    </row>
    <row r="238" spans="1:21">
      <c r="A238" s="171">
        <v>2</v>
      </c>
      <c r="B238" s="171" t="s">
        <v>551</v>
      </c>
      <c r="C238" s="171" t="s">
        <v>119</v>
      </c>
      <c r="D238" s="171" t="s">
        <v>583</v>
      </c>
      <c r="E238" s="171" t="s">
        <v>120</v>
      </c>
      <c r="F238" s="171">
        <v>1</v>
      </c>
      <c r="G238" s="171" t="s">
        <v>48</v>
      </c>
      <c r="H238" s="172">
        <v>118103.3138</v>
      </c>
      <c r="I238" s="172">
        <v>206680.7991</v>
      </c>
      <c r="J238" s="172">
        <v>152835.16269999999</v>
      </c>
      <c r="K238" s="172">
        <v>267461.53460000001</v>
      </c>
      <c r="L238" s="172">
        <v>182885.0325</v>
      </c>
      <c r="M238" s="172">
        <v>320048.80680000002</v>
      </c>
      <c r="N238" s="172">
        <v>218082.93090000001</v>
      </c>
      <c r="O238" s="172">
        <v>381645.12890000001</v>
      </c>
      <c r="P238" s="172">
        <v>257000.82860000001</v>
      </c>
      <c r="Q238" s="172">
        <v>449751.45</v>
      </c>
      <c r="R238" s="172">
        <v>281748.96740000002</v>
      </c>
      <c r="S238" s="172">
        <v>493060.69309999997</v>
      </c>
      <c r="T238" s="172">
        <v>305005.8824</v>
      </c>
      <c r="U238" s="172">
        <v>533760.29410000006</v>
      </c>
    </row>
    <row r="239" spans="1:21">
      <c r="A239" s="171">
        <v>2</v>
      </c>
      <c r="B239" s="171" t="s">
        <v>551</v>
      </c>
      <c r="C239" s="171" t="s">
        <v>119</v>
      </c>
      <c r="D239" s="171" t="s">
        <v>583</v>
      </c>
      <c r="E239" s="171" t="s">
        <v>120</v>
      </c>
      <c r="F239" s="171">
        <v>2</v>
      </c>
      <c r="G239" s="171" t="s">
        <v>44</v>
      </c>
      <c r="H239" s="172">
        <v>101414.5502</v>
      </c>
      <c r="I239" s="172">
        <v>177475.46290000001</v>
      </c>
      <c r="J239" s="172">
        <v>132487.40719999999</v>
      </c>
      <c r="K239" s="172">
        <v>231852.9627</v>
      </c>
      <c r="L239" s="172">
        <v>160602.0073</v>
      </c>
      <c r="M239" s="172">
        <v>281053.51280000003</v>
      </c>
      <c r="N239" s="172">
        <v>196132.59599999999</v>
      </c>
      <c r="O239" s="172">
        <v>343232.04310000001</v>
      </c>
      <c r="P239" s="172">
        <v>232478.47150000001</v>
      </c>
      <c r="Q239" s="172">
        <v>406837.32500000001</v>
      </c>
      <c r="R239" s="172">
        <v>256026.63459999999</v>
      </c>
      <c r="S239" s="172">
        <v>448046.61060000001</v>
      </c>
      <c r="T239" s="172">
        <v>277889.20299999998</v>
      </c>
      <c r="U239" s="172">
        <v>486306.1053</v>
      </c>
    </row>
    <row r="240" spans="1:21">
      <c r="A240" s="171">
        <v>2</v>
      </c>
      <c r="B240" s="171" t="s">
        <v>551</v>
      </c>
      <c r="C240" s="171" t="s">
        <v>119</v>
      </c>
      <c r="D240" s="171" t="s">
        <v>583</v>
      </c>
      <c r="E240" s="171" t="s">
        <v>120</v>
      </c>
      <c r="F240" s="171">
        <v>3</v>
      </c>
      <c r="G240" s="171" t="s">
        <v>43</v>
      </c>
      <c r="H240" s="172">
        <v>90579.017300000007</v>
      </c>
      <c r="I240" s="172">
        <v>158513.28030000001</v>
      </c>
      <c r="J240" s="172">
        <v>123372.22070000001</v>
      </c>
      <c r="K240" s="172">
        <v>215901.3861</v>
      </c>
      <c r="L240" s="172">
        <v>156050.3083</v>
      </c>
      <c r="M240" s="172">
        <v>273088.03940000001</v>
      </c>
      <c r="N240" s="172">
        <v>205463.4135</v>
      </c>
      <c r="O240" s="172">
        <v>359560.97369999997</v>
      </c>
      <c r="P240" s="172">
        <v>254388.33189999999</v>
      </c>
      <c r="Q240" s="172">
        <v>445179.5808</v>
      </c>
      <c r="R240" s="172">
        <v>286462.51400000002</v>
      </c>
      <c r="S240" s="172">
        <v>501309.3996</v>
      </c>
      <c r="T240" s="172">
        <v>318102.75229999999</v>
      </c>
      <c r="U240" s="172">
        <v>556679.81629999995</v>
      </c>
    </row>
    <row r="241" spans="1:21">
      <c r="A241" s="171">
        <v>2</v>
      </c>
      <c r="B241" s="171" t="s">
        <v>551</v>
      </c>
      <c r="C241" s="171" t="s">
        <v>119</v>
      </c>
      <c r="D241" s="171" t="s">
        <v>583</v>
      </c>
      <c r="E241" s="171" t="s">
        <v>120</v>
      </c>
      <c r="F241" s="171">
        <v>4</v>
      </c>
      <c r="G241" s="171" t="s">
        <v>46</v>
      </c>
      <c r="H241" s="172">
        <v>100668.306</v>
      </c>
      <c r="I241" s="172">
        <v>161069.29199999999</v>
      </c>
      <c r="J241" s="172">
        <v>140935.62839999999</v>
      </c>
      <c r="K241" s="172">
        <v>225497.00880000001</v>
      </c>
      <c r="L241" s="172">
        <v>181202.95069999999</v>
      </c>
      <c r="M241" s="172">
        <v>289924.7255</v>
      </c>
      <c r="N241" s="172">
        <v>241603.93429999999</v>
      </c>
      <c r="O241" s="172">
        <v>386566.30070000002</v>
      </c>
      <c r="P241" s="172">
        <v>302004.9179</v>
      </c>
      <c r="Q241" s="172">
        <v>483207.87589999998</v>
      </c>
      <c r="R241" s="172">
        <v>342272.2403</v>
      </c>
      <c r="S241" s="172">
        <v>547635.59259999997</v>
      </c>
      <c r="T241" s="172">
        <v>382539.56270000001</v>
      </c>
      <c r="U241" s="172">
        <v>612063.30940000003</v>
      </c>
    </row>
    <row r="242" spans="1:21">
      <c r="A242" s="171">
        <v>2</v>
      </c>
      <c r="B242" s="171" t="s">
        <v>551</v>
      </c>
      <c r="C242" s="171" t="s">
        <v>119</v>
      </c>
      <c r="D242" s="171" t="s">
        <v>583</v>
      </c>
      <c r="E242" s="171" t="s">
        <v>121</v>
      </c>
      <c r="F242" s="171">
        <v>1</v>
      </c>
      <c r="G242" s="171" t="s">
        <v>48</v>
      </c>
      <c r="H242" s="172">
        <v>124519.58130000001</v>
      </c>
      <c r="I242" s="172">
        <v>217909.2672</v>
      </c>
      <c r="J242" s="172">
        <v>161147.59169999999</v>
      </c>
      <c r="K242" s="172">
        <v>282008.2855</v>
      </c>
      <c r="L242" s="172">
        <v>192838.13570000001</v>
      </c>
      <c r="M242" s="172">
        <v>337466.73749999999</v>
      </c>
      <c r="N242" s="172">
        <v>229961.18419999999</v>
      </c>
      <c r="O242" s="172">
        <v>402432.0723</v>
      </c>
      <c r="P242" s="172">
        <v>271007.84269999998</v>
      </c>
      <c r="Q242" s="172">
        <v>474263.72460000002</v>
      </c>
      <c r="R242" s="172">
        <v>297109.61219999997</v>
      </c>
      <c r="S242" s="172">
        <v>519941.82120000001</v>
      </c>
      <c r="T242" s="172">
        <v>321642.21250000002</v>
      </c>
      <c r="U242" s="172">
        <v>562873.87190000003</v>
      </c>
    </row>
    <row r="243" spans="1:21">
      <c r="A243" s="171">
        <v>2</v>
      </c>
      <c r="B243" s="171" t="s">
        <v>551</v>
      </c>
      <c r="C243" s="171" t="s">
        <v>119</v>
      </c>
      <c r="D243" s="171" t="s">
        <v>583</v>
      </c>
      <c r="E243" s="171" t="s">
        <v>121</v>
      </c>
      <c r="F243" s="171">
        <v>2</v>
      </c>
      <c r="G243" s="171" t="s">
        <v>44</v>
      </c>
      <c r="H243" s="172">
        <v>106881.05160000001</v>
      </c>
      <c r="I243" s="172">
        <v>187041.84030000001</v>
      </c>
      <c r="J243" s="172">
        <v>139641.8351</v>
      </c>
      <c r="K243" s="172">
        <v>244373.2115</v>
      </c>
      <c r="L243" s="172">
        <v>169286.97210000001</v>
      </c>
      <c r="M243" s="172">
        <v>296252.20120000001</v>
      </c>
      <c r="N243" s="172">
        <v>206761.6446</v>
      </c>
      <c r="O243" s="172">
        <v>361832.87800000003</v>
      </c>
      <c r="P243" s="172">
        <v>245089.9056</v>
      </c>
      <c r="Q243" s="172">
        <v>428907.33470000001</v>
      </c>
      <c r="R243" s="172">
        <v>269923.4081</v>
      </c>
      <c r="S243" s="172">
        <v>472365.96419999999</v>
      </c>
      <c r="T243" s="172">
        <v>292982.30900000001</v>
      </c>
      <c r="U243" s="172">
        <v>512719.04080000002</v>
      </c>
    </row>
    <row r="244" spans="1:21">
      <c r="A244" s="171">
        <v>2</v>
      </c>
      <c r="B244" s="171" t="s">
        <v>551</v>
      </c>
      <c r="C244" s="171" t="s">
        <v>119</v>
      </c>
      <c r="D244" s="171" t="s">
        <v>583</v>
      </c>
      <c r="E244" s="171" t="s">
        <v>121</v>
      </c>
      <c r="F244" s="171">
        <v>3</v>
      </c>
      <c r="G244" s="171" t="s">
        <v>43</v>
      </c>
      <c r="H244" s="172">
        <v>95431.670899999997</v>
      </c>
      <c r="I244" s="172">
        <v>167005.4241</v>
      </c>
      <c r="J244" s="172">
        <v>129970.25440000001</v>
      </c>
      <c r="K244" s="172">
        <v>227447.94510000001</v>
      </c>
      <c r="L244" s="172">
        <v>164387.17069999999</v>
      </c>
      <c r="M244" s="172">
        <v>287677.54879999999</v>
      </c>
      <c r="N244" s="172">
        <v>216431.05439999999</v>
      </c>
      <c r="O244" s="172">
        <v>378754.34519999998</v>
      </c>
      <c r="P244" s="172">
        <v>267958.9681</v>
      </c>
      <c r="Q244" s="172">
        <v>468928.19410000002</v>
      </c>
      <c r="R244" s="172">
        <v>301737.61050000001</v>
      </c>
      <c r="S244" s="172">
        <v>528040.81839999999</v>
      </c>
      <c r="T244" s="172">
        <v>335057.61290000001</v>
      </c>
      <c r="U244" s="172">
        <v>586350.82259999996</v>
      </c>
    </row>
    <row r="245" spans="1:21">
      <c r="A245" s="171">
        <v>2</v>
      </c>
      <c r="B245" s="171" t="s">
        <v>551</v>
      </c>
      <c r="C245" s="171" t="s">
        <v>119</v>
      </c>
      <c r="D245" s="171" t="s">
        <v>583</v>
      </c>
      <c r="E245" s="171" t="s">
        <v>121</v>
      </c>
      <c r="F245" s="171">
        <v>4</v>
      </c>
      <c r="G245" s="171" t="s">
        <v>46</v>
      </c>
      <c r="H245" s="172">
        <v>106135.06879999999</v>
      </c>
      <c r="I245" s="172">
        <v>169816.1127</v>
      </c>
      <c r="J245" s="172">
        <v>148589.09640000001</v>
      </c>
      <c r="K245" s="172">
        <v>237742.55780000001</v>
      </c>
      <c r="L245" s="172">
        <v>191043.12390000001</v>
      </c>
      <c r="M245" s="172">
        <v>305669.00280000002</v>
      </c>
      <c r="N245" s="172">
        <v>254724.16519999999</v>
      </c>
      <c r="O245" s="172">
        <v>407558.6704</v>
      </c>
      <c r="P245" s="172">
        <v>318405.20640000002</v>
      </c>
      <c r="Q245" s="172">
        <v>509448.33789999998</v>
      </c>
      <c r="R245" s="172">
        <v>360859.234</v>
      </c>
      <c r="S245" s="172">
        <v>577374.78300000005</v>
      </c>
      <c r="T245" s="172">
        <v>403313.26160000003</v>
      </c>
      <c r="U245" s="172">
        <v>645301.22809999995</v>
      </c>
    </row>
    <row r="246" spans="1:21">
      <c r="A246" s="171">
        <v>2</v>
      </c>
      <c r="B246" s="171" t="s">
        <v>551</v>
      </c>
      <c r="C246" s="171" t="s">
        <v>119</v>
      </c>
      <c r="D246" s="171" t="s">
        <v>583</v>
      </c>
      <c r="E246" s="171" t="s">
        <v>122</v>
      </c>
      <c r="F246" s="171">
        <v>1</v>
      </c>
      <c r="G246" s="171" t="s">
        <v>48</v>
      </c>
      <c r="H246" s="172">
        <v>122491.34510000001</v>
      </c>
      <c r="I246" s="172">
        <v>214359.85399999999</v>
      </c>
      <c r="J246" s="172">
        <v>158584.48749999999</v>
      </c>
      <c r="K246" s="172">
        <v>277522.85320000001</v>
      </c>
      <c r="L246" s="172">
        <v>189813.0765</v>
      </c>
      <c r="M246" s="172">
        <v>332172.88390000002</v>
      </c>
      <c r="N246" s="172">
        <v>226417.649</v>
      </c>
      <c r="O246" s="172">
        <v>396230.88579999999</v>
      </c>
      <c r="P246" s="172">
        <v>266891.99930000002</v>
      </c>
      <c r="Q246" s="172">
        <v>467060.9988</v>
      </c>
      <c r="R246" s="172">
        <v>292629.42310000001</v>
      </c>
      <c r="S246" s="172">
        <v>512101.4903</v>
      </c>
      <c r="T246" s="172">
        <v>316843.69589999999</v>
      </c>
      <c r="U246" s="172">
        <v>554476.46770000004</v>
      </c>
    </row>
    <row r="247" spans="1:21">
      <c r="A247" s="171">
        <v>2</v>
      </c>
      <c r="B247" s="171" t="s">
        <v>551</v>
      </c>
      <c r="C247" s="171" t="s">
        <v>119</v>
      </c>
      <c r="D247" s="171" t="s">
        <v>583</v>
      </c>
      <c r="E247" s="171" t="s">
        <v>122</v>
      </c>
      <c r="F247" s="171">
        <v>2</v>
      </c>
      <c r="G247" s="171" t="s">
        <v>44</v>
      </c>
      <c r="H247" s="172">
        <v>104852.81540000001</v>
      </c>
      <c r="I247" s="172">
        <v>183492.427</v>
      </c>
      <c r="J247" s="172">
        <v>137078.7309</v>
      </c>
      <c r="K247" s="172">
        <v>239887.77910000001</v>
      </c>
      <c r="L247" s="172">
        <v>166261.9129</v>
      </c>
      <c r="M247" s="172">
        <v>290958.34769999998</v>
      </c>
      <c r="N247" s="172">
        <v>203218.10939999999</v>
      </c>
      <c r="O247" s="172">
        <v>355631.69150000002</v>
      </c>
      <c r="P247" s="172">
        <v>240974.06219999999</v>
      </c>
      <c r="Q247" s="172">
        <v>421704.60889999999</v>
      </c>
      <c r="R247" s="172">
        <v>265443.21909999999</v>
      </c>
      <c r="S247" s="172">
        <v>464525.63329999999</v>
      </c>
      <c r="T247" s="172">
        <v>288183.79239999998</v>
      </c>
      <c r="U247" s="172">
        <v>504321.63660000003</v>
      </c>
    </row>
    <row r="248" spans="1:21">
      <c r="A248" s="171">
        <v>2</v>
      </c>
      <c r="B248" s="171" t="s">
        <v>551</v>
      </c>
      <c r="C248" s="171" t="s">
        <v>119</v>
      </c>
      <c r="D248" s="171" t="s">
        <v>583</v>
      </c>
      <c r="E248" s="171" t="s">
        <v>122</v>
      </c>
      <c r="F248" s="171">
        <v>3</v>
      </c>
      <c r="G248" s="171" t="s">
        <v>43</v>
      </c>
      <c r="H248" s="172">
        <v>93422.104399999997</v>
      </c>
      <c r="I248" s="172">
        <v>163488.6827</v>
      </c>
      <c r="J248" s="172">
        <v>127156.8612</v>
      </c>
      <c r="K248" s="172">
        <v>222524.50709999999</v>
      </c>
      <c r="L248" s="172">
        <v>160769.951</v>
      </c>
      <c r="M248" s="172">
        <v>281347.4142</v>
      </c>
      <c r="N248" s="172">
        <v>211608.09469999999</v>
      </c>
      <c r="O248" s="172">
        <v>370314.16570000001</v>
      </c>
      <c r="P248" s="172">
        <v>261930.26850000001</v>
      </c>
      <c r="Q248" s="172">
        <v>458377.96980000002</v>
      </c>
      <c r="R248" s="172">
        <v>294905.08429999999</v>
      </c>
      <c r="S248" s="172">
        <v>516083.89750000002</v>
      </c>
      <c r="T248" s="172">
        <v>327421.26010000001</v>
      </c>
      <c r="U248" s="172">
        <v>572987.20519999997</v>
      </c>
    </row>
    <row r="249" spans="1:21">
      <c r="A249" s="171">
        <v>2</v>
      </c>
      <c r="B249" s="171" t="s">
        <v>551</v>
      </c>
      <c r="C249" s="171" t="s">
        <v>119</v>
      </c>
      <c r="D249" s="171" t="s">
        <v>583</v>
      </c>
      <c r="E249" s="171" t="s">
        <v>122</v>
      </c>
      <c r="F249" s="171">
        <v>4</v>
      </c>
      <c r="G249" s="171" t="s">
        <v>46</v>
      </c>
      <c r="H249" s="172">
        <v>104390.9403</v>
      </c>
      <c r="I249" s="172">
        <v>167025.50690000001</v>
      </c>
      <c r="J249" s="172">
        <v>146147.31640000001</v>
      </c>
      <c r="K249" s="172">
        <v>233835.70970000001</v>
      </c>
      <c r="L249" s="172">
        <v>187903.6925</v>
      </c>
      <c r="M249" s="172">
        <v>300645.91239999997</v>
      </c>
      <c r="N249" s="172">
        <v>250538.25659999999</v>
      </c>
      <c r="O249" s="172">
        <v>400861.21659999999</v>
      </c>
      <c r="P249" s="172">
        <v>313172.82079999999</v>
      </c>
      <c r="Q249" s="172">
        <v>501076.52059999999</v>
      </c>
      <c r="R249" s="172">
        <v>354929.19679999998</v>
      </c>
      <c r="S249" s="172">
        <v>567886.72329999995</v>
      </c>
      <c r="T249" s="172">
        <v>396685.57299999997</v>
      </c>
      <c r="U249" s="172">
        <v>634696.92610000004</v>
      </c>
    </row>
    <row r="250" spans="1:21">
      <c r="A250" s="171">
        <v>2</v>
      </c>
      <c r="B250" s="171" t="s">
        <v>551</v>
      </c>
      <c r="C250" s="171" t="s">
        <v>119</v>
      </c>
      <c r="D250" s="171" t="s">
        <v>583</v>
      </c>
      <c r="E250" s="171" t="s">
        <v>123</v>
      </c>
      <c r="F250" s="171">
        <v>1</v>
      </c>
      <c r="G250" s="171" t="s">
        <v>48</v>
      </c>
      <c r="H250" s="172">
        <v>122973.33319999999</v>
      </c>
      <c r="I250" s="172">
        <v>215203.33309999999</v>
      </c>
      <c r="J250" s="172">
        <v>159222.74129999999</v>
      </c>
      <c r="K250" s="172">
        <v>278639.79739999998</v>
      </c>
      <c r="L250" s="172">
        <v>190586.72210000001</v>
      </c>
      <c r="M250" s="172">
        <v>333526.76370000001</v>
      </c>
      <c r="N250" s="172">
        <v>227355.21419999999</v>
      </c>
      <c r="O250" s="172">
        <v>397871.62479999999</v>
      </c>
      <c r="P250" s="172">
        <v>268011.03570000001</v>
      </c>
      <c r="Q250" s="172">
        <v>469019.3125</v>
      </c>
      <c r="R250" s="172">
        <v>293863.76130000001</v>
      </c>
      <c r="S250" s="172">
        <v>514261.58230000001</v>
      </c>
      <c r="T250" s="172">
        <v>318192.06180000002</v>
      </c>
      <c r="U250" s="172">
        <v>556836.10829999996</v>
      </c>
    </row>
    <row r="251" spans="1:21">
      <c r="A251" s="171">
        <v>2</v>
      </c>
      <c r="B251" s="171" t="s">
        <v>551</v>
      </c>
      <c r="C251" s="171" t="s">
        <v>119</v>
      </c>
      <c r="D251" s="171" t="s">
        <v>583</v>
      </c>
      <c r="E251" s="171" t="s">
        <v>123</v>
      </c>
      <c r="F251" s="171">
        <v>2</v>
      </c>
      <c r="G251" s="171" t="s">
        <v>44</v>
      </c>
      <c r="H251" s="172">
        <v>105199.1226</v>
      </c>
      <c r="I251" s="172">
        <v>184098.46460000001</v>
      </c>
      <c r="J251" s="172">
        <v>137551.55600000001</v>
      </c>
      <c r="K251" s="172">
        <v>240715.22289999999</v>
      </c>
      <c r="L251" s="172">
        <v>166854.3959</v>
      </c>
      <c r="M251" s="172">
        <v>291995.19280000002</v>
      </c>
      <c r="N251" s="172">
        <v>203977.21669999999</v>
      </c>
      <c r="O251" s="172">
        <v>356960.12920000002</v>
      </c>
      <c r="P251" s="172">
        <v>241893.73009999999</v>
      </c>
      <c r="Q251" s="172">
        <v>423314.02779999998</v>
      </c>
      <c r="R251" s="172">
        <v>266468.43280000001</v>
      </c>
      <c r="S251" s="172">
        <v>466319.7574</v>
      </c>
      <c r="T251" s="172">
        <v>289311.69770000002</v>
      </c>
      <c r="U251" s="172">
        <v>506295.47110000002</v>
      </c>
    </row>
    <row r="252" spans="1:21">
      <c r="A252" s="171">
        <v>2</v>
      </c>
      <c r="B252" s="171" t="s">
        <v>551</v>
      </c>
      <c r="C252" s="171" t="s">
        <v>119</v>
      </c>
      <c r="D252" s="171" t="s">
        <v>583</v>
      </c>
      <c r="E252" s="171" t="s">
        <v>123</v>
      </c>
      <c r="F252" s="171">
        <v>3</v>
      </c>
      <c r="G252" s="171" t="s">
        <v>43</v>
      </c>
      <c r="H252" s="172">
        <v>93684.719599999997</v>
      </c>
      <c r="I252" s="172">
        <v>163948.25940000001</v>
      </c>
      <c r="J252" s="172">
        <v>127496.5681</v>
      </c>
      <c r="K252" s="172">
        <v>223118.99419999999</v>
      </c>
      <c r="L252" s="172">
        <v>161185.81359999999</v>
      </c>
      <c r="M252" s="172">
        <v>282075.17389999999</v>
      </c>
      <c r="N252" s="172">
        <v>212141.41020000001</v>
      </c>
      <c r="O252" s="172">
        <v>371247.46789999999</v>
      </c>
      <c r="P252" s="172">
        <v>262577.06780000002</v>
      </c>
      <c r="Q252" s="172">
        <v>459509.8688</v>
      </c>
      <c r="R252" s="172">
        <v>295623.12959999999</v>
      </c>
      <c r="S252" s="172">
        <v>517340.4768</v>
      </c>
      <c r="T252" s="172">
        <v>328207.0233</v>
      </c>
      <c r="U252" s="172">
        <v>574362.29090000002</v>
      </c>
    </row>
    <row r="253" spans="1:21">
      <c r="A253" s="171">
        <v>2</v>
      </c>
      <c r="B253" s="171" t="s">
        <v>551</v>
      </c>
      <c r="C253" s="171" t="s">
        <v>119</v>
      </c>
      <c r="D253" s="171" t="s">
        <v>583</v>
      </c>
      <c r="E253" s="171" t="s">
        <v>123</v>
      </c>
      <c r="F253" s="171">
        <v>4</v>
      </c>
      <c r="G253" s="171" t="s">
        <v>46</v>
      </c>
      <c r="H253" s="172">
        <v>104798.16499999999</v>
      </c>
      <c r="I253" s="172">
        <v>167677.06640000001</v>
      </c>
      <c r="J253" s="172">
        <v>146717.43090000001</v>
      </c>
      <c r="K253" s="172">
        <v>234747.89290000001</v>
      </c>
      <c r="L253" s="172">
        <v>188636.69690000001</v>
      </c>
      <c r="M253" s="172">
        <v>301818.7194</v>
      </c>
      <c r="N253" s="172">
        <v>251515.59580000001</v>
      </c>
      <c r="O253" s="172">
        <v>402424.95929999999</v>
      </c>
      <c r="P253" s="172">
        <v>314394.49479999999</v>
      </c>
      <c r="Q253" s="172">
        <v>503031.19900000002</v>
      </c>
      <c r="R253" s="172">
        <v>356313.76069999998</v>
      </c>
      <c r="S253" s="172">
        <v>570102.02549999999</v>
      </c>
      <c r="T253" s="172">
        <v>398233.02659999998</v>
      </c>
      <c r="U253" s="172">
        <v>637172.85210000002</v>
      </c>
    </row>
    <row r="254" spans="1:21">
      <c r="A254" s="171">
        <v>2</v>
      </c>
      <c r="B254" s="171" t="s">
        <v>551</v>
      </c>
      <c r="C254" s="171" t="s">
        <v>119</v>
      </c>
      <c r="D254" s="171" t="s">
        <v>583</v>
      </c>
      <c r="E254" s="171" t="s">
        <v>124</v>
      </c>
      <c r="F254" s="171">
        <v>1</v>
      </c>
      <c r="G254" s="171" t="s">
        <v>48</v>
      </c>
      <c r="H254" s="172">
        <v>124519.58130000001</v>
      </c>
      <c r="I254" s="172">
        <v>217909.2672</v>
      </c>
      <c r="J254" s="172">
        <v>161147.59169999999</v>
      </c>
      <c r="K254" s="172">
        <v>282008.2855</v>
      </c>
      <c r="L254" s="172">
        <v>192838.13570000001</v>
      </c>
      <c r="M254" s="172">
        <v>337466.73749999999</v>
      </c>
      <c r="N254" s="172">
        <v>229961.18419999999</v>
      </c>
      <c r="O254" s="172">
        <v>402432.0723</v>
      </c>
      <c r="P254" s="172">
        <v>271007.84269999998</v>
      </c>
      <c r="Q254" s="172">
        <v>474263.72460000002</v>
      </c>
      <c r="R254" s="172">
        <v>297109.61219999997</v>
      </c>
      <c r="S254" s="172">
        <v>519941.82120000001</v>
      </c>
      <c r="T254" s="172">
        <v>321642.21250000002</v>
      </c>
      <c r="U254" s="172">
        <v>562873.87190000003</v>
      </c>
    </row>
    <row r="255" spans="1:21">
      <c r="A255" s="171">
        <v>2</v>
      </c>
      <c r="B255" s="171" t="s">
        <v>551</v>
      </c>
      <c r="C255" s="171" t="s">
        <v>119</v>
      </c>
      <c r="D255" s="171" t="s">
        <v>583</v>
      </c>
      <c r="E255" s="171" t="s">
        <v>124</v>
      </c>
      <c r="F255" s="171">
        <v>2</v>
      </c>
      <c r="G255" s="171" t="s">
        <v>44</v>
      </c>
      <c r="H255" s="172">
        <v>106881.05160000001</v>
      </c>
      <c r="I255" s="172">
        <v>187041.84030000001</v>
      </c>
      <c r="J255" s="172">
        <v>139641.8351</v>
      </c>
      <c r="K255" s="172">
        <v>244373.2115</v>
      </c>
      <c r="L255" s="172">
        <v>169286.97210000001</v>
      </c>
      <c r="M255" s="172">
        <v>296252.20120000001</v>
      </c>
      <c r="N255" s="172">
        <v>206761.6446</v>
      </c>
      <c r="O255" s="172">
        <v>361832.87800000003</v>
      </c>
      <c r="P255" s="172">
        <v>245089.9056</v>
      </c>
      <c r="Q255" s="172">
        <v>428907.33470000001</v>
      </c>
      <c r="R255" s="172">
        <v>269923.4081</v>
      </c>
      <c r="S255" s="172">
        <v>472365.96419999999</v>
      </c>
      <c r="T255" s="172">
        <v>292982.30900000001</v>
      </c>
      <c r="U255" s="172">
        <v>512719.04080000002</v>
      </c>
    </row>
    <row r="256" spans="1:21">
      <c r="A256" s="171">
        <v>2</v>
      </c>
      <c r="B256" s="171" t="s">
        <v>551</v>
      </c>
      <c r="C256" s="171" t="s">
        <v>119</v>
      </c>
      <c r="D256" s="171" t="s">
        <v>583</v>
      </c>
      <c r="E256" s="171" t="s">
        <v>124</v>
      </c>
      <c r="F256" s="171">
        <v>3</v>
      </c>
      <c r="G256" s="171" t="s">
        <v>43</v>
      </c>
      <c r="H256" s="172">
        <v>95431.670899999997</v>
      </c>
      <c r="I256" s="172">
        <v>167005.4241</v>
      </c>
      <c r="J256" s="172">
        <v>129970.25440000001</v>
      </c>
      <c r="K256" s="172">
        <v>227447.94510000001</v>
      </c>
      <c r="L256" s="172">
        <v>164387.17069999999</v>
      </c>
      <c r="M256" s="172">
        <v>287677.54879999999</v>
      </c>
      <c r="N256" s="172">
        <v>216431.05439999999</v>
      </c>
      <c r="O256" s="172">
        <v>378754.34519999998</v>
      </c>
      <c r="P256" s="172">
        <v>267958.9681</v>
      </c>
      <c r="Q256" s="172">
        <v>468928.19410000002</v>
      </c>
      <c r="R256" s="172">
        <v>301737.61050000001</v>
      </c>
      <c r="S256" s="172">
        <v>528040.81839999999</v>
      </c>
      <c r="T256" s="172">
        <v>335057.61290000001</v>
      </c>
      <c r="U256" s="172">
        <v>586350.82259999996</v>
      </c>
    </row>
    <row r="257" spans="1:21">
      <c r="A257" s="171">
        <v>2</v>
      </c>
      <c r="B257" s="171" t="s">
        <v>551</v>
      </c>
      <c r="C257" s="171" t="s">
        <v>119</v>
      </c>
      <c r="D257" s="171" t="s">
        <v>583</v>
      </c>
      <c r="E257" s="171" t="s">
        <v>124</v>
      </c>
      <c r="F257" s="171">
        <v>4</v>
      </c>
      <c r="G257" s="171" t="s">
        <v>46</v>
      </c>
      <c r="H257" s="172">
        <v>106135.06879999999</v>
      </c>
      <c r="I257" s="172">
        <v>169816.1127</v>
      </c>
      <c r="J257" s="172">
        <v>148589.09640000001</v>
      </c>
      <c r="K257" s="172">
        <v>237742.55780000001</v>
      </c>
      <c r="L257" s="172">
        <v>191043.12390000001</v>
      </c>
      <c r="M257" s="172">
        <v>305669.00280000002</v>
      </c>
      <c r="N257" s="172">
        <v>254724.16519999999</v>
      </c>
      <c r="O257" s="172">
        <v>407558.6704</v>
      </c>
      <c r="P257" s="172">
        <v>318405.20640000002</v>
      </c>
      <c r="Q257" s="172">
        <v>509448.33789999998</v>
      </c>
      <c r="R257" s="172">
        <v>360859.234</v>
      </c>
      <c r="S257" s="172">
        <v>577374.78300000005</v>
      </c>
      <c r="T257" s="172">
        <v>403313.26160000003</v>
      </c>
      <c r="U257" s="172">
        <v>645301.22809999995</v>
      </c>
    </row>
    <row r="258" spans="1:21">
      <c r="A258" s="171">
        <v>2</v>
      </c>
      <c r="B258" s="171" t="s">
        <v>551</v>
      </c>
      <c r="C258" s="171" t="s">
        <v>119</v>
      </c>
      <c r="D258" s="171" t="s">
        <v>583</v>
      </c>
      <c r="E258" s="171" t="s">
        <v>125</v>
      </c>
      <c r="F258" s="171">
        <v>1</v>
      </c>
      <c r="G258" s="171" t="s">
        <v>48</v>
      </c>
      <c r="H258" s="172">
        <v>125940.4817</v>
      </c>
      <c r="I258" s="172">
        <v>220395.84289999999</v>
      </c>
      <c r="J258" s="172">
        <v>163059.84039999999</v>
      </c>
      <c r="K258" s="172">
        <v>285354.72070000001</v>
      </c>
      <c r="L258" s="172">
        <v>195176.46470000001</v>
      </c>
      <c r="M258" s="172">
        <v>341558.81319999998</v>
      </c>
      <c r="N258" s="172">
        <v>232825.5747</v>
      </c>
      <c r="O258" s="172">
        <v>407444.75579999998</v>
      </c>
      <c r="P258" s="172">
        <v>274455.04399999999</v>
      </c>
      <c r="Q258" s="172">
        <v>480296.32709999999</v>
      </c>
      <c r="R258" s="172">
        <v>300926.93589999998</v>
      </c>
      <c r="S258" s="172">
        <v>526622.13789999997</v>
      </c>
      <c r="T258" s="172">
        <v>325836.06719999999</v>
      </c>
      <c r="U258" s="172">
        <v>570213.1176</v>
      </c>
    </row>
    <row r="259" spans="1:21">
      <c r="A259" s="171">
        <v>2</v>
      </c>
      <c r="B259" s="171" t="s">
        <v>551</v>
      </c>
      <c r="C259" s="171" t="s">
        <v>119</v>
      </c>
      <c r="D259" s="171" t="s">
        <v>583</v>
      </c>
      <c r="E259" s="171" t="s">
        <v>125</v>
      </c>
      <c r="F259" s="171">
        <v>2</v>
      </c>
      <c r="G259" s="171" t="s">
        <v>44</v>
      </c>
      <c r="H259" s="172">
        <v>107759.22689999999</v>
      </c>
      <c r="I259" s="172">
        <v>188578.647</v>
      </c>
      <c r="J259" s="172">
        <v>140892.36679999999</v>
      </c>
      <c r="K259" s="172">
        <v>246561.64189999999</v>
      </c>
      <c r="L259" s="172">
        <v>170900.64840000001</v>
      </c>
      <c r="M259" s="172">
        <v>299076.1347</v>
      </c>
      <c r="N259" s="172">
        <v>208912.20170000001</v>
      </c>
      <c r="O259" s="172">
        <v>365596.3529</v>
      </c>
      <c r="P259" s="172">
        <v>247739.63029999999</v>
      </c>
      <c r="Q259" s="172">
        <v>433544.35310000001</v>
      </c>
      <c r="R259" s="172">
        <v>272904.2316</v>
      </c>
      <c r="S259" s="172">
        <v>477582.40529999998</v>
      </c>
      <c r="T259" s="172">
        <v>296294.3186</v>
      </c>
      <c r="U259" s="172">
        <v>518515.0577</v>
      </c>
    </row>
    <row r="260" spans="1:21">
      <c r="A260" s="171">
        <v>2</v>
      </c>
      <c r="B260" s="171" t="s">
        <v>551</v>
      </c>
      <c r="C260" s="171" t="s">
        <v>119</v>
      </c>
      <c r="D260" s="171" t="s">
        <v>583</v>
      </c>
      <c r="E260" s="171" t="s">
        <v>125</v>
      </c>
      <c r="F260" s="171">
        <v>3</v>
      </c>
      <c r="G260" s="171" t="s">
        <v>43</v>
      </c>
      <c r="H260" s="172">
        <v>95979.744900000005</v>
      </c>
      <c r="I260" s="172">
        <v>167964.55360000001</v>
      </c>
      <c r="J260" s="172">
        <v>130625.73970000001</v>
      </c>
      <c r="K260" s="172">
        <v>228595.04449999999</v>
      </c>
      <c r="L260" s="172">
        <v>165146.32389999999</v>
      </c>
      <c r="M260" s="172">
        <v>289006.06689999998</v>
      </c>
      <c r="N260" s="172">
        <v>217358.5864</v>
      </c>
      <c r="O260" s="172">
        <v>380377.52620000002</v>
      </c>
      <c r="P260" s="172">
        <v>269039.00290000002</v>
      </c>
      <c r="Q260" s="172">
        <v>470818.25520000001</v>
      </c>
      <c r="R260" s="172">
        <v>302901.67389999999</v>
      </c>
      <c r="S260" s="172">
        <v>530077.92929999996</v>
      </c>
      <c r="T260" s="172">
        <v>336291.59289999999</v>
      </c>
      <c r="U260" s="172">
        <v>588510.28749999998</v>
      </c>
    </row>
    <row r="261" spans="1:21">
      <c r="A261" s="171">
        <v>2</v>
      </c>
      <c r="B261" s="171" t="s">
        <v>551</v>
      </c>
      <c r="C261" s="171" t="s">
        <v>119</v>
      </c>
      <c r="D261" s="171" t="s">
        <v>583</v>
      </c>
      <c r="E261" s="171" t="s">
        <v>125</v>
      </c>
      <c r="F261" s="171">
        <v>4</v>
      </c>
      <c r="G261" s="171" t="s">
        <v>46</v>
      </c>
      <c r="H261" s="172">
        <v>107327.9414</v>
      </c>
      <c r="I261" s="172">
        <v>171724.709</v>
      </c>
      <c r="J261" s="172">
        <v>150259.11799999999</v>
      </c>
      <c r="K261" s="172">
        <v>240414.59239999999</v>
      </c>
      <c r="L261" s="172">
        <v>193190.29459999999</v>
      </c>
      <c r="M261" s="172">
        <v>309104.47600000002</v>
      </c>
      <c r="N261" s="172">
        <v>257587.0595</v>
      </c>
      <c r="O261" s="172">
        <v>412139.3014</v>
      </c>
      <c r="P261" s="172">
        <v>321983.82439999998</v>
      </c>
      <c r="Q261" s="172">
        <v>515174.12660000002</v>
      </c>
      <c r="R261" s="172">
        <v>364915.00099999999</v>
      </c>
      <c r="S261" s="172">
        <v>583864.01020000002</v>
      </c>
      <c r="T261" s="172">
        <v>407846.17749999999</v>
      </c>
      <c r="U261" s="172">
        <v>652553.89379999996</v>
      </c>
    </row>
    <row r="262" spans="1:21">
      <c r="A262" s="171">
        <v>2</v>
      </c>
      <c r="B262" s="171" t="s">
        <v>551</v>
      </c>
      <c r="C262" s="171" t="s">
        <v>119</v>
      </c>
      <c r="D262" s="171" t="s">
        <v>583</v>
      </c>
      <c r="E262" s="171" t="s">
        <v>126</v>
      </c>
      <c r="F262" s="171">
        <v>1</v>
      </c>
      <c r="G262" s="171" t="s">
        <v>48</v>
      </c>
      <c r="H262" s="172">
        <v>122998.4087</v>
      </c>
      <c r="I262" s="172">
        <v>215247.21530000001</v>
      </c>
      <c r="J262" s="172">
        <v>159225.26930000001</v>
      </c>
      <c r="K262" s="172">
        <v>278644.22129999998</v>
      </c>
      <c r="L262" s="172">
        <v>190569.3481</v>
      </c>
      <c r="M262" s="172">
        <v>333496.3591</v>
      </c>
      <c r="N262" s="172">
        <v>227303.54070000001</v>
      </c>
      <c r="O262" s="172">
        <v>397781.19630000001</v>
      </c>
      <c r="P262" s="172">
        <v>267920.9694</v>
      </c>
      <c r="Q262" s="172">
        <v>468861.69630000001</v>
      </c>
      <c r="R262" s="172">
        <v>293749.4804</v>
      </c>
      <c r="S262" s="172">
        <v>514061.5906</v>
      </c>
      <c r="T262" s="172">
        <v>318043.3358</v>
      </c>
      <c r="U262" s="172">
        <v>556575.83759999997</v>
      </c>
    </row>
    <row r="263" spans="1:21">
      <c r="A263" s="171">
        <v>2</v>
      </c>
      <c r="B263" s="171" t="s">
        <v>551</v>
      </c>
      <c r="C263" s="171" t="s">
        <v>119</v>
      </c>
      <c r="D263" s="171" t="s">
        <v>583</v>
      </c>
      <c r="E263" s="171" t="s">
        <v>126</v>
      </c>
      <c r="F263" s="171">
        <v>2</v>
      </c>
      <c r="G263" s="171" t="s">
        <v>44</v>
      </c>
      <c r="H263" s="172">
        <v>105359.879</v>
      </c>
      <c r="I263" s="172">
        <v>184379.78829999999</v>
      </c>
      <c r="J263" s="172">
        <v>137719.51269999999</v>
      </c>
      <c r="K263" s="172">
        <v>241009.14720000001</v>
      </c>
      <c r="L263" s="172">
        <v>167018.1845</v>
      </c>
      <c r="M263" s="172">
        <v>292281.82290000003</v>
      </c>
      <c r="N263" s="172">
        <v>204104.00109999999</v>
      </c>
      <c r="O263" s="172">
        <v>357182.00199999998</v>
      </c>
      <c r="P263" s="172">
        <v>242003.03229999999</v>
      </c>
      <c r="Q263" s="172">
        <v>423505.3064</v>
      </c>
      <c r="R263" s="172">
        <v>266563.27630000003</v>
      </c>
      <c r="S263" s="172">
        <v>466485.73359999998</v>
      </c>
      <c r="T263" s="172">
        <v>289383.43229999999</v>
      </c>
      <c r="U263" s="172">
        <v>506421.00640000001</v>
      </c>
    </row>
    <row r="264" spans="1:21">
      <c r="A264" s="171">
        <v>2</v>
      </c>
      <c r="B264" s="171" t="s">
        <v>551</v>
      </c>
      <c r="C264" s="171" t="s">
        <v>119</v>
      </c>
      <c r="D264" s="171" t="s">
        <v>583</v>
      </c>
      <c r="E264" s="171" t="s">
        <v>126</v>
      </c>
      <c r="F264" s="171">
        <v>3</v>
      </c>
      <c r="G264" s="171" t="s">
        <v>43</v>
      </c>
      <c r="H264" s="172">
        <v>93924.500499999995</v>
      </c>
      <c r="I264" s="172">
        <v>164367.87590000001</v>
      </c>
      <c r="J264" s="172">
        <v>127860.21580000001</v>
      </c>
      <c r="K264" s="172">
        <v>223755.37760000001</v>
      </c>
      <c r="L264" s="172">
        <v>161674.264</v>
      </c>
      <c r="M264" s="172">
        <v>282929.962</v>
      </c>
      <c r="N264" s="172">
        <v>212813.84539999999</v>
      </c>
      <c r="O264" s="172">
        <v>372424.22940000001</v>
      </c>
      <c r="P264" s="172">
        <v>263437.45689999999</v>
      </c>
      <c r="Q264" s="172">
        <v>461015.54940000002</v>
      </c>
      <c r="R264" s="172">
        <v>296613.23109999998</v>
      </c>
      <c r="S264" s="172">
        <v>519073.1544</v>
      </c>
      <c r="T264" s="172">
        <v>329330.36540000001</v>
      </c>
      <c r="U264" s="172">
        <v>576328.13939999999</v>
      </c>
    </row>
    <row r="265" spans="1:21">
      <c r="A265" s="171">
        <v>2</v>
      </c>
      <c r="B265" s="171" t="s">
        <v>551</v>
      </c>
      <c r="C265" s="171" t="s">
        <v>119</v>
      </c>
      <c r="D265" s="171" t="s">
        <v>583</v>
      </c>
      <c r="E265" s="171" t="s">
        <v>126</v>
      </c>
      <c r="F265" s="171">
        <v>4</v>
      </c>
      <c r="G265" s="171" t="s">
        <v>46</v>
      </c>
      <c r="H265" s="172">
        <v>104826.97629999999</v>
      </c>
      <c r="I265" s="172">
        <v>167723.16459999999</v>
      </c>
      <c r="J265" s="172">
        <v>146757.76680000001</v>
      </c>
      <c r="K265" s="172">
        <v>234812.43040000001</v>
      </c>
      <c r="L265" s="172">
        <v>188688.55729999999</v>
      </c>
      <c r="M265" s="172">
        <v>301901.69620000001</v>
      </c>
      <c r="N265" s="172">
        <v>251584.74309999999</v>
      </c>
      <c r="O265" s="172">
        <v>402535.59499999997</v>
      </c>
      <c r="P265" s="172">
        <v>314480.9289</v>
      </c>
      <c r="Q265" s="172">
        <v>503169.49369999999</v>
      </c>
      <c r="R265" s="172">
        <v>356411.7194</v>
      </c>
      <c r="S265" s="172">
        <v>570258.75950000004</v>
      </c>
      <c r="T265" s="172">
        <v>398342.5099</v>
      </c>
      <c r="U265" s="172">
        <v>637348.02540000004</v>
      </c>
    </row>
    <row r="266" spans="1:21">
      <c r="A266" s="171">
        <v>2</v>
      </c>
      <c r="B266" s="171" t="s">
        <v>551</v>
      </c>
      <c r="C266" s="171" t="s">
        <v>119</v>
      </c>
      <c r="D266" s="171" t="s">
        <v>583</v>
      </c>
      <c r="E266" s="171" t="s">
        <v>127</v>
      </c>
      <c r="F266" s="171">
        <v>1</v>
      </c>
      <c r="G266" s="171" t="s">
        <v>48</v>
      </c>
      <c r="H266" s="172">
        <v>121502.29949999999</v>
      </c>
      <c r="I266" s="172">
        <v>212629.02429999999</v>
      </c>
      <c r="J266" s="172">
        <v>157305.4595</v>
      </c>
      <c r="K266" s="172">
        <v>275284.55430000002</v>
      </c>
      <c r="L266" s="172">
        <v>188283.1684</v>
      </c>
      <c r="M266" s="172">
        <v>329495.54479999997</v>
      </c>
      <c r="N266" s="172">
        <v>224594.20269999999</v>
      </c>
      <c r="O266" s="172">
        <v>393039.85479999997</v>
      </c>
      <c r="P266" s="172">
        <v>264744.00510000001</v>
      </c>
      <c r="Q266" s="172">
        <v>463302.00880000001</v>
      </c>
      <c r="R266" s="172">
        <v>290275.04090000002</v>
      </c>
      <c r="S266" s="172">
        <v>507981.32150000002</v>
      </c>
      <c r="T266" s="172">
        <v>314295.70419999998</v>
      </c>
      <c r="U266" s="172">
        <v>550017.48230000003</v>
      </c>
    </row>
    <row r="267" spans="1:21">
      <c r="A267" s="171">
        <v>2</v>
      </c>
      <c r="B267" s="171" t="s">
        <v>551</v>
      </c>
      <c r="C267" s="171" t="s">
        <v>119</v>
      </c>
      <c r="D267" s="171" t="s">
        <v>583</v>
      </c>
      <c r="E267" s="171" t="s">
        <v>127</v>
      </c>
      <c r="F267" s="171">
        <v>2</v>
      </c>
      <c r="G267" s="171" t="s">
        <v>44</v>
      </c>
      <c r="H267" s="172">
        <v>103999.45080000001</v>
      </c>
      <c r="I267" s="172">
        <v>181999.03890000001</v>
      </c>
      <c r="J267" s="172">
        <v>135965.1317</v>
      </c>
      <c r="K267" s="172">
        <v>237938.98050000001</v>
      </c>
      <c r="L267" s="172">
        <v>164913.16750000001</v>
      </c>
      <c r="M267" s="172">
        <v>288598.04310000001</v>
      </c>
      <c r="N267" s="172">
        <v>201573.12100000001</v>
      </c>
      <c r="O267" s="172">
        <v>352752.96169999999</v>
      </c>
      <c r="P267" s="172">
        <v>239025.43659999999</v>
      </c>
      <c r="Q267" s="172">
        <v>418294.51400000002</v>
      </c>
      <c r="R267" s="172">
        <v>263297.96130000002</v>
      </c>
      <c r="S267" s="172">
        <v>460771.43229999999</v>
      </c>
      <c r="T267" s="172">
        <v>285856.26130000001</v>
      </c>
      <c r="U267" s="172">
        <v>500248.4572</v>
      </c>
    </row>
    <row r="268" spans="1:21">
      <c r="A268" s="171">
        <v>2</v>
      </c>
      <c r="B268" s="171" t="s">
        <v>551</v>
      </c>
      <c r="C268" s="171" t="s">
        <v>119</v>
      </c>
      <c r="D268" s="171" t="s">
        <v>583</v>
      </c>
      <c r="E268" s="171" t="s">
        <v>127</v>
      </c>
      <c r="F268" s="171">
        <v>3</v>
      </c>
      <c r="G268" s="171" t="s">
        <v>43</v>
      </c>
      <c r="H268" s="172">
        <v>92657.099000000002</v>
      </c>
      <c r="I268" s="172">
        <v>162149.92329999999</v>
      </c>
      <c r="J268" s="172">
        <v>126113.80809999999</v>
      </c>
      <c r="K268" s="172">
        <v>220699.1642</v>
      </c>
      <c r="L268" s="172">
        <v>159449.7861</v>
      </c>
      <c r="M268" s="172">
        <v>279037.12579999998</v>
      </c>
      <c r="N268" s="172">
        <v>209869.0429</v>
      </c>
      <c r="O268" s="172">
        <v>367270.82500000001</v>
      </c>
      <c r="P268" s="172">
        <v>259776.29870000001</v>
      </c>
      <c r="Q268" s="172">
        <v>454608.52260000003</v>
      </c>
      <c r="R268" s="172">
        <v>292478.91249999998</v>
      </c>
      <c r="S268" s="172">
        <v>511838.0968</v>
      </c>
      <c r="T268" s="172">
        <v>324726.4143</v>
      </c>
      <c r="U268" s="172">
        <v>568271.22510000004</v>
      </c>
    </row>
    <row r="269" spans="1:21">
      <c r="A269" s="171">
        <v>2</v>
      </c>
      <c r="B269" s="171" t="s">
        <v>551</v>
      </c>
      <c r="C269" s="171" t="s">
        <v>119</v>
      </c>
      <c r="D269" s="171" t="s">
        <v>583</v>
      </c>
      <c r="E269" s="171" t="s">
        <v>127</v>
      </c>
      <c r="F269" s="171">
        <v>4</v>
      </c>
      <c r="G269" s="171" t="s">
        <v>46</v>
      </c>
      <c r="H269" s="172">
        <v>103547.6848</v>
      </c>
      <c r="I269" s="172">
        <v>165676.29810000001</v>
      </c>
      <c r="J269" s="172">
        <v>144966.75870000001</v>
      </c>
      <c r="K269" s="172">
        <v>231946.8173</v>
      </c>
      <c r="L269" s="172">
        <v>186385.83249999999</v>
      </c>
      <c r="M269" s="172">
        <v>298217.33659999998</v>
      </c>
      <c r="N269" s="172">
        <v>248514.44339999999</v>
      </c>
      <c r="O269" s="172">
        <v>397623.11540000001</v>
      </c>
      <c r="P269" s="172">
        <v>310643.05420000001</v>
      </c>
      <c r="Q269" s="172">
        <v>497028.89419999998</v>
      </c>
      <c r="R269" s="172">
        <v>352062.12809999997</v>
      </c>
      <c r="S269" s="172">
        <v>563299.41339999996</v>
      </c>
      <c r="T269" s="172">
        <v>393481.20209999999</v>
      </c>
      <c r="U269" s="172">
        <v>629569.93259999994</v>
      </c>
    </row>
    <row r="270" spans="1:21">
      <c r="A270" s="171">
        <v>2</v>
      </c>
      <c r="B270" s="171" t="s">
        <v>551</v>
      </c>
      <c r="C270" s="171" t="s">
        <v>119</v>
      </c>
      <c r="D270" s="171" t="s">
        <v>583</v>
      </c>
      <c r="E270" s="171" t="s">
        <v>128</v>
      </c>
      <c r="F270" s="171">
        <v>1</v>
      </c>
      <c r="G270" s="171" t="s">
        <v>48</v>
      </c>
      <c r="H270" s="172">
        <v>117114.26820000001</v>
      </c>
      <c r="I270" s="172">
        <v>204949.9693</v>
      </c>
      <c r="J270" s="172">
        <v>151556.1347</v>
      </c>
      <c r="K270" s="172">
        <v>265223.23570000002</v>
      </c>
      <c r="L270" s="172">
        <v>181355.1243</v>
      </c>
      <c r="M270" s="172">
        <v>317371.46769999998</v>
      </c>
      <c r="N270" s="172">
        <v>216259.48449999999</v>
      </c>
      <c r="O270" s="172">
        <v>378454.098</v>
      </c>
      <c r="P270" s="172">
        <v>254852.83429999999</v>
      </c>
      <c r="Q270" s="172">
        <v>445992.46010000003</v>
      </c>
      <c r="R270" s="172">
        <v>279394.58529999998</v>
      </c>
      <c r="S270" s="172">
        <v>488940.52429999999</v>
      </c>
      <c r="T270" s="172">
        <v>302457.89069999999</v>
      </c>
      <c r="U270" s="172">
        <v>529301.30870000005</v>
      </c>
    </row>
    <row r="271" spans="1:21">
      <c r="A271" s="171">
        <v>2</v>
      </c>
      <c r="B271" s="171" t="s">
        <v>551</v>
      </c>
      <c r="C271" s="171" t="s">
        <v>119</v>
      </c>
      <c r="D271" s="171" t="s">
        <v>583</v>
      </c>
      <c r="E271" s="171" t="s">
        <v>128</v>
      </c>
      <c r="F271" s="171">
        <v>2</v>
      </c>
      <c r="G271" s="171" t="s">
        <v>44</v>
      </c>
      <c r="H271" s="172">
        <v>100561.18550000001</v>
      </c>
      <c r="I271" s="172">
        <v>175982.07459999999</v>
      </c>
      <c r="J271" s="172">
        <v>131373.80799999999</v>
      </c>
      <c r="K271" s="172">
        <v>229904.16409999999</v>
      </c>
      <c r="L271" s="172">
        <v>159253.26180000001</v>
      </c>
      <c r="M271" s="172">
        <v>278693.20819999999</v>
      </c>
      <c r="N271" s="172">
        <v>194487.60759999999</v>
      </c>
      <c r="O271" s="172">
        <v>340353.31339999998</v>
      </c>
      <c r="P271" s="172">
        <v>230529.84580000001</v>
      </c>
      <c r="Q271" s="172">
        <v>403427.23019999999</v>
      </c>
      <c r="R271" s="172">
        <v>253881.3769</v>
      </c>
      <c r="S271" s="172">
        <v>444292.40950000001</v>
      </c>
      <c r="T271" s="172">
        <v>275561.67190000002</v>
      </c>
      <c r="U271" s="172">
        <v>482232.92599999998</v>
      </c>
    </row>
    <row r="272" spans="1:21">
      <c r="A272" s="171">
        <v>2</v>
      </c>
      <c r="B272" s="171" t="s">
        <v>551</v>
      </c>
      <c r="C272" s="171" t="s">
        <v>119</v>
      </c>
      <c r="D272" s="171" t="s">
        <v>583</v>
      </c>
      <c r="E272" s="171" t="s">
        <v>128</v>
      </c>
      <c r="F272" s="171">
        <v>3</v>
      </c>
      <c r="G272" s="171" t="s">
        <v>43</v>
      </c>
      <c r="H272" s="172">
        <v>89814.012000000002</v>
      </c>
      <c r="I272" s="172">
        <v>157174.5209</v>
      </c>
      <c r="J272" s="172">
        <v>122329.1676</v>
      </c>
      <c r="K272" s="172">
        <v>214076.04319999999</v>
      </c>
      <c r="L272" s="172">
        <v>154730.1434</v>
      </c>
      <c r="M272" s="172">
        <v>270777.75089999998</v>
      </c>
      <c r="N272" s="172">
        <v>203724.36170000001</v>
      </c>
      <c r="O272" s="172">
        <v>356517.63309999998</v>
      </c>
      <c r="P272" s="172">
        <v>252234.3621</v>
      </c>
      <c r="Q272" s="172">
        <v>441410.1336</v>
      </c>
      <c r="R272" s="172">
        <v>284036.34220000001</v>
      </c>
      <c r="S272" s="172">
        <v>497063.59899999999</v>
      </c>
      <c r="T272" s="172">
        <v>315407.90639999998</v>
      </c>
      <c r="U272" s="172">
        <v>551963.83629999997</v>
      </c>
    </row>
    <row r="273" spans="1:21">
      <c r="A273" s="171">
        <v>2</v>
      </c>
      <c r="B273" s="171" t="s">
        <v>551</v>
      </c>
      <c r="C273" s="171" t="s">
        <v>119</v>
      </c>
      <c r="D273" s="171" t="s">
        <v>583</v>
      </c>
      <c r="E273" s="171" t="s">
        <v>128</v>
      </c>
      <c r="F273" s="171">
        <v>4</v>
      </c>
      <c r="G273" s="171" t="s">
        <v>46</v>
      </c>
      <c r="H273" s="172">
        <v>99825.050499999998</v>
      </c>
      <c r="I273" s="172">
        <v>159720.08319999999</v>
      </c>
      <c r="J273" s="172">
        <v>139755.07070000001</v>
      </c>
      <c r="K273" s="172">
        <v>223608.1164</v>
      </c>
      <c r="L273" s="172">
        <v>179685.09090000001</v>
      </c>
      <c r="M273" s="172">
        <v>287496.14970000001</v>
      </c>
      <c r="N273" s="172">
        <v>239580.12109999999</v>
      </c>
      <c r="O273" s="172">
        <v>383328.19959999999</v>
      </c>
      <c r="P273" s="172">
        <v>299475.15139999997</v>
      </c>
      <c r="Q273" s="172">
        <v>479160.24939999997</v>
      </c>
      <c r="R273" s="172">
        <v>339405.1716</v>
      </c>
      <c r="S273" s="172">
        <v>543048.28260000004</v>
      </c>
      <c r="T273" s="172">
        <v>379335.19179999997</v>
      </c>
      <c r="U273" s="172">
        <v>606936.31590000005</v>
      </c>
    </row>
    <row r="274" spans="1:21">
      <c r="A274" s="171">
        <v>2</v>
      </c>
      <c r="B274" s="171" t="s">
        <v>551</v>
      </c>
      <c r="C274" s="171" t="s">
        <v>61</v>
      </c>
      <c r="D274" s="171" t="s">
        <v>584</v>
      </c>
      <c r="E274" s="171" t="s">
        <v>141</v>
      </c>
      <c r="F274" s="171">
        <v>1</v>
      </c>
      <c r="G274" s="171" t="s">
        <v>48</v>
      </c>
      <c r="H274" s="172">
        <v>107148.59239999999</v>
      </c>
      <c r="I274" s="172">
        <v>187510.03659999999</v>
      </c>
      <c r="J274" s="172">
        <v>138758.27900000001</v>
      </c>
      <c r="K274" s="172">
        <v>242826.9883</v>
      </c>
      <c r="L274" s="172">
        <v>166108.17430000001</v>
      </c>
      <c r="M274" s="172">
        <v>290689.30499999999</v>
      </c>
      <c r="N274" s="172">
        <v>198180.05189999999</v>
      </c>
      <c r="O274" s="172">
        <v>346815.09090000001</v>
      </c>
      <c r="P274" s="172">
        <v>233643.10260000001</v>
      </c>
      <c r="Q274" s="172">
        <v>408875.42959999997</v>
      </c>
      <c r="R274" s="172">
        <v>256193.61840000001</v>
      </c>
      <c r="S274" s="172">
        <v>448338.8322</v>
      </c>
      <c r="T274" s="172">
        <v>277424.16519999999</v>
      </c>
      <c r="U274" s="172">
        <v>485492.2892</v>
      </c>
    </row>
    <row r="275" spans="1:21">
      <c r="A275" s="171">
        <v>2</v>
      </c>
      <c r="B275" s="171" t="s">
        <v>551</v>
      </c>
      <c r="C275" s="171" t="s">
        <v>61</v>
      </c>
      <c r="D275" s="171" t="s">
        <v>584</v>
      </c>
      <c r="E275" s="171" t="s">
        <v>141</v>
      </c>
      <c r="F275" s="171">
        <v>2</v>
      </c>
      <c r="G275" s="171" t="s">
        <v>44</v>
      </c>
      <c r="H275" s="172">
        <v>91545.277400000006</v>
      </c>
      <c r="I275" s="172">
        <v>160204.23550000001</v>
      </c>
      <c r="J275" s="172">
        <v>119733.9555</v>
      </c>
      <c r="K275" s="172">
        <v>209534.42230000001</v>
      </c>
      <c r="L275" s="172">
        <v>145274.4523</v>
      </c>
      <c r="M275" s="172">
        <v>254230.29139999999</v>
      </c>
      <c r="N275" s="172">
        <v>177657.38200000001</v>
      </c>
      <c r="O275" s="172">
        <v>310900.41850000003</v>
      </c>
      <c r="P275" s="172">
        <v>210715.69639999999</v>
      </c>
      <c r="Q275" s="172">
        <v>368752.46870000003</v>
      </c>
      <c r="R275" s="172">
        <v>232144.2837</v>
      </c>
      <c r="S275" s="172">
        <v>406252.49650000001</v>
      </c>
      <c r="T275" s="172">
        <v>252071.17319999999</v>
      </c>
      <c r="U275" s="172">
        <v>441124.55320000002</v>
      </c>
    </row>
    <row r="276" spans="1:21">
      <c r="A276" s="171">
        <v>2</v>
      </c>
      <c r="B276" s="171" t="s">
        <v>551</v>
      </c>
      <c r="C276" s="171" t="s">
        <v>61</v>
      </c>
      <c r="D276" s="171" t="s">
        <v>584</v>
      </c>
      <c r="E276" s="171" t="s">
        <v>141</v>
      </c>
      <c r="F276" s="171">
        <v>3</v>
      </c>
      <c r="G276" s="171" t="s">
        <v>43</v>
      </c>
      <c r="H276" s="172">
        <v>81444.624200000006</v>
      </c>
      <c r="I276" s="172">
        <v>142528.0925</v>
      </c>
      <c r="J276" s="172">
        <v>110807.7065</v>
      </c>
      <c r="K276" s="172">
        <v>193913.48629999999</v>
      </c>
      <c r="L276" s="172">
        <v>140063.16020000001</v>
      </c>
      <c r="M276" s="172">
        <v>245110.53030000001</v>
      </c>
      <c r="N276" s="172">
        <v>184316.56020000001</v>
      </c>
      <c r="O276" s="172">
        <v>322553.9804</v>
      </c>
      <c r="P276" s="172">
        <v>228113.52530000001</v>
      </c>
      <c r="Q276" s="172">
        <v>399198.66930000001</v>
      </c>
      <c r="R276" s="172">
        <v>256804.35200000001</v>
      </c>
      <c r="S276" s="172">
        <v>449407.61599999998</v>
      </c>
      <c r="T276" s="172">
        <v>285089.45870000002</v>
      </c>
      <c r="U276" s="172">
        <v>498906.5527</v>
      </c>
    </row>
    <row r="277" spans="1:21">
      <c r="A277" s="171">
        <v>2</v>
      </c>
      <c r="B277" s="171" t="s">
        <v>551</v>
      </c>
      <c r="C277" s="171" t="s">
        <v>61</v>
      </c>
      <c r="D277" s="171" t="s">
        <v>584</v>
      </c>
      <c r="E277" s="171" t="s">
        <v>141</v>
      </c>
      <c r="F277" s="171">
        <v>4</v>
      </c>
      <c r="G277" s="171" t="s">
        <v>46</v>
      </c>
      <c r="H277" s="172">
        <v>91306.066900000005</v>
      </c>
      <c r="I277" s="172">
        <v>146089.70920000001</v>
      </c>
      <c r="J277" s="172">
        <v>127828.4935</v>
      </c>
      <c r="K277" s="172">
        <v>204525.59280000001</v>
      </c>
      <c r="L277" s="172">
        <v>164350.9204</v>
      </c>
      <c r="M277" s="172">
        <v>262961.47649999999</v>
      </c>
      <c r="N277" s="172">
        <v>219134.56039999999</v>
      </c>
      <c r="O277" s="172">
        <v>350615.30190000002</v>
      </c>
      <c r="P277" s="172">
        <v>273918.20059999998</v>
      </c>
      <c r="Q277" s="172">
        <v>438269.1274</v>
      </c>
      <c r="R277" s="172">
        <v>310440.62729999999</v>
      </c>
      <c r="S277" s="172">
        <v>496705.011</v>
      </c>
      <c r="T277" s="172">
        <v>346963.054</v>
      </c>
      <c r="U277" s="172">
        <v>555140.89469999995</v>
      </c>
    </row>
    <row r="278" spans="1:21">
      <c r="A278" s="171">
        <v>2</v>
      </c>
      <c r="B278" s="171" t="s">
        <v>551</v>
      </c>
      <c r="C278" s="171" t="s">
        <v>61</v>
      </c>
      <c r="D278" s="171" t="s">
        <v>584</v>
      </c>
      <c r="E278" s="171" t="s">
        <v>275</v>
      </c>
      <c r="F278" s="171">
        <v>1</v>
      </c>
      <c r="G278" s="171" t="s">
        <v>48</v>
      </c>
      <c r="H278" s="172">
        <v>99361.569399999993</v>
      </c>
      <c r="I278" s="172">
        <v>173882.74650000001</v>
      </c>
      <c r="J278" s="172">
        <v>128538.6496</v>
      </c>
      <c r="K278" s="172">
        <v>224942.63680000001</v>
      </c>
      <c r="L278" s="172">
        <v>153781.98490000001</v>
      </c>
      <c r="M278" s="172">
        <v>269118.47360000003</v>
      </c>
      <c r="N278" s="172">
        <v>183334.05069999999</v>
      </c>
      <c r="O278" s="172">
        <v>320834.58880000003</v>
      </c>
      <c r="P278" s="172">
        <v>216008.7421</v>
      </c>
      <c r="Q278" s="172">
        <v>378015.29859999998</v>
      </c>
      <c r="R278" s="172">
        <v>236787.0747</v>
      </c>
      <c r="S278" s="172">
        <v>414377.38069999998</v>
      </c>
      <c r="T278" s="172">
        <v>256296.51379999999</v>
      </c>
      <c r="U278" s="172">
        <v>448518.89919999999</v>
      </c>
    </row>
    <row r="279" spans="1:21">
      <c r="A279" s="171">
        <v>2</v>
      </c>
      <c r="B279" s="171" t="s">
        <v>551</v>
      </c>
      <c r="C279" s="171" t="s">
        <v>61</v>
      </c>
      <c r="D279" s="171" t="s">
        <v>584</v>
      </c>
      <c r="E279" s="171" t="s">
        <v>275</v>
      </c>
      <c r="F279" s="171">
        <v>2</v>
      </c>
      <c r="G279" s="171" t="s">
        <v>44</v>
      </c>
      <c r="H279" s="172">
        <v>85522.107399999994</v>
      </c>
      <c r="I279" s="172">
        <v>149663.68799999999</v>
      </c>
      <c r="J279" s="172">
        <v>111664.90180000001</v>
      </c>
      <c r="K279" s="172">
        <v>195413.57810000001</v>
      </c>
      <c r="L279" s="172">
        <v>135303.3793</v>
      </c>
      <c r="M279" s="172">
        <v>236780.91390000001</v>
      </c>
      <c r="N279" s="172">
        <v>165131.33470000001</v>
      </c>
      <c r="O279" s="172">
        <v>288979.8358</v>
      </c>
      <c r="P279" s="172">
        <v>195673.12959999999</v>
      </c>
      <c r="Q279" s="172">
        <v>342427.9767</v>
      </c>
      <c r="R279" s="172">
        <v>215456.36040000001</v>
      </c>
      <c r="S279" s="172">
        <v>377048.63069999998</v>
      </c>
      <c r="T279" s="172">
        <v>233809.5122</v>
      </c>
      <c r="U279" s="172">
        <v>409166.64630000002</v>
      </c>
    </row>
    <row r="280" spans="1:21">
      <c r="A280" s="171">
        <v>2</v>
      </c>
      <c r="B280" s="171" t="s">
        <v>551</v>
      </c>
      <c r="C280" s="171" t="s">
        <v>61</v>
      </c>
      <c r="D280" s="171" t="s">
        <v>584</v>
      </c>
      <c r="E280" s="171" t="s">
        <v>275</v>
      </c>
      <c r="F280" s="171">
        <v>3</v>
      </c>
      <c r="G280" s="171" t="s">
        <v>43</v>
      </c>
      <c r="H280" s="172">
        <v>76523.452399999995</v>
      </c>
      <c r="I280" s="172">
        <v>133916.04180000001</v>
      </c>
      <c r="J280" s="172">
        <v>104281.47440000001</v>
      </c>
      <c r="K280" s="172">
        <v>182492.58009999999</v>
      </c>
      <c r="L280" s="172">
        <v>131944.03460000001</v>
      </c>
      <c r="M280" s="172">
        <v>230902.06039999999</v>
      </c>
      <c r="N280" s="172">
        <v>173766.24340000001</v>
      </c>
      <c r="O280" s="172">
        <v>304090.92589999997</v>
      </c>
      <c r="P280" s="172">
        <v>215183.61429999999</v>
      </c>
      <c r="Q280" s="172">
        <v>376571.32490000001</v>
      </c>
      <c r="R280" s="172">
        <v>242345.37479999999</v>
      </c>
      <c r="S280" s="172">
        <v>424104.40590000001</v>
      </c>
      <c r="T280" s="172">
        <v>269147.2794</v>
      </c>
      <c r="U280" s="172">
        <v>471007.7389</v>
      </c>
    </row>
    <row r="281" spans="1:21">
      <c r="A281" s="171">
        <v>2</v>
      </c>
      <c r="B281" s="171" t="s">
        <v>551</v>
      </c>
      <c r="C281" s="171" t="s">
        <v>61</v>
      </c>
      <c r="D281" s="171" t="s">
        <v>584</v>
      </c>
      <c r="E281" s="171" t="s">
        <v>275</v>
      </c>
      <c r="F281" s="171">
        <v>4</v>
      </c>
      <c r="G281" s="171" t="s">
        <v>46</v>
      </c>
      <c r="H281" s="172">
        <v>84704.048899999994</v>
      </c>
      <c r="I281" s="172">
        <v>135526.4803</v>
      </c>
      <c r="J281" s="172">
        <v>118585.6685</v>
      </c>
      <c r="K281" s="172">
        <v>189737.07250000001</v>
      </c>
      <c r="L281" s="172">
        <v>152467.28820000001</v>
      </c>
      <c r="M281" s="172">
        <v>243947.66459999999</v>
      </c>
      <c r="N281" s="172">
        <v>203289.71739999999</v>
      </c>
      <c r="O281" s="172">
        <v>325263.5528</v>
      </c>
      <c r="P281" s="172">
        <v>254112.14679999999</v>
      </c>
      <c r="Q281" s="172">
        <v>406579.44099999999</v>
      </c>
      <c r="R281" s="172">
        <v>287993.76630000002</v>
      </c>
      <c r="S281" s="172">
        <v>460790.0331</v>
      </c>
      <c r="T281" s="172">
        <v>321875.386</v>
      </c>
      <c r="U281" s="172">
        <v>515000.62520000001</v>
      </c>
    </row>
    <row r="282" spans="1:21">
      <c r="A282" s="171">
        <v>2</v>
      </c>
      <c r="B282" s="171" t="s">
        <v>551</v>
      </c>
      <c r="C282" s="171" t="s">
        <v>61</v>
      </c>
      <c r="D282" s="171" t="s">
        <v>584</v>
      </c>
      <c r="E282" s="171" t="s">
        <v>129</v>
      </c>
      <c r="F282" s="171">
        <v>1</v>
      </c>
      <c r="G282" s="171" t="s">
        <v>48</v>
      </c>
      <c r="H282" s="172">
        <v>139305.1433</v>
      </c>
      <c r="I282" s="172">
        <v>243784.00090000001</v>
      </c>
      <c r="J282" s="172">
        <v>180327.99299999999</v>
      </c>
      <c r="K282" s="172">
        <v>315573.9878</v>
      </c>
      <c r="L282" s="172">
        <v>215821.5508</v>
      </c>
      <c r="M282" s="172">
        <v>377687.71389999997</v>
      </c>
      <c r="N282" s="172">
        <v>257416.27919999999</v>
      </c>
      <c r="O282" s="172">
        <v>450478.48859999998</v>
      </c>
      <c r="P282" s="172">
        <v>303407.9522</v>
      </c>
      <c r="Q282" s="172">
        <v>530963.91650000005</v>
      </c>
      <c r="R282" s="172">
        <v>332653.97619999998</v>
      </c>
      <c r="S282" s="172">
        <v>582144.45830000006</v>
      </c>
      <c r="T282" s="172">
        <v>360159.61450000003</v>
      </c>
      <c r="U282" s="172">
        <v>630279.32550000004</v>
      </c>
    </row>
    <row r="283" spans="1:21">
      <c r="A283" s="171">
        <v>2</v>
      </c>
      <c r="B283" s="171" t="s">
        <v>551</v>
      </c>
      <c r="C283" s="171" t="s">
        <v>61</v>
      </c>
      <c r="D283" s="171" t="s">
        <v>584</v>
      </c>
      <c r="E283" s="171" t="s">
        <v>129</v>
      </c>
      <c r="F283" s="171">
        <v>2</v>
      </c>
      <c r="G283" s="171" t="s">
        <v>44</v>
      </c>
      <c r="H283" s="172">
        <v>119360.0356</v>
      </c>
      <c r="I283" s="172">
        <v>208880.06219999999</v>
      </c>
      <c r="J283" s="172">
        <v>156009.94380000001</v>
      </c>
      <c r="K283" s="172">
        <v>273017.40159999998</v>
      </c>
      <c r="L283" s="172">
        <v>189190.6182</v>
      </c>
      <c r="M283" s="172">
        <v>331083.58179999999</v>
      </c>
      <c r="N283" s="172">
        <v>231182.9522</v>
      </c>
      <c r="O283" s="172">
        <v>404570.16629999998</v>
      </c>
      <c r="P283" s="172">
        <v>274100.74489999999</v>
      </c>
      <c r="Q283" s="172">
        <v>479676.30349999998</v>
      </c>
      <c r="R283" s="172">
        <v>301912.65149999998</v>
      </c>
      <c r="S283" s="172">
        <v>528347.14</v>
      </c>
      <c r="T283" s="172">
        <v>327751.87569999998</v>
      </c>
      <c r="U283" s="172">
        <v>573565.78240000003</v>
      </c>
    </row>
    <row r="284" spans="1:21">
      <c r="A284" s="171">
        <v>2</v>
      </c>
      <c r="B284" s="171" t="s">
        <v>551</v>
      </c>
      <c r="C284" s="171" t="s">
        <v>61</v>
      </c>
      <c r="D284" s="171" t="s">
        <v>584</v>
      </c>
      <c r="E284" s="171" t="s">
        <v>129</v>
      </c>
      <c r="F284" s="171">
        <v>3</v>
      </c>
      <c r="G284" s="171" t="s">
        <v>43</v>
      </c>
      <c r="H284" s="172">
        <v>106427.21430000001</v>
      </c>
      <c r="I284" s="172">
        <v>186247.625</v>
      </c>
      <c r="J284" s="172">
        <v>144888.78829999999</v>
      </c>
      <c r="K284" s="172">
        <v>253555.37959999999</v>
      </c>
      <c r="L284" s="172">
        <v>183212.78510000001</v>
      </c>
      <c r="M284" s="172">
        <v>320622.3738</v>
      </c>
      <c r="N284" s="172">
        <v>241172.01730000001</v>
      </c>
      <c r="O284" s="172">
        <v>422051.03019999998</v>
      </c>
      <c r="P284" s="172">
        <v>298547.80650000001</v>
      </c>
      <c r="Q284" s="172">
        <v>522458.66139999998</v>
      </c>
      <c r="R284" s="172">
        <v>336150.0626</v>
      </c>
      <c r="S284" s="172">
        <v>588262.60959999997</v>
      </c>
      <c r="T284" s="172">
        <v>373233.70270000002</v>
      </c>
      <c r="U284" s="172">
        <v>653158.97959999996</v>
      </c>
    </row>
    <row r="285" spans="1:21">
      <c r="A285" s="171">
        <v>2</v>
      </c>
      <c r="B285" s="171" t="s">
        <v>551</v>
      </c>
      <c r="C285" s="171" t="s">
        <v>61</v>
      </c>
      <c r="D285" s="171" t="s">
        <v>584</v>
      </c>
      <c r="E285" s="171" t="s">
        <v>129</v>
      </c>
      <c r="F285" s="171">
        <v>4</v>
      </c>
      <c r="G285" s="171" t="s">
        <v>46</v>
      </c>
      <c r="H285" s="172">
        <v>118726.3039</v>
      </c>
      <c r="I285" s="172">
        <v>189962.08910000001</v>
      </c>
      <c r="J285" s="172">
        <v>166216.8254</v>
      </c>
      <c r="K285" s="172">
        <v>265946.92460000003</v>
      </c>
      <c r="L285" s="172">
        <v>213707.34700000001</v>
      </c>
      <c r="M285" s="172">
        <v>341931.76020000002</v>
      </c>
      <c r="N285" s="172">
        <v>284943.12929999997</v>
      </c>
      <c r="O285" s="172">
        <v>455909.01360000001</v>
      </c>
      <c r="P285" s="172">
        <v>356178.91159999999</v>
      </c>
      <c r="Q285" s="172">
        <v>569886.26699999999</v>
      </c>
      <c r="R285" s="172">
        <v>403669.43310000002</v>
      </c>
      <c r="S285" s="172">
        <v>645871.10259999998</v>
      </c>
      <c r="T285" s="172">
        <v>451159.9547</v>
      </c>
      <c r="U285" s="172">
        <v>721855.93819999998</v>
      </c>
    </row>
    <row r="286" spans="1:21">
      <c r="A286" s="171">
        <v>2</v>
      </c>
      <c r="B286" s="171" t="s">
        <v>551</v>
      </c>
      <c r="C286" s="171" t="s">
        <v>61</v>
      </c>
      <c r="D286" s="171" t="s">
        <v>584</v>
      </c>
      <c r="E286" s="171" t="s">
        <v>130</v>
      </c>
      <c r="F286" s="171">
        <v>1</v>
      </c>
      <c r="G286" s="171" t="s">
        <v>48</v>
      </c>
      <c r="H286" s="172">
        <v>140369.39730000001</v>
      </c>
      <c r="I286" s="172">
        <v>245646.44529999999</v>
      </c>
      <c r="J286" s="172">
        <v>181614.58189999999</v>
      </c>
      <c r="K286" s="172">
        <v>317825.51850000001</v>
      </c>
      <c r="L286" s="172">
        <v>217299.30970000001</v>
      </c>
      <c r="M286" s="172">
        <v>380273.79210000002</v>
      </c>
      <c r="N286" s="172">
        <v>259084.67360000001</v>
      </c>
      <c r="O286" s="172">
        <v>453398.17879999999</v>
      </c>
      <c r="P286" s="172">
        <v>305285.71049999999</v>
      </c>
      <c r="Q286" s="172">
        <v>534249.99329999997</v>
      </c>
      <c r="R286" s="172">
        <v>334665.4754</v>
      </c>
      <c r="S286" s="172">
        <v>585664.58200000005</v>
      </c>
      <c r="T286" s="172">
        <v>362261.3848</v>
      </c>
      <c r="U286" s="172">
        <v>633957.42350000003</v>
      </c>
    </row>
    <row r="287" spans="1:21">
      <c r="A287" s="171">
        <v>2</v>
      </c>
      <c r="B287" s="171" t="s">
        <v>551</v>
      </c>
      <c r="C287" s="171" t="s">
        <v>61</v>
      </c>
      <c r="D287" s="171" t="s">
        <v>584</v>
      </c>
      <c r="E287" s="171" t="s">
        <v>130</v>
      </c>
      <c r="F287" s="171">
        <v>2</v>
      </c>
      <c r="G287" s="171" t="s">
        <v>44</v>
      </c>
      <c r="H287" s="172">
        <v>120695.6513</v>
      </c>
      <c r="I287" s="172">
        <v>211217.3898</v>
      </c>
      <c r="J287" s="172">
        <v>157627.39019999999</v>
      </c>
      <c r="K287" s="172">
        <v>275847.93290000001</v>
      </c>
      <c r="L287" s="172">
        <v>191030.70240000001</v>
      </c>
      <c r="M287" s="172">
        <v>334303.7292</v>
      </c>
      <c r="N287" s="172">
        <v>233208.2622</v>
      </c>
      <c r="O287" s="172">
        <v>408114.45890000003</v>
      </c>
      <c r="P287" s="172">
        <v>276377.2402</v>
      </c>
      <c r="Q287" s="172">
        <v>483660.1703</v>
      </c>
      <c r="R287" s="172">
        <v>304342.3996</v>
      </c>
      <c r="S287" s="172">
        <v>532599.19920000003</v>
      </c>
      <c r="T287" s="172">
        <v>330294.56719999999</v>
      </c>
      <c r="U287" s="172">
        <v>578015.4926</v>
      </c>
    </row>
    <row r="288" spans="1:21">
      <c r="A288" s="171">
        <v>2</v>
      </c>
      <c r="B288" s="171" t="s">
        <v>551</v>
      </c>
      <c r="C288" s="171" t="s">
        <v>61</v>
      </c>
      <c r="D288" s="171" t="s">
        <v>584</v>
      </c>
      <c r="E288" s="171" t="s">
        <v>130</v>
      </c>
      <c r="F288" s="171">
        <v>3</v>
      </c>
      <c r="G288" s="171" t="s">
        <v>43</v>
      </c>
      <c r="H288" s="172">
        <v>107911.54429999999</v>
      </c>
      <c r="I288" s="172">
        <v>188845.20250000001</v>
      </c>
      <c r="J288" s="172">
        <v>147022.75940000001</v>
      </c>
      <c r="K288" s="172">
        <v>257289.82879999999</v>
      </c>
      <c r="L288" s="172">
        <v>185998.26879999999</v>
      </c>
      <c r="M288" s="172">
        <v>325496.97039999999</v>
      </c>
      <c r="N288" s="172">
        <v>244928.3316</v>
      </c>
      <c r="O288" s="172">
        <v>428624.58020000003</v>
      </c>
      <c r="P288" s="172">
        <v>303282.88939999999</v>
      </c>
      <c r="Q288" s="172">
        <v>530745.05630000005</v>
      </c>
      <c r="R288" s="172">
        <v>341546.47779999999</v>
      </c>
      <c r="S288" s="172">
        <v>597706.33609999996</v>
      </c>
      <c r="T288" s="172">
        <v>379298.5062</v>
      </c>
      <c r="U288" s="172">
        <v>663772.38589999999</v>
      </c>
    </row>
    <row r="289" spans="1:21">
      <c r="A289" s="171">
        <v>2</v>
      </c>
      <c r="B289" s="171" t="s">
        <v>551</v>
      </c>
      <c r="C289" s="171" t="s">
        <v>61</v>
      </c>
      <c r="D289" s="171" t="s">
        <v>584</v>
      </c>
      <c r="E289" s="171" t="s">
        <v>130</v>
      </c>
      <c r="F289" s="171">
        <v>4</v>
      </c>
      <c r="G289" s="171" t="s">
        <v>46</v>
      </c>
      <c r="H289" s="172">
        <v>119655.978</v>
      </c>
      <c r="I289" s="172">
        <v>191449.56760000001</v>
      </c>
      <c r="J289" s="172">
        <v>167518.36910000001</v>
      </c>
      <c r="K289" s="172">
        <v>268029.3946</v>
      </c>
      <c r="L289" s="172">
        <v>215380.76029999999</v>
      </c>
      <c r="M289" s="172">
        <v>344609.22169999999</v>
      </c>
      <c r="N289" s="172">
        <v>287174.34700000001</v>
      </c>
      <c r="O289" s="172">
        <v>459478.9621</v>
      </c>
      <c r="P289" s="172">
        <v>358967.9338</v>
      </c>
      <c r="Q289" s="172">
        <v>574348.70259999996</v>
      </c>
      <c r="R289" s="172">
        <v>406830.32490000001</v>
      </c>
      <c r="S289" s="172">
        <v>650928.52969999996</v>
      </c>
      <c r="T289" s="172">
        <v>454692.71620000002</v>
      </c>
      <c r="U289" s="172">
        <v>727508.3567</v>
      </c>
    </row>
    <row r="290" spans="1:21">
      <c r="A290" s="171">
        <v>2</v>
      </c>
      <c r="B290" s="171" t="s">
        <v>551</v>
      </c>
      <c r="C290" s="171" t="s">
        <v>61</v>
      </c>
      <c r="D290" s="171" t="s">
        <v>584</v>
      </c>
      <c r="E290" s="171" t="s">
        <v>393</v>
      </c>
      <c r="F290" s="171">
        <v>1</v>
      </c>
      <c r="G290" s="171" t="s">
        <v>48</v>
      </c>
      <c r="H290" s="172">
        <v>110165.874</v>
      </c>
      <c r="I290" s="172">
        <v>192790.27960000001</v>
      </c>
      <c r="J290" s="172">
        <v>142600.4111</v>
      </c>
      <c r="K290" s="172">
        <v>249550.71960000001</v>
      </c>
      <c r="L290" s="172">
        <v>170663.14139999999</v>
      </c>
      <c r="M290" s="172">
        <v>298660.4976</v>
      </c>
      <c r="N290" s="172">
        <v>203547.03339999999</v>
      </c>
      <c r="O290" s="172">
        <v>356207.30849999998</v>
      </c>
      <c r="P290" s="172">
        <v>239906.94020000001</v>
      </c>
      <c r="Q290" s="172">
        <v>419837.14529999997</v>
      </c>
      <c r="R290" s="172">
        <v>263028.18969999999</v>
      </c>
      <c r="S290" s="172">
        <v>460299.33189999999</v>
      </c>
      <c r="T290" s="172">
        <v>284770.67359999998</v>
      </c>
      <c r="U290" s="172">
        <v>498348.67879999999</v>
      </c>
    </row>
    <row r="291" spans="1:21">
      <c r="A291" s="171">
        <v>2</v>
      </c>
      <c r="B291" s="171" t="s">
        <v>551</v>
      </c>
      <c r="C291" s="171" t="s">
        <v>61</v>
      </c>
      <c r="D291" s="171" t="s">
        <v>584</v>
      </c>
      <c r="E291" s="171" t="s">
        <v>393</v>
      </c>
      <c r="F291" s="171">
        <v>2</v>
      </c>
      <c r="G291" s="171" t="s">
        <v>44</v>
      </c>
      <c r="H291" s="172">
        <v>94426.878200000006</v>
      </c>
      <c r="I291" s="172">
        <v>165247.03690000001</v>
      </c>
      <c r="J291" s="172">
        <v>123410.65889999999</v>
      </c>
      <c r="K291" s="172">
        <v>215968.6531</v>
      </c>
      <c r="L291" s="172">
        <v>149648.25690000001</v>
      </c>
      <c r="M291" s="172">
        <v>261884.44949999999</v>
      </c>
      <c r="N291" s="172">
        <v>182845.9057</v>
      </c>
      <c r="O291" s="172">
        <v>319980.33480000001</v>
      </c>
      <c r="P291" s="172">
        <v>216780.1654</v>
      </c>
      <c r="Q291" s="172">
        <v>379365.28940000001</v>
      </c>
      <c r="R291" s="172">
        <v>238769.73050000001</v>
      </c>
      <c r="S291" s="172">
        <v>417847.02830000001</v>
      </c>
      <c r="T291" s="172">
        <v>259197.22099999999</v>
      </c>
      <c r="U291" s="172">
        <v>453595.13679999998</v>
      </c>
    </row>
    <row r="292" spans="1:21">
      <c r="A292" s="171">
        <v>2</v>
      </c>
      <c r="B292" s="171" t="s">
        <v>551</v>
      </c>
      <c r="C292" s="171" t="s">
        <v>61</v>
      </c>
      <c r="D292" s="171" t="s">
        <v>584</v>
      </c>
      <c r="E292" s="171" t="s">
        <v>393</v>
      </c>
      <c r="F292" s="171">
        <v>3</v>
      </c>
      <c r="G292" s="171" t="s">
        <v>43</v>
      </c>
      <c r="H292" s="172">
        <v>84219.196200000006</v>
      </c>
      <c r="I292" s="172">
        <v>147383.59340000001</v>
      </c>
      <c r="J292" s="172">
        <v>114664.15270000001</v>
      </c>
      <c r="K292" s="172">
        <v>200662.2672</v>
      </c>
      <c r="L292" s="172">
        <v>145000.5448</v>
      </c>
      <c r="M292" s="172">
        <v>253750.95329999999</v>
      </c>
      <c r="N292" s="172">
        <v>190878.5717</v>
      </c>
      <c r="O292" s="172">
        <v>334037.50050000002</v>
      </c>
      <c r="P292" s="172">
        <v>236296.19469999999</v>
      </c>
      <c r="Q292" s="172">
        <v>413518.34080000001</v>
      </c>
      <c r="R292" s="172">
        <v>266063.05</v>
      </c>
      <c r="S292" s="172">
        <v>465610.33750000002</v>
      </c>
      <c r="T292" s="172">
        <v>295420.65730000002</v>
      </c>
      <c r="U292" s="172">
        <v>516986.15029999998</v>
      </c>
    </row>
    <row r="293" spans="1:21">
      <c r="A293" s="171">
        <v>2</v>
      </c>
      <c r="B293" s="171" t="s">
        <v>551</v>
      </c>
      <c r="C293" s="171" t="s">
        <v>61</v>
      </c>
      <c r="D293" s="171" t="s">
        <v>584</v>
      </c>
      <c r="E293" s="171" t="s">
        <v>393</v>
      </c>
      <c r="F293" s="171">
        <v>4</v>
      </c>
      <c r="G293" s="171" t="s">
        <v>46</v>
      </c>
      <c r="H293" s="172">
        <v>93893.450899999996</v>
      </c>
      <c r="I293" s="172">
        <v>150229.52369999999</v>
      </c>
      <c r="J293" s="172">
        <v>131450.83119999999</v>
      </c>
      <c r="K293" s="172">
        <v>210321.33319999999</v>
      </c>
      <c r="L293" s="172">
        <v>169008.21170000001</v>
      </c>
      <c r="M293" s="172">
        <v>270413.14270000003</v>
      </c>
      <c r="N293" s="172">
        <v>225344.28219999999</v>
      </c>
      <c r="O293" s="172">
        <v>360550.85700000002</v>
      </c>
      <c r="P293" s="172">
        <v>281680.35279999999</v>
      </c>
      <c r="Q293" s="172">
        <v>450688.5711</v>
      </c>
      <c r="R293" s="172">
        <v>319237.73310000001</v>
      </c>
      <c r="S293" s="172">
        <v>510780.38059999997</v>
      </c>
      <c r="T293" s="172">
        <v>356795.11349999998</v>
      </c>
      <c r="U293" s="172">
        <v>570872.19010000001</v>
      </c>
    </row>
    <row r="294" spans="1:21">
      <c r="A294" s="171">
        <v>2</v>
      </c>
      <c r="B294" s="171" t="s">
        <v>551</v>
      </c>
      <c r="C294" s="171" t="s">
        <v>61</v>
      </c>
      <c r="D294" s="171" t="s">
        <v>584</v>
      </c>
      <c r="E294" s="171" t="s">
        <v>427</v>
      </c>
      <c r="F294" s="171">
        <v>1</v>
      </c>
      <c r="G294" s="171" t="s">
        <v>48</v>
      </c>
      <c r="H294" s="172">
        <v>98322.381899999993</v>
      </c>
      <c r="I294" s="172">
        <v>172064.16829999999</v>
      </c>
      <c r="J294" s="172">
        <v>127254.57709999999</v>
      </c>
      <c r="K294" s="172">
        <v>222695.51</v>
      </c>
      <c r="L294" s="172">
        <v>152286.83850000001</v>
      </c>
      <c r="M294" s="172">
        <v>266501.96720000001</v>
      </c>
      <c r="N294" s="172">
        <v>181613.96710000001</v>
      </c>
      <c r="O294" s="172">
        <v>317824.4424</v>
      </c>
      <c r="P294" s="172">
        <v>214040.89910000001</v>
      </c>
      <c r="Q294" s="172">
        <v>374571.57339999999</v>
      </c>
      <c r="R294" s="172">
        <v>234661.2745</v>
      </c>
      <c r="S294" s="172">
        <v>410657.2304</v>
      </c>
      <c r="T294" s="172">
        <v>254045.99590000001</v>
      </c>
      <c r="U294" s="172">
        <v>444580.49280000001</v>
      </c>
    </row>
    <row r="295" spans="1:21">
      <c r="A295" s="171">
        <v>2</v>
      </c>
      <c r="B295" s="171" t="s">
        <v>551</v>
      </c>
      <c r="C295" s="171" t="s">
        <v>61</v>
      </c>
      <c r="D295" s="171" t="s">
        <v>584</v>
      </c>
      <c r="E295" s="171" t="s">
        <v>427</v>
      </c>
      <c r="F295" s="171">
        <v>2</v>
      </c>
      <c r="G295" s="171" t="s">
        <v>44</v>
      </c>
      <c r="H295" s="172">
        <v>84347.239000000001</v>
      </c>
      <c r="I295" s="172">
        <v>147607.66829999999</v>
      </c>
      <c r="J295" s="172">
        <v>110215.40059999999</v>
      </c>
      <c r="K295" s="172">
        <v>192876.951</v>
      </c>
      <c r="L295" s="172">
        <v>133627.07019999999</v>
      </c>
      <c r="M295" s="172">
        <v>233847.37280000001</v>
      </c>
      <c r="N295" s="172">
        <v>163232.79319999999</v>
      </c>
      <c r="O295" s="172">
        <v>285657.38819999999</v>
      </c>
      <c r="P295" s="172">
        <v>193505.91800000001</v>
      </c>
      <c r="Q295" s="172">
        <v>338635.35649999999</v>
      </c>
      <c r="R295" s="172">
        <v>213121.4357</v>
      </c>
      <c r="S295" s="172">
        <v>372962.51250000001</v>
      </c>
      <c r="T295" s="172">
        <v>231338.5337</v>
      </c>
      <c r="U295" s="172">
        <v>404842.4339</v>
      </c>
    </row>
    <row r="296" spans="1:21">
      <c r="A296" s="171">
        <v>2</v>
      </c>
      <c r="B296" s="171" t="s">
        <v>551</v>
      </c>
      <c r="C296" s="171" t="s">
        <v>61</v>
      </c>
      <c r="D296" s="171" t="s">
        <v>584</v>
      </c>
      <c r="E296" s="171" t="s">
        <v>427</v>
      </c>
      <c r="F296" s="171">
        <v>3</v>
      </c>
      <c r="G296" s="171" t="s">
        <v>43</v>
      </c>
      <c r="H296" s="172">
        <v>75278.8943</v>
      </c>
      <c r="I296" s="172">
        <v>131738.065</v>
      </c>
      <c r="J296" s="172">
        <v>102511.1385</v>
      </c>
      <c r="K296" s="172">
        <v>179394.49239999999</v>
      </c>
      <c r="L296" s="172">
        <v>129646.98510000001</v>
      </c>
      <c r="M296" s="172">
        <v>226882.22380000001</v>
      </c>
      <c r="N296" s="172">
        <v>170682.34270000001</v>
      </c>
      <c r="O296" s="172">
        <v>298694.09970000002</v>
      </c>
      <c r="P296" s="172">
        <v>211308.89350000001</v>
      </c>
      <c r="Q296" s="172">
        <v>369790.56349999999</v>
      </c>
      <c r="R296" s="172">
        <v>237939.03049999999</v>
      </c>
      <c r="S296" s="172">
        <v>416393.30349999998</v>
      </c>
      <c r="T296" s="172">
        <v>264205.78370000003</v>
      </c>
      <c r="U296" s="172">
        <v>462360.1214</v>
      </c>
    </row>
    <row r="297" spans="1:21">
      <c r="A297" s="171">
        <v>2</v>
      </c>
      <c r="B297" s="171" t="s">
        <v>551</v>
      </c>
      <c r="C297" s="171" t="s">
        <v>61</v>
      </c>
      <c r="D297" s="171" t="s">
        <v>584</v>
      </c>
      <c r="E297" s="171" t="s">
        <v>427</v>
      </c>
      <c r="F297" s="171">
        <v>4</v>
      </c>
      <c r="G297" s="171" t="s">
        <v>46</v>
      </c>
      <c r="H297" s="172">
        <v>83803.178499999995</v>
      </c>
      <c r="I297" s="172">
        <v>134085.08749999999</v>
      </c>
      <c r="J297" s="172">
        <v>117324.4498</v>
      </c>
      <c r="K297" s="172">
        <v>187719.1226</v>
      </c>
      <c r="L297" s="172">
        <v>150845.7213</v>
      </c>
      <c r="M297" s="172">
        <v>241353.15760000001</v>
      </c>
      <c r="N297" s="172">
        <v>201127.62830000001</v>
      </c>
      <c r="O297" s="172">
        <v>321804.21010000003</v>
      </c>
      <c r="P297" s="172">
        <v>251409.53529999999</v>
      </c>
      <c r="Q297" s="172">
        <v>402255.26250000001</v>
      </c>
      <c r="R297" s="172">
        <v>284930.80670000002</v>
      </c>
      <c r="S297" s="172">
        <v>455889.29759999999</v>
      </c>
      <c r="T297" s="172">
        <v>318452.07809999998</v>
      </c>
      <c r="U297" s="172">
        <v>509523.33260000002</v>
      </c>
    </row>
    <row r="298" spans="1:21">
      <c r="A298" s="171">
        <v>2</v>
      </c>
      <c r="B298" s="171" t="s">
        <v>551</v>
      </c>
      <c r="C298" s="171" t="s">
        <v>61</v>
      </c>
      <c r="D298" s="171" t="s">
        <v>584</v>
      </c>
      <c r="E298" s="171" t="s">
        <v>356</v>
      </c>
      <c r="F298" s="171">
        <v>1</v>
      </c>
      <c r="G298" s="171" t="s">
        <v>48</v>
      </c>
      <c r="H298" s="172">
        <v>98754.231100000005</v>
      </c>
      <c r="I298" s="172">
        <v>172819.90429999999</v>
      </c>
      <c r="J298" s="172">
        <v>127887.79029999999</v>
      </c>
      <c r="K298" s="172">
        <v>223803.6329</v>
      </c>
      <c r="L298" s="172">
        <v>153095.2501</v>
      </c>
      <c r="M298" s="172">
        <v>267916.68770000001</v>
      </c>
      <c r="N298" s="172">
        <v>182654.9002</v>
      </c>
      <c r="O298" s="172">
        <v>319646.07530000003</v>
      </c>
      <c r="P298" s="172">
        <v>215340.09289999999</v>
      </c>
      <c r="Q298" s="172">
        <v>376845.16259999998</v>
      </c>
      <c r="R298" s="172">
        <v>236124.20139999999</v>
      </c>
      <c r="S298" s="172">
        <v>413217.35239999997</v>
      </c>
      <c r="T298" s="172">
        <v>255691.84280000001</v>
      </c>
      <c r="U298" s="172">
        <v>447460.72489999997</v>
      </c>
    </row>
    <row r="299" spans="1:21">
      <c r="A299" s="171">
        <v>2</v>
      </c>
      <c r="B299" s="171" t="s">
        <v>551</v>
      </c>
      <c r="C299" s="171" t="s">
        <v>61</v>
      </c>
      <c r="D299" s="171" t="s">
        <v>584</v>
      </c>
      <c r="E299" s="171" t="s">
        <v>356</v>
      </c>
      <c r="F299" s="171">
        <v>2</v>
      </c>
      <c r="G299" s="171" t="s">
        <v>44</v>
      </c>
      <c r="H299" s="172">
        <v>84372.045499999993</v>
      </c>
      <c r="I299" s="172">
        <v>147651.0797</v>
      </c>
      <c r="J299" s="172">
        <v>110352.32739999999</v>
      </c>
      <c r="K299" s="172">
        <v>193116.57310000001</v>
      </c>
      <c r="L299" s="172">
        <v>133891.99400000001</v>
      </c>
      <c r="M299" s="172">
        <v>234310.98939999999</v>
      </c>
      <c r="N299" s="172">
        <v>163738.35279999999</v>
      </c>
      <c r="O299" s="172">
        <v>286542.11749999999</v>
      </c>
      <c r="P299" s="172">
        <v>194207.0062</v>
      </c>
      <c r="Q299" s="172">
        <v>339862.26079999999</v>
      </c>
      <c r="R299" s="172">
        <v>213956.98929999999</v>
      </c>
      <c r="S299" s="172">
        <v>374424.73119999998</v>
      </c>
      <c r="T299" s="172">
        <v>232322.9988</v>
      </c>
      <c r="U299" s="172">
        <v>406565.24790000002</v>
      </c>
    </row>
    <row r="300" spans="1:21">
      <c r="A300" s="171">
        <v>2</v>
      </c>
      <c r="B300" s="171" t="s">
        <v>551</v>
      </c>
      <c r="C300" s="171" t="s">
        <v>61</v>
      </c>
      <c r="D300" s="171" t="s">
        <v>584</v>
      </c>
      <c r="E300" s="171" t="s">
        <v>356</v>
      </c>
      <c r="F300" s="171">
        <v>3</v>
      </c>
      <c r="G300" s="171" t="s">
        <v>43</v>
      </c>
      <c r="H300" s="172">
        <v>75061.959799999997</v>
      </c>
      <c r="I300" s="172">
        <v>131358.4296</v>
      </c>
      <c r="J300" s="172">
        <v>102123.5667</v>
      </c>
      <c r="K300" s="172">
        <v>178716.24179999999</v>
      </c>
      <c r="L300" s="172">
        <v>129085.9684</v>
      </c>
      <c r="M300" s="172">
        <v>225900.44459999999</v>
      </c>
      <c r="N300" s="172">
        <v>169870.81649999999</v>
      </c>
      <c r="O300" s="172">
        <v>297273.929</v>
      </c>
      <c r="P300" s="172">
        <v>210234.95079999999</v>
      </c>
      <c r="Q300" s="172">
        <v>367911.16389999999</v>
      </c>
      <c r="R300" s="172">
        <v>236676.9136</v>
      </c>
      <c r="S300" s="172">
        <v>414184.59879999998</v>
      </c>
      <c r="T300" s="172">
        <v>262744.90840000001</v>
      </c>
      <c r="U300" s="172">
        <v>459803.58970000001</v>
      </c>
    </row>
    <row r="301" spans="1:21">
      <c r="A301" s="171">
        <v>2</v>
      </c>
      <c r="B301" s="171" t="s">
        <v>551</v>
      </c>
      <c r="C301" s="171" t="s">
        <v>61</v>
      </c>
      <c r="D301" s="171" t="s">
        <v>584</v>
      </c>
      <c r="E301" s="171" t="s">
        <v>356</v>
      </c>
      <c r="F301" s="171">
        <v>4</v>
      </c>
      <c r="G301" s="171" t="s">
        <v>46</v>
      </c>
      <c r="H301" s="172">
        <v>84152.790699999998</v>
      </c>
      <c r="I301" s="172">
        <v>134644.46720000001</v>
      </c>
      <c r="J301" s="172">
        <v>117813.90700000001</v>
      </c>
      <c r="K301" s="172">
        <v>188502.25399999999</v>
      </c>
      <c r="L301" s="172">
        <v>151475.02340000001</v>
      </c>
      <c r="M301" s="172">
        <v>242360.04089999999</v>
      </c>
      <c r="N301" s="172">
        <v>201966.69779999999</v>
      </c>
      <c r="O301" s="172">
        <v>323146.72129999998</v>
      </c>
      <c r="P301" s="172">
        <v>252458.37220000001</v>
      </c>
      <c r="Q301" s="172">
        <v>403933.40149999998</v>
      </c>
      <c r="R301" s="172">
        <v>286119.48849999998</v>
      </c>
      <c r="S301" s="172">
        <v>457791.18839999998</v>
      </c>
      <c r="T301" s="172">
        <v>319780.60479999997</v>
      </c>
      <c r="U301" s="172">
        <v>511648.97529999999</v>
      </c>
    </row>
    <row r="302" spans="1:21">
      <c r="A302" s="171">
        <v>2</v>
      </c>
      <c r="B302" s="171" t="s">
        <v>551</v>
      </c>
      <c r="C302" s="171" t="s">
        <v>61</v>
      </c>
      <c r="D302" s="171" t="s">
        <v>584</v>
      </c>
      <c r="E302" s="171" t="s">
        <v>477</v>
      </c>
      <c r="F302" s="171">
        <v>1</v>
      </c>
      <c r="G302" s="171" t="s">
        <v>48</v>
      </c>
      <c r="H302" s="172">
        <v>116100.1531</v>
      </c>
      <c r="I302" s="172">
        <v>203175.26809999999</v>
      </c>
      <c r="J302" s="172">
        <v>150274.5864</v>
      </c>
      <c r="K302" s="172">
        <v>262980.52620000002</v>
      </c>
      <c r="L302" s="172">
        <v>179842.5993</v>
      </c>
      <c r="M302" s="172">
        <v>314724.54879999999</v>
      </c>
      <c r="N302" s="172">
        <v>214487.72219999999</v>
      </c>
      <c r="O302" s="172">
        <v>375353.51390000002</v>
      </c>
      <c r="P302" s="172">
        <v>252794.91880000001</v>
      </c>
      <c r="Q302" s="172">
        <v>442391.1079</v>
      </c>
      <c r="R302" s="172">
        <v>277154.4975</v>
      </c>
      <c r="S302" s="172">
        <v>485020.37050000002</v>
      </c>
      <c r="T302" s="172">
        <v>300058.63949999999</v>
      </c>
      <c r="U302" s="172">
        <v>525102.61919999996</v>
      </c>
    </row>
    <row r="303" spans="1:21">
      <c r="A303" s="171">
        <v>2</v>
      </c>
      <c r="B303" s="171" t="s">
        <v>551</v>
      </c>
      <c r="C303" s="171" t="s">
        <v>61</v>
      </c>
      <c r="D303" s="171" t="s">
        <v>584</v>
      </c>
      <c r="E303" s="171" t="s">
        <v>477</v>
      </c>
      <c r="F303" s="171">
        <v>2</v>
      </c>
      <c r="G303" s="171" t="s">
        <v>44</v>
      </c>
      <c r="H303" s="172">
        <v>99547.070399999997</v>
      </c>
      <c r="I303" s="172">
        <v>174207.37330000001</v>
      </c>
      <c r="J303" s="172">
        <v>130092.2597</v>
      </c>
      <c r="K303" s="172">
        <v>227661.4546</v>
      </c>
      <c r="L303" s="172">
        <v>157740.73680000001</v>
      </c>
      <c r="M303" s="172">
        <v>276046.2893</v>
      </c>
      <c r="N303" s="172">
        <v>192715.84529999999</v>
      </c>
      <c r="O303" s="172">
        <v>337252.72930000001</v>
      </c>
      <c r="P303" s="172">
        <v>228471.93030000001</v>
      </c>
      <c r="Q303" s="172">
        <v>399825.87800000003</v>
      </c>
      <c r="R303" s="172">
        <v>251641.28899999999</v>
      </c>
      <c r="S303" s="172">
        <v>440372.25579999998</v>
      </c>
      <c r="T303" s="172">
        <v>273162.42070000002</v>
      </c>
      <c r="U303" s="172">
        <v>478034.23639999999</v>
      </c>
    </row>
    <row r="304" spans="1:21">
      <c r="A304" s="171">
        <v>2</v>
      </c>
      <c r="B304" s="171" t="s">
        <v>551</v>
      </c>
      <c r="C304" s="171" t="s">
        <v>61</v>
      </c>
      <c r="D304" s="171" t="s">
        <v>584</v>
      </c>
      <c r="E304" s="171" t="s">
        <v>477</v>
      </c>
      <c r="F304" s="171">
        <v>3</v>
      </c>
      <c r="G304" s="171" t="s">
        <v>43</v>
      </c>
      <c r="H304" s="172">
        <v>88809.231700000004</v>
      </c>
      <c r="I304" s="172">
        <v>155416.15539999999</v>
      </c>
      <c r="J304" s="172">
        <v>120922.4752</v>
      </c>
      <c r="K304" s="172">
        <v>211614.3316</v>
      </c>
      <c r="L304" s="172">
        <v>152921.53890000001</v>
      </c>
      <c r="M304" s="172">
        <v>267612.69309999997</v>
      </c>
      <c r="N304" s="172">
        <v>201312.889</v>
      </c>
      <c r="O304" s="172">
        <v>352297.55589999998</v>
      </c>
      <c r="P304" s="172">
        <v>249220.02129999999</v>
      </c>
      <c r="Q304" s="172">
        <v>436135.03720000002</v>
      </c>
      <c r="R304" s="172">
        <v>280620.0894</v>
      </c>
      <c r="S304" s="172">
        <v>491085.15639999998</v>
      </c>
      <c r="T304" s="172">
        <v>311589.7414</v>
      </c>
      <c r="U304" s="172">
        <v>545282.04740000004</v>
      </c>
    </row>
    <row r="305" spans="1:21">
      <c r="A305" s="171">
        <v>2</v>
      </c>
      <c r="B305" s="171" t="s">
        <v>551</v>
      </c>
      <c r="C305" s="171" t="s">
        <v>61</v>
      </c>
      <c r="D305" s="171" t="s">
        <v>584</v>
      </c>
      <c r="E305" s="171" t="s">
        <v>477</v>
      </c>
      <c r="F305" s="171">
        <v>4</v>
      </c>
      <c r="G305" s="171" t="s">
        <v>46</v>
      </c>
      <c r="H305" s="172">
        <v>98952.988800000006</v>
      </c>
      <c r="I305" s="172">
        <v>158324.78450000001</v>
      </c>
      <c r="J305" s="172">
        <v>138534.18419999999</v>
      </c>
      <c r="K305" s="172">
        <v>221654.69820000001</v>
      </c>
      <c r="L305" s="172">
        <v>178115.3798</v>
      </c>
      <c r="M305" s="172">
        <v>284984.61200000002</v>
      </c>
      <c r="N305" s="172">
        <v>237487.17310000001</v>
      </c>
      <c r="O305" s="172">
        <v>379979.48259999999</v>
      </c>
      <c r="P305" s="172">
        <v>296858.96639999998</v>
      </c>
      <c r="Q305" s="172">
        <v>474974.35320000001</v>
      </c>
      <c r="R305" s="172">
        <v>336440.1618</v>
      </c>
      <c r="S305" s="172">
        <v>538304.26690000005</v>
      </c>
      <c r="T305" s="172">
        <v>376021.35739999998</v>
      </c>
      <c r="U305" s="172">
        <v>601634.18079999997</v>
      </c>
    </row>
    <row r="306" spans="1:21">
      <c r="A306" s="171">
        <v>2</v>
      </c>
      <c r="B306" s="171" t="s">
        <v>551</v>
      </c>
      <c r="C306" s="171" t="s">
        <v>61</v>
      </c>
      <c r="D306" s="171" t="s">
        <v>584</v>
      </c>
      <c r="E306" s="171" t="s">
        <v>61</v>
      </c>
      <c r="F306" s="171">
        <v>1</v>
      </c>
      <c r="G306" s="171" t="s">
        <v>48</v>
      </c>
      <c r="H306" s="172">
        <v>139837.2703</v>
      </c>
      <c r="I306" s="172">
        <v>244715.2231</v>
      </c>
      <c r="J306" s="172">
        <v>180971.28750000001</v>
      </c>
      <c r="K306" s="172">
        <v>316699.75319999998</v>
      </c>
      <c r="L306" s="172">
        <v>216560.43030000001</v>
      </c>
      <c r="M306" s="172">
        <v>378980.75300000003</v>
      </c>
      <c r="N306" s="172">
        <v>258250.47640000001</v>
      </c>
      <c r="O306" s="172">
        <v>451938.33360000001</v>
      </c>
      <c r="P306" s="172">
        <v>304346.83130000002</v>
      </c>
      <c r="Q306" s="172">
        <v>532606.95479999995</v>
      </c>
      <c r="R306" s="172">
        <v>333659.72580000001</v>
      </c>
      <c r="S306" s="172">
        <v>583904.52009999997</v>
      </c>
      <c r="T306" s="172">
        <v>361210.49969999999</v>
      </c>
      <c r="U306" s="172">
        <v>632118.37450000003</v>
      </c>
    </row>
    <row r="307" spans="1:21">
      <c r="A307" s="171">
        <v>2</v>
      </c>
      <c r="B307" s="171" t="s">
        <v>551</v>
      </c>
      <c r="C307" s="171" t="s">
        <v>61</v>
      </c>
      <c r="D307" s="171" t="s">
        <v>584</v>
      </c>
      <c r="E307" s="171" t="s">
        <v>61</v>
      </c>
      <c r="F307" s="171">
        <v>2</v>
      </c>
      <c r="G307" s="171" t="s">
        <v>44</v>
      </c>
      <c r="H307" s="172">
        <v>120027.8434</v>
      </c>
      <c r="I307" s="172">
        <v>210048.726</v>
      </c>
      <c r="J307" s="172">
        <v>156818.66699999999</v>
      </c>
      <c r="K307" s="172">
        <v>274432.66720000003</v>
      </c>
      <c r="L307" s="172">
        <v>190110.66029999999</v>
      </c>
      <c r="M307" s="172">
        <v>332693.65549999999</v>
      </c>
      <c r="N307" s="172">
        <v>232195.6072</v>
      </c>
      <c r="O307" s="172">
        <v>406342.3126</v>
      </c>
      <c r="P307" s="172">
        <v>275238.99249999999</v>
      </c>
      <c r="Q307" s="172">
        <v>481668.23690000002</v>
      </c>
      <c r="R307" s="172">
        <v>303127.52549999999</v>
      </c>
      <c r="S307" s="172">
        <v>530473.16960000002</v>
      </c>
      <c r="T307" s="172">
        <v>329023.22139999998</v>
      </c>
      <c r="U307" s="172">
        <v>575790.63749999995</v>
      </c>
    </row>
    <row r="308" spans="1:21">
      <c r="A308" s="171">
        <v>2</v>
      </c>
      <c r="B308" s="171" t="s">
        <v>551</v>
      </c>
      <c r="C308" s="171" t="s">
        <v>61</v>
      </c>
      <c r="D308" s="171" t="s">
        <v>584</v>
      </c>
      <c r="E308" s="171" t="s">
        <v>61</v>
      </c>
      <c r="F308" s="171">
        <v>3</v>
      </c>
      <c r="G308" s="171" t="s">
        <v>43</v>
      </c>
      <c r="H308" s="172">
        <v>107169.3793</v>
      </c>
      <c r="I308" s="172">
        <v>187546.41380000001</v>
      </c>
      <c r="J308" s="172">
        <v>145955.7738</v>
      </c>
      <c r="K308" s="172">
        <v>255422.6041</v>
      </c>
      <c r="L308" s="172">
        <v>184605.5269</v>
      </c>
      <c r="M308" s="172">
        <v>323059.67210000003</v>
      </c>
      <c r="N308" s="172">
        <v>243050.17439999999</v>
      </c>
      <c r="O308" s="172">
        <v>425337.8052</v>
      </c>
      <c r="P308" s="172">
        <v>300915.34789999999</v>
      </c>
      <c r="Q308" s="172">
        <v>526601.85889999999</v>
      </c>
      <c r="R308" s="172">
        <v>338848.27020000003</v>
      </c>
      <c r="S308" s="172">
        <v>592984.47290000005</v>
      </c>
      <c r="T308" s="172">
        <v>376266.10440000001</v>
      </c>
      <c r="U308" s="172">
        <v>658465.68279999995</v>
      </c>
    </row>
    <row r="309" spans="1:21">
      <c r="A309" s="171">
        <v>2</v>
      </c>
      <c r="B309" s="171" t="s">
        <v>551</v>
      </c>
      <c r="C309" s="171" t="s">
        <v>61</v>
      </c>
      <c r="D309" s="171" t="s">
        <v>584</v>
      </c>
      <c r="E309" s="171" t="s">
        <v>61</v>
      </c>
      <c r="F309" s="171">
        <v>4</v>
      </c>
      <c r="G309" s="171" t="s">
        <v>46</v>
      </c>
      <c r="H309" s="172">
        <v>119191.1409</v>
      </c>
      <c r="I309" s="172">
        <v>190705.82829999999</v>
      </c>
      <c r="J309" s="172">
        <v>166867.59719999999</v>
      </c>
      <c r="K309" s="172">
        <v>266988.15960000001</v>
      </c>
      <c r="L309" s="172">
        <v>214544.05360000001</v>
      </c>
      <c r="M309" s="172">
        <v>343270.49099999998</v>
      </c>
      <c r="N309" s="172">
        <v>286058.73810000002</v>
      </c>
      <c r="O309" s="172">
        <v>457693.98790000001</v>
      </c>
      <c r="P309" s="172">
        <v>357573.4227</v>
      </c>
      <c r="Q309" s="172">
        <v>572117.48479999998</v>
      </c>
      <c r="R309" s="172">
        <v>405249.87900000002</v>
      </c>
      <c r="S309" s="172">
        <v>648399.81610000005</v>
      </c>
      <c r="T309" s="172">
        <v>452926.33539999998</v>
      </c>
      <c r="U309" s="172">
        <v>724682.14749999996</v>
      </c>
    </row>
    <row r="310" spans="1:21">
      <c r="A310" s="171">
        <v>2</v>
      </c>
      <c r="B310" s="171" t="s">
        <v>551</v>
      </c>
      <c r="C310" s="171" t="s">
        <v>61</v>
      </c>
      <c r="D310" s="171" t="s">
        <v>584</v>
      </c>
      <c r="E310" s="171" t="s">
        <v>492</v>
      </c>
      <c r="F310" s="171">
        <v>1</v>
      </c>
      <c r="G310" s="171" t="s">
        <v>48</v>
      </c>
      <c r="H310" s="172">
        <v>106666.60430000001</v>
      </c>
      <c r="I310" s="172">
        <v>186666.5575</v>
      </c>
      <c r="J310" s="172">
        <v>138120.0252</v>
      </c>
      <c r="K310" s="172">
        <v>241710.0442</v>
      </c>
      <c r="L310" s="172">
        <v>165334.52859999999</v>
      </c>
      <c r="M310" s="172">
        <v>289335.4252</v>
      </c>
      <c r="N310" s="172">
        <v>197242.48680000001</v>
      </c>
      <c r="O310" s="172">
        <v>345174.35200000001</v>
      </c>
      <c r="P310" s="172">
        <v>232524.0662</v>
      </c>
      <c r="Q310" s="172">
        <v>406917.11580000003</v>
      </c>
      <c r="R310" s="172">
        <v>254959.28020000001</v>
      </c>
      <c r="S310" s="172">
        <v>446178.7403</v>
      </c>
      <c r="T310" s="172">
        <v>276075.7991</v>
      </c>
      <c r="U310" s="172">
        <v>483132.64850000001</v>
      </c>
    </row>
    <row r="311" spans="1:21">
      <c r="A311" s="171">
        <v>2</v>
      </c>
      <c r="B311" s="171" t="s">
        <v>551</v>
      </c>
      <c r="C311" s="171" t="s">
        <v>61</v>
      </c>
      <c r="D311" s="171" t="s">
        <v>584</v>
      </c>
      <c r="E311" s="171" t="s">
        <v>492</v>
      </c>
      <c r="F311" s="171">
        <v>2</v>
      </c>
      <c r="G311" s="171" t="s">
        <v>44</v>
      </c>
      <c r="H311" s="172">
        <v>91198.970199999996</v>
      </c>
      <c r="I311" s="172">
        <v>159598.1979</v>
      </c>
      <c r="J311" s="172">
        <v>119261.13039999999</v>
      </c>
      <c r="K311" s="172">
        <v>208706.97839999999</v>
      </c>
      <c r="L311" s="172">
        <v>144681.9693</v>
      </c>
      <c r="M311" s="172">
        <v>253193.44630000001</v>
      </c>
      <c r="N311" s="172">
        <v>176898.27470000001</v>
      </c>
      <c r="O311" s="172">
        <v>309571.98070000001</v>
      </c>
      <c r="P311" s="172">
        <v>209796.02849999999</v>
      </c>
      <c r="Q311" s="172">
        <v>367143.04989999998</v>
      </c>
      <c r="R311" s="172">
        <v>231119.0699</v>
      </c>
      <c r="S311" s="172">
        <v>404458.37239999999</v>
      </c>
      <c r="T311" s="172">
        <v>250943.2678</v>
      </c>
      <c r="U311" s="172">
        <v>439150.71860000002</v>
      </c>
    </row>
    <row r="312" spans="1:21">
      <c r="A312" s="171">
        <v>2</v>
      </c>
      <c r="B312" s="171" t="s">
        <v>551</v>
      </c>
      <c r="C312" s="171" t="s">
        <v>61</v>
      </c>
      <c r="D312" s="171" t="s">
        <v>584</v>
      </c>
      <c r="E312" s="171" t="s">
        <v>492</v>
      </c>
      <c r="F312" s="171">
        <v>3</v>
      </c>
      <c r="G312" s="171" t="s">
        <v>43</v>
      </c>
      <c r="H312" s="172">
        <v>81182.009000000005</v>
      </c>
      <c r="I312" s="172">
        <v>142068.51579999999</v>
      </c>
      <c r="J312" s="172">
        <v>110467.9996</v>
      </c>
      <c r="K312" s="172">
        <v>193318.99919999999</v>
      </c>
      <c r="L312" s="172">
        <v>139647.29759999999</v>
      </c>
      <c r="M312" s="172">
        <v>244382.77069999999</v>
      </c>
      <c r="N312" s="172">
        <v>183783.24470000001</v>
      </c>
      <c r="O312" s="172">
        <v>321620.67830000003</v>
      </c>
      <c r="P312" s="172">
        <v>227466.72589999999</v>
      </c>
      <c r="Q312" s="172">
        <v>398066.77039999998</v>
      </c>
      <c r="R312" s="172">
        <v>256086.30669999999</v>
      </c>
      <c r="S312" s="172">
        <v>448151.0367</v>
      </c>
      <c r="T312" s="172">
        <v>284303.69540000003</v>
      </c>
      <c r="U312" s="172">
        <v>497531.467</v>
      </c>
    </row>
    <row r="313" spans="1:21">
      <c r="A313" s="171">
        <v>2</v>
      </c>
      <c r="B313" s="171" t="s">
        <v>551</v>
      </c>
      <c r="C313" s="171" t="s">
        <v>61</v>
      </c>
      <c r="D313" s="171" t="s">
        <v>584</v>
      </c>
      <c r="E313" s="171" t="s">
        <v>492</v>
      </c>
      <c r="F313" s="171">
        <v>4</v>
      </c>
      <c r="G313" s="171" t="s">
        <v>46</v>
      </c>
      <c r="H313" s="172">
        <v>90898.842199999999</v>
      </c>
      <c r="I313" s="172">
        <v>145438.14970000001</v>
      </c>
      <c r="J313" s="172">
        <v>127258.37910000001</v>
      </c>
      <c r="K313" s="172">
        <v>203613.40950000001</v>
      </c>
      <c r="L313" s="172">
        <v>163617.91589999999</v>
      </c>
      <c r="M313" s="172">
        <v>261788.66940000001</v>
      </c>
      <c r="N313" s="172">
        <v>218157.2213</v>
      </c>
      <c r="O313" s="172">
        <v>349051.55920000002</v>
      </c>
      <c r="P313" s="172">
        <v>272696.52659999998</v>
      </c>
      <c r="Q313" s="172">
        <v>436314.44900000002</v>
      </c>
      <c r="R313" s="172">
        <v>309056.06339999998</v>
      </c>
      <c r="S313" s="172">
        <v>494489.70880000002</v>
      </c>
      <c r="T313" s="172">
        <v>345415.6004</v>
      </c>
      <c r="U313" s="172">
        <v>552664.96869999997</v>
      </c>
    </row>
    <row r="314" spans="1:21">
      <c r="A314" s="171">
        <v>2</v>
      </c>
      <c r="B314" s="171" t="s">
        <v>551</v>
      </c>
      <c r="C314" s="171" t="s">
        <v>61</v>
      </c>
      <c r="D314" s="171" t="s">
        <v>584</v>
      </c>
      <c r="E314" s="171" t="s">
        <v>503</v>
      </c>
      <c r="F314" s="171">
        <v>1</v>
      </c>
      <c r="G314" s="171" t="s">
        <v>48</v>
      </c>
      <c r="H314" s="172">
        <v>100300.476</v>
      </c>
      <c r="I314" s="172">
        <v>175525.83309999999</v>
      </c>
      <c r="J314" s="172">
        <v>129812.63679999999</v>
      </c>
      <c r="K314" s="172">
        <v>227172.11439999999</v>
      </c>
      <c r="L314" s="172">
        <v>155346.65909999999</v>
      </c>
      <c r="M314" s="172">
        <v>271856.65350000001</v>
      </c>
      <c r="N314" s="172">
        <v>185260.86489999999</v>
      </c>
      <c r="O314" s="172">
        <v>324206.51360000001</v>
      </c>
      <c r="P314" s="172">
        <v>218336.89369999999</v>
      </c>
      <c r="Q314" s="172">
        <v>382089.56390000001</v>
      </c>
      <c r="R314" s="172">
        <v>239370.04560000001</v>
      </c>
      <c r="S314" s="172">
        <v>418897.5797</v>
      </c>
      <c r="T314" s="172">
        <v>259141.98629999999</v>
      </c>
      <c r="U314" s="172">
        <v>453498.47610000003</v>
      </c>
    </row>
    <row r="315" spans="1:21">
      <c r="A315" s="171">
        <v>2</v>
      </c>
      <c r="B315" s="171" t="s">
        <v>551</v>
      </c>
      <c r="C315" s="171" t="s">
        <v>61</v>
      </c>
      <c r="D315" s="171" t="s">
        <v>584</v>
      </c>
      <c r="E315" s="171" t="s">
        <v>503</v>
      </c>
      <c r="F315" s="171">
        <v>2</v>
      </c>
      <c r="G315" s="171" t="s">
        <v>44</v>
      </c>
      <c r="H315" s="172">
        <v>86053.971399999995</v>
      </c>
      <c r="I315" s="172">
        <v>150594.45000000001</v>
      </c>
      <c r="J315" s="172">
        <v>112442.60279999999</v>
      </c>
      <c r="K315" s="172">
        <v>196774.55480000001</v>
      </c>
      <c r="L315" s="172">
        <v>136324.56570000001</v>
      </c>
      <c r="M315" s="172">
        <v>238567.98989999999</v>
      </c>
      <c r="N315" s="172">
        <v>166522.77540000001</v>
      </c>
      <c r="O315" s="172">
        <v>291414.85700000002</v>
      </c>
      <c r="P315" s="172">
        <v>197403.17550000001</v>
      </c>
      <c r="Q315" s="172">
        <v>345455.55709999998</v>
      </c>
      <c r="R315" s="172">
        <v>217411.95790000001</v>
      </c>
      <c r="S315" s="172">
        <v>380470.92619999999</v>
      </c>
      <c r="T315" s="172">
        <v>235993.603</v>
      </c>
      <c r="U315" s="172">
        <v>412988.8051</v>
      </c>
    </row>
    <row r="316" spans="1:21">
      <c r="A316" s="171">
        <v>2</v>
      </c>
      <c r="B316" s="171" t="s">
        <v>551</v>
      </c>
      <c r="C316" s="171" t="s">
        <v>61</v>
      </c>
      <c r="D316" s="171" t="s">
        <v>584</v>
      </c>
      <c r="E316" s="171" t="s">
        <v>503</v>
      </c>
      <c r="F316" s="171">
        <v>3</v>
      </c>
      <c r="G316" s="171" t="s">
        <v>43</v>
      </c>
      <c r="H316" s="172">
        <v>76808.908100000001</v>
      </c>
      <c r="I316" s="172">
        <v>134415.58910000001</v>
      </c>
      <c r="J316" s="172">
        <v>104597.2488</v>
      </c>
      <c r="K316" s="172">
        <v>183045.18549999999</v>
      </c>
      <c r="L316" s="172">
        <v>132287.32010000001</v>
      </c>
      <c r="M316" s="172">
        <v>231502.81020000001</v>
      </c>
      <c r="N316" s="172">
        <v>174160.45360000001</v>
      </c>
      <c r="O316" s="172">
        <v>304780.79369999998</v>
      </c>
      <c r="P316" s="172">
        <v>215616.84210000001</v>
      </c>
      <c r="Q316" s="172">
        <v>377329.47350000002</v>
      </c>
      <c r="R316" s="172">
        <v>242791.38430000001</v>
      </c>
      <c r="S316" s="172">
        <v>424884.92259999999</v>
      </c>
      <c r="T316" s="172">
        <v>269595.4866</v>
      </c>
      <c r="U316" s="172">
        <v>471792.10159999999</v>
      </c>
    </row>
    <row r="317" spans="1:21">
      <c r="A317" s="171">
        <v>2</v>
      </c>
      <c r="B317" s="171" t="s">
        <v>551</v>
      </c>
      <c r="C317" s="171" t="s">
        <v>61</v>
      </c>
      <c r="D317" s="171" t="s">
        <v>584</v>
      </c>
      <c r="E317" s="171" t="s">
        <v>503</v>
      </c>
      <c r="F317" s="171">
        <v>4</v>
      </c>
      <c r="G317" s="171" t="s">
        <v>46</v>
      </c>
      <c r="H317" s="172">
        <v>85489.691999999995</v>
      </c>
      <c r="I317" s="172">
        <v>136783.50940000001</v>
      </c>
      <c r="J317" s="172">
        <v>119685.5689</v>
      </c>
      <c r="K317" s="172">
        <v>191496.91310000001</v>
      </c>
      <c r="L317" s="172">
        <v>153881.44570000001</v>
      </c>
      <c r="M317" s="172">
        <v>246210.31690000001</v>
      </c>
      <c r="N317" s="172">
        <v>205175.26089999999</v>
      </c>
      <c r="O317" s="172">
        <v>328280.42239999998</v>
      </c>
      <c r="P317" s="172">
        <v>256469.07620000001</v>
      </c>
      <c r="Q317" s="172">
        <v>410350.52799999999</v>
      </c>
      <c r="R317" s="172">
        <v>290664.95299999998</v>
      </c>
      <c r="S317" s="172">
        <v>465063.93170000002</v>
      </c>
      <c r="T317" s="172">
        <v>324860.82980000001</v>
      </c>
      <c r="U317" s="172">
        <v>519777.33549999999</v>
      </c>
    </row>
    <row r="318" spans="1:21">
      <c r="A318" s="171">
        <v>2</v>
      </c>
      <c r="B318" s="171" t="s">
        <v>551</v>
      </c>
      <c r="C318" s="171" t="s">
        <v>61</v>
      </c>
      <c r="D318" s="171" t="s">
        <v>584</v>
      </c>
      <c r="E318" s="171" t="s">
        <v>131</v>
      </c>
      <c r="F318" s="171">
        <v>1</v>
      </c>
      <c r="G318" s="171" t="s">
        <v>48</v>
      </c>
      <c r="H318" s="172">
        <v>120638.60739999999</v>
      </c>
      <c r="I318" s="172">
        <v>211117.56289999999</v>
      </c>
      <c r="J318" s="172">
        <v>156039.04089999999</v>
      </c>
      <c r="K318" s="172">
        <v>273068.32169999997</v>
      </c>
      <c r="L318" s="172">
        <v>186666.3541</v>
      </c>
      <c r="M318" s="172">
        <v>326666.11969999998</v>
      </c>
      <c r="N318" s="172">
        <v>222512.34719999999</v>
      </c>
      <c r="O318" s="172">
        <v>389396.60759999999</v>
      </c>
      <c r="P318" s="172">
        <v>262145.62969999999</v>
      </c>
      <c r="Q318" s="172">
        <v>458754.85190000001</v>
      </c>
      <c r="R318" s="172">
        <v>287349.20049999998</v>
      </c>
      <c r="S318" s="172">
        <v>502861.10080000001</v>
      </c>
      <c r="T318" s="172">
        <v>311004.0246</v>
      </c>
      <c r="U318" s="172">
        <v>544257.04319999996</v>
      </c>
    </row>
    <row r="319" spans="1:21">
      <c r="A319" s="171">
        <v>2</v>
      </c>
      <c r="B319" s="171" t="s">
        <v>551</v>
      </c>
      <c r="C319" s="171" t="s">
        <v>61</v>
      </c>
      <c r="D319" s="171" t="s">
        <v>584</v>
      </c>
      <c r="E319" s="171" t="s">
        <v>131</v>
      </c>
      <c r="F319" s="171">
        <v>2</v>
      </c>
      <c r="G319" s="171" t="s">
        <v>44</v>
      </c>
      <c r="H319" s="172">
        <v>103949.8438</v>
      </c>
      <c r="I319" s="172">
        <v>181912.2267</v>
      </c>
      <c r="J319" s="172">
        <v>135691.2856</v>
      </c>
      <c r="K319" s="172">
        <v>237459.74969999999</v>
      </c>
      <c r="L319" s="172">
        <v>164383.32889999999</v>
      </c>
      <c r="M319" s="172">
        <v>287670.82569999999</v>
      </c>
      <c r="N319" s="172">
        <v>200562.01240000001</v>
      </c>
      <c r="O319" s="172">
        <v>350983.52169999998</v>
      </c>
      <c r="P319" s="172">
        <v>237623.27249999999</v>
      </c>
      <c r="Q319" s="172">
        <v>415840.72700000001</v>
      </c>
      <c r="R319" s="172">
        <v>261626.8676</v>
      </c>
      <c r="S319" s="172">
        <v>457847.0184</v>
      </c>
      <c r="T319" s="172">
        <v>283887.34529999999</v>
      </c>
      <c r="U319" s="172">
        <v>496802.85430000001</v>
      </c>
    </row>
    <row r="320" spans="1:21">
      <c r="A320" s="171">
        <v>2</v>
      </c>
      <c r="B320" s="171" t="s">
        <v>551</v>
      </c>
      <c r="C320" s="171" t="s">
        <v>61</v>
      </c>
      <c r="D320" s="171" t="s">
        <v>584</v>
      </c>
      <c r="E320" s="171" t="s">
        <v>131</v>
      </c>
      <c r="F320" s="171">
        <v>3</v>
      </c>
      <c r="G320" s="171" t="s">
        <v>43</v>
      </c>
      <c r="H320" s="172">
        <v>93090.974100000007</v>
      </c>
      <c r="I320" s="172">
        <v>162909.20449999999</v>
      </c>
      <c r="J320" s="172">
        <v>126888.96000000001</v>
      </c>
      <c r="K320" s="172">
        <v>222055.67989999999</v>
      </c>
      <c r="L320" s="172">
        <v>160571.8302</v>
      </c>
      <c r="M320" s="172">
        <v>281000.70299999998</v>
      </c>
      <c r="N320" s="172">
        <v>211492.10949999999</v>
      </c>
      <c r="O320" s="172">
        <v>370111.19170000002</v>
      </c>
      <c r="P320" s="172">
        <v>261924.20189999999</v>
      </c>
      <c r="Q320" s="172">
        <v>458367.35330000002</v>
      </c>
      <c r="R320" s="172">
        <v>295003.1667</v>
      </c>
      <c r="S320" s="172">
        <v>516255.54180000001</v>
      </c>
      <c r="T320" s="172">
        <v>327648.1876</v>
      </c>
      <c r="U320" s="172">
        <v>573384.32819999999</v>
      </c>
    </row>
    <row r="321" spans="1:21">
      <c r="A321" s="171">
        <v>2</v>
      </c>
      <c r="B321" s="171" t="s">
        <v>551</v>
      </c>
      <c r="C321" s="171" t="s">
        <v>61</v>
      </c>
      <c r="D321" s="171" t="s">
        <v>584</v>
      </c>
      <c r="E321" s="171" t="s">
        <v>131</v>
      </c>
      <c r="F321" s="171">
        <v>4</v>
      </c>
      <c r="G321" s="171" t="s">
        <v>46</v>
      </c>
      <c r="H321" s="172">
        <v>102848.4654</v>
      </c>
      <c r="I321" s="172">
        <v>164557.5471</v>
      </c>
      <c r="J321" s="172">
        <v>143987.85159999999</v>
      </c>
      <c r="K321" s="172">
        <v>230380.56589999999</v>
      </c>
      <c r="L321" s="172">
        <v>185127.2378</v>
      </c>
      <c r="M321" s="172">
        <v>296203.58480000001</v>
      </c>
      <c r="N321" s="172">
        <v>246836.31700000001</v>
      </c>
      <c r="O321" s="172">
        <v>394938.11300000001</v>
      </c>
      <c r="P321" s="172">
        <v>308545.39620000002</v>
      </c>
      <c r="Q321" s="172">
        <v>493672.64130000002</v>
      </c>
      <c r="R321" s="172">
        <v>349684.78230000002</v>
      </c>
      <c r="S321" s="172">
        <v>559495.66009999998</v>
      </c>
      <c r="T321" s="172">
        <v>390824.16850000003</v>
      </c>
      <c r="U321" s="172">
        <v>625318.67890000006</v>
      </c>
    </row>
    <row r="322" spans="1:21">
      <c r="A322" s="171">
        <v>2</v>
      </c>
      <c r="B322" s="171" t="s">
        <v>551</v>
      </c>
      <c r="C322" s="171" t="s">
        <v>61</v>
      </c>
      <c r="D322" s="171" t="s">
        <v>584</v>
      </c>
      <c r="E322" s="171" t="s">
        <v>132</v>
      </c>
      <c r="F322" s="171">
        <v>1</v>
      </c>
      <c r="G322" s="171" t="s">
        <v>48</v>
      </c>
      <c r="H322" s="172">
        <v>137859.17920000001</v>
      </c>
      <c r="I322" s="172">
        <v>241253.56359999999</v>
      </c>
      <c r="J322" s="172">
        <v>178413.2317</v>
      </c>
      <c r="K322" s="172">
        <v>312223.15529999998</v>
      </c>
      <c r="L322" s="172">
        <v>213500.61410000001</v>
      </c>
      <c r="M322" s="172">
        <v>373626.0747</v>
      </c>
      <c r="N322" s="172">
        <v>254603.58379999999</v>
      </c>
      <c r="O322" s="172">
        <v>445556.27169999998</v>
      </c>
      <c r="P322" s="172">
        <v>300050.84289999999</v>
      </c>
      <c r="Q322" s="172">
        <v>525088.97510000004</v>
      </c>
      <c r="R322" s="172">
        <v>328950.96149999998</v>
      </c>
      <c r="S322" s="172">
        <v>575664.1825</v>
      </c>
      <c r="T322" s="172">
        <v>356114.51640000002</v>
      </c>
      <c r="U322" s="172">
        <v>623200.40370000002</v>
      </c>
    </row>
    <row r="323" spans="1:21">
      <c r="A323" s="171">
        <v>2</v>
      </c>
      <c r="B323" s="171" t="s">
        <v>551</v>
      </c>
      <c r="C323" s="171" t="s">
        <v>61</v>
      </c>
      <c r="D323" s="171" t="s">
        <v>584</v>
      </c>
      <c r="E323" s="171" t="s">
        <v>132</v>
      </c>
      <c r="F323" s="171">
        <v>2</v>
      </c>
      <c r="G323" s="171" t="s">
        <v>44</v>
      </c>
      <c r="H323" s="172">
        <v>118321.114</v>
      </c>
      <c r="I323" s="172">
        <v>207061.94949999999</v>
      </c>
      <c r="J323" s="172">
        <v>154591.46859999999</v>
      </c>
      <c r="K323" s="172">
        <v>270535.07</v>
      </c>
      <c r="L323" s="172">
        <v>187413.16940000001</v>
      </c>
      <c r="M323" s="172">
        <v>327973.04639999999</v>
      </c>
      <c r="N323" s="172">
        <v>228905.63029999999</v>
      </c>
      <c r="O323" s="172">
        <v>400584.853</v>
      </c>
      <c r="P323" s="172">
        <v>271341.74119999999</v>
      </c>
      <c r="Q323" s="172">
        <v>474848.04700000002</v>
      </c>
      <c r="R323" s="172">
        <v>298837.01010000001</v>
      </c>
      <c r="S323" s="172">
        <v>522964.76760000002</v>
      </c>
      <c r="T323" s="172">
        <v>324368.1593</v>
      </c>
      <c r="U323" s="172">
        <v>567644.27890000003</v>
      </c>
    </row>
    <row r="324" spans="1:21">
      <c r="A324" s="171">
        <v>2</v>
      </c>
      <c r="B324" s="171" t="s">
        <v>551</v>
      </c>
      <c r="C324" s="171" t="s">
        <v>61</v>
      </c>
      <c r="D324" s="171" t="s">
        <v>584</v>
      </c>
      <c r="E324" s="171" t="s">
        <v>132</v>
      </c>
      <c r="F324" s="171">
        <v>3</v>
      </c>
      <c r="G324" s="171" t="s">
        <v>43</v>
      </c>
      <c r="H324" s="172">
        <v>105639.3685</v>
      </c>
      <c r="I324" s="172">
        <v>184868.89490000001</v>
      </c>
      <c r="J324" s="172">
        <v>143869.66769999999</v>
      </c>
      <c r="K324" s="172">
        <v>251771.9184</v>
      </c>
      <c r="L324" s="172">
        <v>181965.1972</v>
      </c>
      <c r="M324" s="172">
        <v>318439.09509999998</v>
      </c>
      <c r="N324" s="172">
        <v>239572.07079999999</v>
      </c>
      <c r="O324" s="172">
        <v>419251.1238</v>
      </c>
      <c r="P324" s="172">
        <v>296607.40830000001</v>
      </c>
      <c r="Q324" s="172">
        <v>519062.9645</v>
      </c>
      <c r="R324" s="172">
        <v>333995.92660000001</v>
      </c>
      <c r="S324" s="172">
        <v>584492.87159999995</v>
      </c>
      <c r="T324" s="172">
        <v>370876.4129</v>
      </c>
      <c r="U324" s="172">
        <v>649033.72250000003</v>
      </c>
    </row>
    <row r="325" spans="1:21">
      <c r="A325" s="171">
        <v>2</v>
      </c>
      <c r="B325" s="171" t="s">
        <v>551</v>
      </c>
      <c r="C325" s="171" t="s">
        <v>61</v>
      </c>
      <c r="D325" s="171" t="s">
        <v>584</v>
      </c>
      <c r="E325" s="171" t="s">
        <v>132</v>
      </c>
      <c r="F325" s="171">
        <v>4</v>
      </c>
      <c r="G325" s="171" t="s">
        <v>46</v>
      </c>
      <c r="H325" s="172">
        <v>117504.6299</v>
      </c>
      <c r="I325" s="172">
        <v>188007.41070000001</v>
      </c>
      <c r="J325" s="172">
        <v>164506.48190000001</v>
      </c>
      <c r="K325" s="172">
        <v>263210.3749</v>
      </c>
      <c r="L325" s="172">
        <v>211508.33379999999</v>
      </c>
      <c r="M325" s="172">
        <v>338413.33919999999</v>
      </c>
      <c r="N325" s="172">
        <v>282011.11180000001</v>
      </c>
      <c r="O325" s="172">
        <v>451217.7855</v>
      </c>
      <c r="P325" s="172">
        <v>352513.8897</v>
      </c>
      <c r="Q325" s="172">
        <v>564022.23179999995</v>
      </c>
      <c r="R325" s="172">
        <v>399515.74160000001</v>
      </c>
      <c r="S325" s="172">
        <v>639225.19609999994</v>
      </c>
      <c r="T325" s="172">
        <v>446517.59360000002</v>
      </c>
      <c r="U325" s="172">
        <v>714428.16040000005</v>
      </c>
    </row>
    <row r="326" spans="1:21">
      <c r="A326" s="171">
        <v>2</v>
      </c>
      <c r="B326" s="171" t="s">
        <v>551</v>
      </c>
      <c r="C326" s="171" t="s">
        <v>61</v>
      </c>
      <c r="D326" s="171" t="s">
        <v>584</v>
      </c>
      <c r="E326" s="171" t="s">
        <v>387</v>
      </c>
      <c r="F326" s="171">
        <v>1</v>
      </c>
      <c r="G326" s="171" t="s">
        <v>48</v>
      </c>
      <c r="H326" s="172">
        <v>105677.55869999999</v>
      </c>
      <c r="I326" s="172">
        <v>184935.72779999999</v>
      </c>
      <c r="J326" s="172">
        <v>136840.99729999999</v>
      </c>
      <c r="K326" s="172">
        <v>239471.74530000001</v>
      </c>
      <c r="L326" s="172">
        <v>163804.62059999999</v>
      </c>
      <c r="M326" s="172">
        <v>286658.08590000001</v>
      </c>
      <c r="N326" s="172">
        <v>195419.04060000001</v>
      </c>
      <c r="O326" s="172">
        <v>341983.321</v>
      </c>
      <c r="P326" s="172">
        <v>230376.07199999999</v>
      </c>
      <c r="Q326" s="172">
        <v>403158.12589999998</v>
      </c>
      <c r="R326" s="172">
        <v>252604.89799999999</v>
      </c>
      <c r="S326" s="172">
        <v>442058.57150000002</v>
      </c>
      <c r="T326" s="172">
        <v>273527.8075</v>
      </c>
      <c r="U326" s="172">
        <v>478673.66320000001</v>
      </c>
    </row>
    <row r="327" spans="1:21">
      <c r="A327" s="171">
        <v>2</v>
      </c>
      <c r="B327" s="171" t="s">
        <v>551</v>
      </c>
      <c r="C327" s="171" t="s">
        <v>61</v>
      </c>
      <c r="D327" s="171" t="s">
        <v>584</v>
      </c>
      <c r="E327" s="171" t="s">
        <v>387</v>
      </c>
      <c r="F327" s="171">
        <v>2</v>
      </c>
      <c r="G327" s="171" t="s">
        <v>44</v>
      </c>
      <c r="H327" s="172">
        <v>90345.605500000005</v>
      </c>
      <c r="I327" s="172">
        <v>158104.80970000001</v>
      </c>
      <c r="J327" s="172">
        <v>118147.5313</v>
      </c>
      <c r="K327" s="172">
        <v>206758.17980000001</v>
      </c>
      <c r="L327" s="172">
        <v>143333.22390000001</v>
      </c>
      <c r="M327" s="172">
        <v>250833.14170000001</v>
      </c>
      <c r="N327" s="172">
        <v>175253.28630000001</v>
      </c>
      <c r="O327" s="172">
        <v>306693.25099999999</v>
      </c>
      <c r="P327" s="172">
        <v>207847.40289999999</v>
      </c>
      <c r="Q327" s="172">
        <v>363732.95500000002</v>
      </c>
      <c r="R327" s="172">
        <v>228973.81219999999</v>
      </c>
      <c r="S327" s="172">
        <v>400704.17139999999</v>
      </c>
      <c r="T327" s="172">
        <v>248615.73680000001</v>
      </c>
      <c r="U327" s="172">
        <v>435077.5393</v>
      </c>
    </row>
    <row r="328" spans="1:21">
      <c r="A328" s="171">
        <v>2</v>
      </c>
      <c r="B328" s="171" t="s">
        <v>551</v>
      </c>
      <c r="C328" s="171" t="s">
        <v>61</v>
      </c>
      <c r="D328" s="171" t="s">
        <v>584</v>
      </c>
      <c r="E328" s="171" t="s">
        <v>387</v>
      </c>
      <c r="F328" s="171">
        <v>3</v>
      </c>
      <c r="G328" s="171" t="s">
        <v>43</v>
      </c>
      <c r="H328" s="172">
        <v>80417.003599999996</v>
      </c>
      <c r="I328" s="172">
        <v>140729.75640000001</v>
      </c>
      <c r="J328" s="172">
        <v>109424.94650000001</v>
      </c>
      <c r="K328" s="172">
        <v>191493.65640000001</v>
      </c>
      <c r="L328" s="172">
        <v>138327.13269999999</v>
      </c>
      <c r="M328" s="172">
        <v>242072.4823</v>
      </c>
      <c r="N328" s="172">
        <v>182044.19289999999</v>
      </c>
      <c r="O328" s="172">
        <v>318577.33750000002</v>
      </c>
      <c r="P328" s="172">
        <v>225312.7561</v>
      </c>
      <c r="Q328" s="172">
        <v>394297.32319999998</v>
      </c>
      <c r="R328" s="172">
        <v>253660.1349</v>
      </c>
      <c r="S328" s="172">
        <v>443905.23609999998</v>
      </c>
      <c r="T328" s="172">
        <v>281608.84960000002</v>
      </c>
      <c r="U328" s="172">
        <v>492815.48690000002</v>
      </c>
    </row>
    <row r="329" spans="1:21">
      <c r="A329" s="171">
        <v>2</v>
      </c>
      <c r="B329" s="171" t="s">
        <v>551</v>
      </c>
      <c r="C329" s="171" t="s">
        <v>61</v>
      </c>
      <c r="D329" s="171" t="s">
        <v>584</v>
      </c>
      <c r="E329" s="171" t="s">
        <v>387</v>
      </c>
      <c r="F329" s="171">
        <v>4</v>
      </c>
      <c r="G329" s="171" t="s">
        <v>46</v>
      </c>
      <c r="H329" s="172">
        <v>90055.5867</v>
      </c>
      <c r="I329" s="172">
        <v>144088.94089999999</v>
      </c>
      <c r="J329" s="172">
        <v>126077.8213</v>
      </c>
      <c r="K329" s="172">
        <v>201724.5172</v>
      </c>
      <c r="L329" s="172">
        <v>162100.05609999999</v>
      </c>
      <c r="M329" s="172">
        <v>259360.09349999999</v>
      </c>
      <c r="N329" s="172">
        <v>216133.4081</v>
      </c>
      <c r="O329" s="172">
        <v>345813.45809999999</v>
      </c>
      <c r="P329" s="172">
        <v>270166.76</v>
      </c>
      <c r="Q329" s="172">
        <v>432266.82250000001</v>
      </c>
      <c r="R329" s="172">
        <v>306188.99479999999</v>
      </c>
      <c r="S329" s="172">
        <v>489902.39880000002</v>
      </c>
      <c r="T329" s="172">
        <v>342211.22940000001</v>
      </c>
      <c r="U329" s="172">
        <v>547537.97519999999</v>
      </c>
    </row>
    <row r="330" spans="1:21">
      <c r="A330" s="171">
        <v>2</v>
      </c>
      <c r="B330" s="171" t="s">
        <v>551</v>
      </c>
      <c r="C330" s="171" t="s">
        <v>61</v>
      </c>
      <c r="D330" s="171" t="s">
        <v>584</v>
      </c>
      <c r="E330" s="171" t="s">
        <v>534</v>
      </c>
      <c r="F330" s="171">
        <v>1</v>
      </c>
      <c r="G330" s="171" t="s">
        <v>48</v>
      </c>
      <c r="H330" s="172">
        <v>107655.6499</v>
      </c>
      <c r="I330" s="172">
        <v>188397.3873</v>
      </c>
      <c r="J330" s="172">
        <v>139399.05309999999</v>
      </c>
      <c r="K330" s="172">
        <v>243948.34299999999</v>
      </c>
      <c r="L330" s="172">
        <v>166864.4368</v>
      </c>
      <c r="M330" s="172">
        <v>292012.76439999999</v>
      </c>
      <c r="N330" s="172">
        <v>199065.93309999999</v>
      </c>
      <c r="O330" s="172">
        <v>348365.38290000003</v>
      </c>
      <c r="P330" s="172">
        <v>234672.06039999999</v>
      </c>
      <c r="Q330" s="172">
        <v>410676.10560000001</v>
      </c>
      <c r="R330" s="172">
        <v>257313.6623</v>
      </c>
      <c r="S330" s="172">
        <v>450298.90919999999</v>
      </c>
      <c r="T330" s="172">
        <v>278623.79080000002</v>
      </c>
      <c r="U330" s="172">
        <v>487591.63390000002</v>
      </c>
    </row>
    <row r="331" spans="1:21">
      <c r="A331" s="171">
        <v>2</v>
      </c>
      <c r="B331" s="171" t="s">
        <v>551</v>
      </c>
      <c r="C331" s="171" t="s">
        <v>61</v>
      </c>
      <c r="D331" s="171" t="s">
        <v>584</v>
      </c>
      <c r="E331" s="171" t="s">
        <v>534</v>
      </c>
      <c r="F331" s="171">
        <v>2</v>
      </c>
      <c r="G331" s="171" t="s">
        <v>44</v>
      </c>
      <c r="H331" s="172">
        <v>92052.334900000002</v>
      </c>
      <c r="I331" s="172">
        <v>161091.58609999999</v>
      </c>
      <c r="J331" s="172">
        <v>120374.7297</v>
      </c>
      <c r="K331" s="172">
        <v>210655.7769</v>
      </c>
      <c r="L331" s="172">
        <v>146030.71479999999</v>
      </c>
      <c r="M331" s="172">
        <v>255553.75090000001</v>
      </c>
      <c r="N331" s="172">
        <v>178543.26319999999</v>
      </c>
      <c r="O331" s="172">
        <v>312450.71049999999</v>
      </c>
      <c r="P331" s="172">
        <v>211744.65410000001</v>
      </c>
      <c r="Q331" s="172">
        <v>370553.1447</v>
      </c>
      <c r="R331" s="172">
        <v>233264.32759999999</v>
      </c>
      <c r="S331" s="172">
        <v>408212.57339999999</v>
      </c>
      <c r="T331" s="172">
        <v>253270.79879999999</v>
      </c>
      <c r="U331" s="172">
        <v>443223.89799999999</v>
      </c>
    </row>
    <row r="332" spans="1:21">
      <c r="A332" s="171">
        <v>2</v>
      </c>
      <c r="B332" s="171" t="s">
        <v>551</v>
      </c>
      <c r="C332" s="171" t="s">
        <v>61</v>
      </c>
      <c r="D332" s="171" t="s">
        <v>584</v>
      </c>
      <c r="E332" s="171" t="s">
        <v>534</v>
      </c>
      <c r="F332" s="171">
        <v>3</v>
      </c>
      <c r="G332" s="171" t="s">
        <v>43</v>
      </c>
      <c r="H332" s="172">
        <v>81947.0144</v>
      </c>
      <c r="I332" s="172">
        <v>143407.2752</v>
      </c>
      <c r="J332" s="172">
        <v>111511.0526</v>
      </c>
      <c r="K332" s="172">
        <v>195144.34220000001</v>
      </c>
      <c r="L332" s="172">
        <v>140967.46239999999</v>
      </c>
      <c r="M332" s="172">
        <v>246693.05919999999</v>
      </c>
      <c r="N332" s="172">
        <v>185522.2965</v>
      </c>
      <c r="O332" s="172">
        <v>324664.01890000002</v>
      </c>
      <c r="P332" s="172">
        <v>229620.69579999999</v>
      </c>
      <c r="Q332" s="172">
        <v>401836.21759999997</v>
      </c>
      <c r="R332" s="172">
        <v>258512.4785</v>
      </c>
      <c r="S332" s="172">
        <v>452396.83730000001</v>
      </c>
      <c r="T332" s="172">
        <v>286998.54129999998</v>
      </c>
      <c r="U332" s="172">
        <v>502247.4472</v>
      </c>
    </row>
    <row r="333" spans="1:21">
      <c r="A333" s="171">
        <v>2</v>
      </c>
      <c r="B333" s="171" t="s">
        <v>551</v>
      </c>
      <c r="C333" s="171" t="s">
        <v>61</v>
      </c>
      <c r="D333" s="171" t="s">
        <v>584</v>
      </c>
      <c r="E333" s="171" t="s">
        <v>534</v>
      </c>
      <c r="F333" s="171">
        <v>4</v>
      </c>
      <c r="G333" s="171" t="s">
        <v>46</v>
      </c>
      <c r="H333" s="172">
        <v>91742.097699999998</v>
      </c>
      <c r="I333" s="172">
        <v>146787.3585</v>
      </c>
      <c r="J333" s="172">
        <v>128438.93670000001</v>
      </c>
      <c r="K333" s="172">
        <v>205502.30189999999</v>
      </c>
      <c r="L333" s="172">
        <v>165135.77590000001</v>
      </c>
      <c r="M333" s="172">
        <v>264217.24530000001</v>
      </c>
      <c r="N333" s="172">
        <v>220181.03450000001</v>
      </c>
      <c r="O333" s="172">
        <v>352289.66039999999</v>
      </c>
      <c r="P333" s="172">
        <v>275226.29300000001</v>
      </c>
      <c r="Q333" s="172">
        <v>440362.07549999998</v>
      </c>
      <c r="R333" s="172">
        <v>311923.13219999999</v>
      </c>
      <c r="S333" s="172">
        <v>499077.01880000002</v>
      </c>
      <c r="T333" s="172">
        <v>348619.97120000003</v>
      </c>
      <c r="U333" s="172">
        <v>557791.96219999995</v>
      </c>
    </row>
    <row r="334" spans="1:21">
      <c r="A334" s="171">
        <v>2</v>
      </c>
      <c r="B334" s="171" t="s">
        <v>551</v>
      </c>
      <c r="C334" s="171" t="s">
        <v>61</v>
      </c>
      <c r="D334" s="171" t="s">
        <v>584</v>
      </c>
      <c r="E334" s="171" t="s">
        <v>133</v>
      </c>
      <c r="F334" s="171">
        <v>1</v>
      </c>
      <c r="G334" s="171" t="s">
        <v>48</v>
      </c>
      <c r="H334" s="172">
        <v>133496.2115</v>
      </c>
      <c r="I334" s="172">
        <v>233618.3702</v>
      </c>
      <c r="J334" s="172">
        <v>172666.41940000001</v>
      </c>
      <c r="K334" s="172">
        <v>302166.2341</v>
      </c>
      <c r="L334" s="172">
        <v>206555.1777</v>
      </c>
      <c r="M334" s="172">
        <v>361471.56099999999</v>
      </c>
      <c r="N334" s="172">
        <v>246217.17050000001</v>
      </c>
      <c r="O334" s="172">
        <v>430880.04840000003</v>
      </c>
      <c r="P334" s="172">
        <v>290069.58010000002</v>
      </c>
      <c r="Q334" s="172">
        <v>507621.76530000003</v>
      </c>
      <c r="R334" s="172">
        <v>317956.19689999998</v>
      </c>
      <c r="S334" s="172">
        <v>556423.34439999994</v>
      </c>
      <c r="T334" s="172">
        <v>344127.94640000002</v>
      </c>
      <c r="U334" s="172">
        <v>602223.90619999997</v>
      </c>
    </row>
    <row r="335" spans="1:21">
      <c r="A335" s="171">
        <v>2</v>
      </c>
      <c r="B335" s="171" t="s">
        <v>551</v>
      </c>
      <c r="C335" s="171" t="s">
        <v>61</v>
      </c>
      <c r="D335" s="171" t="s">
        <v>584</v>
      </c>
      <c r="E335" s="171" t="s">
        <v>133</v>
      </c>
      <c r="F335" s="171">
        <v>2</v>
      </c>
      <c r="G335" s="171" t="s">
        <v>44</v>
      </c>
      <c r="H335" s="172">
        <v>115043.5949</v>
      </c>
      <c r="I335" s="172">
        <v>201326.29120000001</v>
      </c>
      <c r="J335" s="172">
        <v>150168.08840000001</v>
      </c>
      <c r="K335" s="172">
        <v>262794.15460000001</v>
      </c>
      <c r="L335" s="172">
        <v>181917.0361</v>
      </c>
      <c r="M335" s="172">
        <v>318354.81329999998</v>
      </c>
      <c r="N335" s="172">
        <v>221946.8818</v>
      </c>
      <c r="O335" s="172">
        <v>388407.04310000001</v>
      </c>
      <c r="P335" s="172">
        <v>262955.42930000002</v>
      </c>
      <c r="Q335" s="172">
        <v>460172.0013</v>
      </c>
      <c r="R335" s="172">
        <v>289515.24359999999</v>
      </c>
      <c r="S335" s="172">
        <v>506651.67629999999</v>
      </c>
      <c r="T335" s="172">
        <v>314145.27669999999</v>
      </c>
      <c r="U335" s="172">
        <v>549754.23419999995</v>
      </c>
    </row>
    <row r="336" spans="1:21">
      <c r="A336" s="171">
        <v>2</v>
      </c>
      <c r="B336" s="171" t="s">
        <v>551</v>
      </c>
      <c r="C336" s="171" t="s">
        <v>61</v>
      </c>
      <c r="D336" s="171" t="s">
        <v>584</v>
      </c>
      <c r="E336" s="171" t="s">
        <v>133</v>
      </c>
      <c r="F336" s="171">
        <v>3</v>
      </c>
      <c r="G336" s="171" t="s">
        <v>43</v>
      </c>
      <c r="H336" s="172">
        <v>103036.05319999999</v>
      </c>
      <c r="I336" s="172">
        <v>180313.0931</v>
      </c>
      <c r="J336" s="172">
        <v>140448.6624</v>
      </c>
      <c r="K336" s="172">
        <v>245785.15909999999</v>
      </c>
      <c r="L336" s="172">
        <v>177733.98910000001</v>
      </c>
      <c r="M336" s="172">
        <v>311034.48090000002</v>
      </c>
      <c r="N336" s="172">
        <v>234099.80410000001</v>
      </c>
      <c r="O336" s="172">
        <v>409674.65710000001</v>
      </c>
      <c r="P336" s="172">
        <v>289925.83500000002</v>
      </c>
      <c r="Q336" s="172">
        <v>507370.21130000002</v>
      </c>
      <c r="R336" s="172">
        <v>326543.429</v>
      </c>
      <c r="S336" s="172">
        <v>571451.00060000003</v>
      </c>
      <c r="T336" s="172">
        <v>362681.21480000002</v>
      </c>
      <c r="U336" s="172">
        <v>634692.12600000005</v>
      </c>
    </row>
    <row r="337" spans="1:21">
      <c r="A337" s="171">
        <v>2</v>
      </c>
      <c r="B337" s="171" t="s">
        <v>551</v>
      </c>
      <c r="C337" s="171" t="s">
        <v>61</v>
      </c>
      <c r="D337" s="171" t="s">
        <v>584</v>
      </c>
      <c r="E337" s="171" t="s">
        <v>133</v>
      </c>
      <c r="F337" s="171">
        <v>4</v>
      </c>
      <c r="G337" s="171" t="s">
        <v>46</v>
      </c>
      <c r="H337" s="172">
        <v>113810.79700000001</v>
      </c>
      <c r="I337" s="172">
        <v>182097.27789999999</v>
      </c>
      <c r="J337" s="172">
        <v>159335.11569999999</v>
      </c>
      <c r="K337" s="172">
        <v>254936.18900000001</v>
      </c>
      <c r="L337" s="172">
        <v>204859.43460000001</v>
      </c>
      <c r="M337" s="172">
        <v>327775.10019999999</v>
      </c>
      <c r="N337" s="172">
        <v>273145.91269999999</v>
      </c>
      <c r="O337" s="172">
        <v>437033.4669</v>
      </c>
      <c r="P337" s="172">
        <v>341432.3909</v>
      </c>
      <c r="Q337" s="172">
        <v>546291.83349999995</v>
      </c>
      <c r="R337" s="172">
        <v>386956.7096</v>
      </c>
      <c r="S337" s="172">
        <v>619130.74470000004</v>
      </c>
      <c r="T337" s="172">
        <v>432481.02840000001</v>
      </c>
      <c r="U337" s="172">
        <v>691969.65579999995</v>
      </c>
    </row>
    <row r="338" spans="1:21">
      <c r="A338" s="171">
        <v>2</v>
      </c>
      <c r="B338" s="171" t="s">
        <v>551</v>
      </c>
      <c r="C338" s="171" t="s">
        <v>61</v>
      </c>
      <c r="D338" s="171" t="s">
        <v>584</v>
      </c>
      <c r="E338" s="171" t="s">
        <v>541</v>
      </c>
      <c r="F338" s="171">
        <v>1</v>
      </c>
      <c r="G338" s="171" t="s">
        <v>48</v>
      </c>
      <c r="H338" s="172">
        <v>102685.3526</v>
      </c>
      <c r="I338" s="172">
        <v>179699.3671</v>
      </c>
      <c r="J338" s="172">
        <v>133001.39309999999</v>
      </c>
      <c r="K338" s="172">
        <v>232752.43799999999</v>
      </c>
      <c r="L338" s="172">
        <v>159232.27929999999</v>
      </c>
      <c r="M338" s="172">
        <v>278656.48879999999</v>
      </c>
      <c r="N338" s="172">
        <v>190000.38570000001</v>
      </c>
      <c r="O338" s="172">
        <v>332500.67499999999</v>
      </c>
      <c r="P338" s="172">
        <v>224022.16800000001</v>
      </c>
      <c r="Q338" s="172">
        <v>392038.79399999999</v>
      </c>
      <c r="R338" s="172">
        <v>245656.04579999999</v>
      </c>
      <c r="S338" s="172">
        <v>429898.08010000002</v>
      </c>
      <c r="T338" s="172">
        <v>266032.57309999998</v>
      </c>
      <c r="U338" s="172">
        <v>465557.00280000002</v>
      </c>
    </row>
    <row r="339" spans="1:21">
      <c r="A339" s="171">
        <v>2</v>
      </c>
      <c r="B339" s="171" t="s">
        <v>551</v>
      </c>
      <c r="C339" s="171" t="s">
        <v>61</v>
      </c>
      <c r="D339" s="171" t="s">
        <v>584</v>
      </c>
      <c r="E339" s="171" t="s">
        <v>541</v>
      </c>
      <c r="F339" s="171">
        <v>2</v>
      </c>
      <c r="G339" s="171" t="s">
        <v>44</v>
      </c>
      <c r="H339" s="172">
        <v>87624.761100000003</v>
      </c>
      <c r="I339" s="172">
        <v>153343.33189999999</v>
      </c>
      <c r="J339" s="172">
        <v>114638.7847</v>
      </c>
      <c r="K339" s="172">
        <v>200617.8731</v>
      </c>
      <c r="L339" s="172">
        <v>139123.20790000001</v>
      </c>
      <c r="M339" s="172">
        <v>243465.61369999999</v>
      </c>
      <c r="N339" s="172">
        <v>170191.5471</v>
      </c>
      <c r="O339" s="172">
        <v>297835.20730000001</v>
      </c>
      <c r="P339" s="172">
        <v>201892.236</v>
      </c>
      <c r="Q339" s="172">
        <v>353311.413</v>
      </c>
      <c r="R339" s="172">
        <v>222443.2089</v>
      </c>
      <c r="S339" s="172">
        <v>389275.61550000001</v>
      </c>
      <c r="T339" s="172">
        <v>241561.4235</v>
      </c>
      <c r="U339" s="172">
        <v>422732.49109999998</v>
      </c>
    </row>
    <row r="340" spans="1:21">
      <c r="A340" s="171">
        <v>2</v>
      </c>
      <c r="B340" s="171" t="s">
        <v>551</v>
      </c>
      <c r="C340" s="171" t="s">
        <v>61</v>
      </c>
      <c r="D340" s="171" t="s">
        <v>584</v>
      </c>
      <c r="E340" s="171" t="s">
        <v>541</v>
      </c>
      <c r="F340" s="171">
        <v>3</v>
      </c>
      <c r="G340" s="171" t="s">
        <v>43</v>
      </c>
      <c r="H340" s="172">
        <v>77882.212599999999</v>
      </c>
      <c r="I340" s="172">
        <v>136293.87210000001</v>
      </c>
      <c r="J340" s="172">
        <v>105932.148</v>
      </c>
      <c r="K340" s="172">
        <v>185381.25899999999</v>
      </c>
      <c r="L340" s="172">
        <v>133878.1985</v>
      </c>
      <c r="M340" s="172">
        <v>234286.84729999999</v>
      </c>
      <c r="N340" s="172">
        <v>176154.61660000001</v>
      </c>
      <c r="O340" s="172">
        <v>308270.57909999997</v>
      </c>
      <c r="P340" s="172">
        <v>217990.47570000001</v>
      </c>
      <c r="Q340" s="172">
        <v>381483.33240000001</v>
      </c>
      <c r="R340" s="172">
        <v>245391.53839999999</v>
      </c>
      <c r="S340" s="172">
        <v>429435.19219999999</v>
      </c>
      <c r="T340" s="172">
        <v>272400.99300000002</v>
      </c>
      <c r="U340" s="172">
        <v>476701.73790000001</v>
      </c>
    </row>
    <row r="341" spans="1:21">
      <c r="A341" s="171">
        <v>2</v>
      </c>
      <c r="B341" s="171" t="s">
        <v>551</v>
      </c>
      <c r="C341" s="171" t="s">
        <v>61</v>
      </c>
      <c r="D341" s="171" t="s">
        <v>584</v>
      </c>
      <c r="E341" s="171" t="s">
        <v>541</v>
      </c>
      <c r="F341" s="171">
        <v>4</v>
      </c>
      <c r="G341" s="171" t="s">
        <v>46</v>
      </c>
      <c r="H341" s="172">
        <v>87497.013999999996</v>
      </c>
      <c r="I341" s="172">
        <v>139995.22450000001</v>
      </c>
      <c r="J341" s="172">
        <v>122495.8196</v>
      </c>
      <c r="K341" s="172">
        <v>195993.31419999999</v>
      </c>
      <c r="L341" s="172">
        <v>157494.62530000001</v>
      </c>
      <c r="M341" s="172">
        <v>251991.40410000001</v>
      </c>
      <c r="N341" s="172">
        <v>209992.83360000001</v>
      </c>
      <c r="O341" s="172">
        <v>335988.53879999998</v>
      </c>
      <c r="P341" s="172">
        <v>262491.04200000002</v>
      </c>
      <c r="Q341" s="172">
        <v>419985.67340000003</v>
      </c>
      <c r="R341" s="172">
        <v>297489.84759999998</v>
      </c>
      <c r="S341" s="172">
        <v>475983.76319999999</v>
      </c>
      <c r="T341" s="172">
        <v>332488.6532</v>
      </c>
      <c r="U341" s="172">
        <v>531981.853</v>
      </c>
    </row>
    <row r="342" spans="1:21">
      <c r="A342" s="171">
        <v>2</v>
      </c>
      <c r="B342" s="171" t="s">
        <v>551</v>
      </c>
      <c r="C342" s="171" t="s">
        <v>61</v>
      </c>
      <c r="D342" s="171" t="s">
        <v>584</v>
      </c>
      <c r="E342" s="171" t="s">
        <v>543</v>
      </c>
      <c r="F342" s="171">
        <v>1</v>
      </c>
      <c r="G342" s="171" t="s">
        <v>48</v>
      </c>
      <c r="H342" s="172">
        <v>100707.25840000001</v>
      </c>
      <c r="I342" s="172">
        <v>176237.7023</v>
      </c>
      <c r="J342" s="172">
        <v>130443.33349999999</v>
      </c>
      <c r="K342" s="172">
        <v>228275.83350000001</v>
      </c>
      <c r="L342" s="172">
        <v>156172.45860000001</v>
      </c>
      <c r="M342" s="172">
        <v>273301.80249999999</v>
      </c>
      <c r="N342" s="172">
        <v>186353.48790000001</v>
      </c>
      <c r="O342" s="172">
        <v>326118.60379999998</v>
      </c>
      <c r="P342" s="172">
        <v>219726.1734</v>
      </c>
      <c r="Q342" s="172">
        <v>384520.80339999998</v>
      </c>
      <c r="R342" s="172">
        <v>240947.27480000001</v>
      </c>
      <c r="S342" s="172">
        <v>421657.73080000002</v>
      </c>
      <c r="T342" s="172">
        <v>260936.58259999999</v>
      </c>
      <c r="U342" s="172">
        <v>456639.0196</v>
      </c>
    </row>
    <row r="343" spans="1:21">
      <c r="A343" s="171">
        <v>2</v>
      </c>
      <c r="B343" s="171" t="s">
        <v>551</v>
      </c>
      <c r="C343" s="171" t="s">
        <v>61</v>
      </c>
      <c r="D343" s="171" t="s">
        <v>584</v>
      </c>
      <c r="E343" s="171" t="s">
        <v>543</v>
      </c>
      <c r="F343" s="171">
        <v>2</v>
      </c>
      <c r="G343" s="171" t="s">
        <v>44</v>
      </c>
      <c r="H343" s="172">
        <v>85918.028699999995</v>
      </c>
      <c r="I343" s="172">
        <v>150356.5503</v>
      </c>
      <c r="J343" s="172">
        <v>112411.5825</v>
      </c>
      <c r="K343" s="172">
        <v>196720.26930000001</v>
      </c>
      <c r="L343" s="172">
        <v>136425.71239999999</v>
      </c>
      <c r="M343" s="172">
        <v>238744.99669999999</v>
      </c>
      <c r="N343" s="172">
        <v>166901.5649</v>
      </c>
      <c r="O343" s="172">
        <v>292077.73859999998</v>
      </c>
      <c r="P343" s="172">
        <v>197994.9785</v>
      </c>
      <c r="Q343" s="172">
        <v>346491.21240000002</v>
      </c>
      <c r="R343" s="172">
        <v>218152.6868</v>
      </c>
      <c r="S343" s="172">
        <v>381767.20189999999</v>
      </c>
      <c r="T343" s="172">
        <v>236906.3542</v>
      </c>
      <c r="U343" s="172">
        <v>414586.11989999999</v>
      </c>
    </row>
    <row r="344" spans="1:21">
      <c r="A344" s="171">
        <v>2</v>
      </c>
      <c r="B344" s="171" t="s">
        <v>551</v>
      </c>
      <c r="C344" s="171" t="s">
        <v>61</v>
      </c>
      <c r="D344" s="171" t="s">
        <v>584</v>
      </c>
      <c r="E344" s="171" t="s">
        <v>543</v>
      </c>
      <c r="F344" s="171">
        <v>3</v>
      </c>
      <c r="G344" s="171" t="s">
        <v>43</v>
      </c>
      <c r="H344" s="172">
        <v>76352.198799999998</v>
      </c>
      <c r="I344" s="172">
        <v>133616.34789999999</v>
      </c>
      <c r="J344" s="172">
        <v>103846.0376</v>
      </c>
      <c r="K344" s="172">
        <v>181730.56589999999</v>
      </c>
      <c r="L344" s="172">
        <v>131237.8634</v>
      </c>
      <c r="M344" s="172">
        <v>229666.26089999999</v>
      </c>
      <c r="N344" s="172">
        <v>172676.50580000001</v>
      </c>
      <c r="O344" s="172">
        <v>302183.88500000001</v>
      </c>
      <c r="P344" s="172">
        <v>213682.52710000001</v>
      </c>
      <c r="Q344" s="172">
        <v>373944.42249999999</v>
      </c>
      <c r="R344" s="172">
        <v>240539.18460000001</v>
      </c>
      <c r="S344" s="172">
        <v>420943.57309999998</v>
      </c>
      <c r="T344" s="172">
        <v>267011.29019999999</v>
      </c>
      <c r="U344" s="172">
        <v>467269.75770000002</v>
      </c>
    </row>
    <row r="345" spans="1:21">
      <c r="A345" s="171">
        <v>2</v>
      </c>
      <c r="B345" s="171" t="s">
        <v>551</v>
      </c>
      <c r="C345" s="171" t="s">
        <v>61</v>
      </c>
      <c r="D345" s="171" t="s">
        <v>584</v>
      </c>
      <c r="E345" s="171" t="s">
        <v>543</v>
      </c>
      <c r="F345" s="171">
        <v>4</v>
      </c>
      <c r="G345" s="171" t="s">
        <v>46</v>
      </c>
      <c r="H345" s="172">
        <v>85810.500400000004</v>
      </c>
      <c r="I345" s="172">
        <v>137296.8027</v>
      </c>
      <c r="J345" s="172">
        <v>120134.70050000001</v>
      </c>
      <c r="K345" s="172">
        <v>192215.52369999999</v>
      </c>
      <c r="L345" s="172">
        <v>154458.9007</v>
      </c>
      <c r="M345" s="172">
        <v>247134.24479999999</v>
      </c>
      <c r="N345" s="172">
        <v>205945.2009</v>
      </c>
      <c r="O345" s="172">
        <v>329512.32640000002</v>
      </c>
      <c r="P345" s="172">
        <v>257431.50109999999</v>
      </c>
      <c r="Q345" s="172">
        <v>411890.408</v>
      </c>
      <c r="R345" s="172">
        <v>291755.70130000002</v>
      </c>
      <c r="S345" s="172">
        <v>466809.12900000002</v>
      </c>
      <c r="T345" s="172">
        <v>326079.90149999998</v>
      </c>
      <c r="U345" s="172">
        <v>521727.85019999999</v>
      </c>
    </row>
    <row r="346" spans="1:21">
      <c r="A346" s="171">
        <v>2</v>
      </c>
      <c r="B346" s="171" t="s">
        <v>551</v>
      </c>
      <c r="C346" s="171" t="s">
        <v>61</v>
      </c>
      <c r="D346" s="171" t="s">
        <v>584</v>
      </c>
      <c r="E346" s="171" t="s">
        <v>433</v>
      </c>
      <c r="F346" s="171">
        <v>1</v>
      </c>
      <c r="G346" s="171" t="s">
        <v>48</v>
      </c>
      <c r="H346" s="172">
        <v>97283.197400000005</v>
      </c>
      <c r="I346" s="172">
        <v>170245.5955</v>
      </c>
      <c r="J346" s="172">
        <v>125970.5085</v>
      </c>
      <c r="K346" s="172">
        <v>220448.39</v>
      </c>
      <c r="L346" s="172">
        <v>150791.69639999999</v>
      </c>
      <c r="M346" s="172">
        <v>263885.46879999997</v>
      </c>
      <c r="N346" s="172">
        <v>179893.88879999999</v>
      </c>
      <c r="O346" s="172">
        <v>314814.30530000001</v>
      </c>
      <c r="P346" s="172">
        <v>212073.06219999999</v>
      </c>
      <c r="Q346" s="172">
        <v>371127.859</v>
      </c>
      <c r="R346" s="172">
        <v>232535.4809</v>
      </c>
      <c r="S346" s="172">
        <v>406937.09169999999</v>
      </c>
      <c r="T346" s="172">
        <v>251795.48509999999</v>
      </c>
      <c r="U346" s="172">
        <v>440642.09899999999</v>
      </c>
    </row>
    <row r="347" spans="1:21">
      <c r="A347" s="171">
        <v>2</v>
      </c>
      <c r="B347" s="171" t="s">
        <v>551</v>
      </c>
      <c r="C347" s="171" t="s">
        <v>61</v>
      </c>
      <c r="D347" s="171" t="s">
        <v>584</v>
      </c>
      <c r="E347" s="171" t="s">
        <v>433</v>
      </c>
      <c r="F347" s="171">
        <v>2</v>
      </c>
      <c r="G347" s="171" t="s">
        <v>44</v>
      </c>
      <c r="H347" s="172">
        <v>83172.373600000006</v>
      </c>
      <c r="I347" s="172">
        <v>145551.6539</v>
      </c>
      <c r="J347" s="172">
        <v>108765.9032</v>
      </c>
      <c r="K347" s="172">
        <v>190340.33059999999</v>
      </c>
      <c r="L347" s="172">
        <v>131950.76560000001</v>
      </c>
      <c r="M347" s="172">
        <v>230913.83970000001</v>
      </c>
      <c r="N347" s="172">
        <v>161334.25709999999</v>
      </c>
      <c r="O347" s="172">
        <v>282334.94990000001</v>
      </c>
      <c r="P347" s="172">
        <v>191338.7126</v>
      </c>
      <c r="Q347" s="172">
        <v>334842.74709999998</v>
      </c>
      <c r="R347" s="172">
        <v>210786.5177</v>
      </c>
      <c r="S347" s="172">
        <v>368876.40600000002</v>
      </c>
      <c r="T347" s="172">
        <v>228867.56229999999</v>
      </c>
      <c r="U347" s="172">
        <v>400518.2341</v>
      </c>
    </row>
    <row r="348" spans="1:21">
      <c r="A348" s="171">
        <v>2</v>
      </c>
      <c r="B348" s="171" t="s">
        <v>551</v>
      </c>
      <c r="C348" s="171" t="s">
        <v>61</v>
      </c>
      <c r="D348" s="171" t="s">
        <v>584</v>
      </c>
      <c r="E348" s="171" t="s">
        <v>433</v>
      </c>
      <c r="F348" s="171">
        <v>3</v>
      </c>
      <c r="G348" s="171" t="s">
        <v>43</v>
      </c>
      <c r="H348" s="172">
        <v>74034.339099999997</v>
      </c>
      <c r="I348" s="172">
        <v>129560.0935</v>
      </c>
      <c r="J348" s="172">
        <v>100740.80680000001</v>
      </c>
      <c r="K348" s="172">
        <v>176296.41200000001</v>
      </c>
      <c r="L348" s="172">
        <v>127349.9409</v>
      </c>
      <c r="M348" s="172">
        <v>222862.39660000001</v>
      </c>
      <c r="N348" s="172">
        <v>167598.44930000001</v>
      </c>
      <c r="O348" s="172">
        <v>293297.28610000003</v>
      </c>
      <c r="P348" s="172">
        <v>207434.18160000001</v>
      </c>
      <c r="Q348" s="172">
        <v>363009.81770000001</v>
      </c>
      <c r="R348" s="172">
        <v>233532.69649999999</v>
      </c>
      <c r="S348" s="172">
        <v>408682.21889999998</v>
      </c>
      <c r="T348" s="172">
        <v>259264.29939999999</v>
      </c>
      <c r="U348" s="172">
        <v>453712.52399999998</v>
      </c>
    </row>
    <row r="349" spans="1:21">
      <c r="A349" s="171">
        <v>2</v>
      </c>
      <c r="B349" s="171" t="s">
        <v>551</v>
      </c>
      <c r="C349" s="171" t="s">
        <v>61</v>
      </c>
      <c r="D349" s="171" t="s">
        <v>584</v>
      </c>
      <c r="E349" s="171" t="s">
        <v>433</v>
      </c>
      <c r="F349" s="171">
        <v>4</v>
      </c>
      <c r="G349" s="171" t="s">
        <v>46</v>
      </c>
      <c r="H349" s="172">
        <v>82902.310599999997</v>
      </c>
      <c r="I349" s="172">
        <v>132643.69889999999</v>
      </c>
      <c r="J349" s="172">
        <v>116063.23480000001</v>
      </c>
      <c r="K349" s="172">
        <v>185701.17850000001</v>
      </c>
      <c r="L349" s="172">
        <v>149224.15900000001</v>
      </c>
      <c r="M349" s="172">
        <v>238758.658</v>
      </c>
      <c r="N349" s="172">
        <v>198965.5454</v>
      </c>
      <c r="O349" s="172">
        <v>318344.8774</v>
      </c>
      <c r="P349" s="172">
        <v>248706.93169999999</v>
      </c>
      <c r="Q349" s="172">
        <v>397931.09669999999</v>
      </c>
      <c r="R349" s="172">
        <v>281867.85590000002</v>
      </c>
      <c r="S349" s="172">
        <v>450988.57620000001</v>
      </c>
      <c r="T349" s="172">
        <v>315028.78019999998</v>
      </c>
      <c r="U349" s="172">
        <v>504046.05570000003</v>
      </c>
    </row>
    <row r="350" spans="1:21">
      <c r="A350" s="171">
        <v>2</v>
      </c>
      <c r="B350" s="171" t="s">
        <v>551</v>
      </c>
      <c r="C350" s="171" t="s">
        <v>61</v>
      </c>
      <c r="D350" s="171" t="s">
        <v>584</v>
      </c>
      <c r="E350" s="171" t="s">
        <v>134</v>
      </c>
      <c r="F350" s="171">
        <v>1</v>
      </c>
      <c r="G350" s="171" t="s">
        <v>48</v>
      </c>
      <c r="H350" s="172">
        <v>133245.5166</v>
      </c>
      <c r="I350" s="172">
        <v>233179.65400000001</v>
      </c>
      <c r="J350" s="172">
        <v>172641.21609999999</v>
      </c>
      <c r="K350" s="172">
        <v>302122.12819999998</v>
      </c>
      <c r="L350" s="172">
        <v>206729.00839999999</v>
      </c>
      <c r="M350" s="172">
        <v>361775.7647</v>
      </c>
      <c r="N350" s="172">
        <v>246734.01079999999</v>
      </c>
      <c r="O350" s="172">
        <v>431784.51890000002</v>
      </c>
      <c r="P350" s="172">
        <v>290970.36810000002</v>
      </c>
      <c r="Q350" s="172">
        <v>509198.14419999998</v>
      </c>
      <c r="R350" s="172">
        <v>319099.14130000002</v>
      </c>
      <c r="S350" s="172">
        <v>558423.49739999999</v>
      </c>
      <c r="T350" s="172">
        <v>345615.35259999998</v>
      </c>
      <c r="U350" s="172">
        <v>604826.86699999997</v>
      </c>
    </row>
    <row r="351" spans="1:21">
      <c r="A351" s="171">
        <v>2</v>
      </c>
      <c r="B351" s="171" t="s">
        <v>551</v>
      </c>
      <c r="C351" s="171" t="s">
        <v>61</v>
      </c>
      <c r="D351" s="171" t="s">
        <v>584</v>
      </c>
      <c r="E351" s="171" t="s">
        <v>134</v>
      </c>
      <c r="F351" s="171">
        <v>2</v>
      </c>
      <c r="G351" s="171" t="s">
        <v>44</v>
      </c>
      <c r="H351" s="172">
        <v>113436.08960000001</v>
      </c>
      <c r="I351" s="172">
        <v>198513.15700000001</v>
      </c>
      <c r="J351" s="172">
        <v>148488.5956</v>
      </c>
      <c r="K351" s="172">
        <v>259855.0422</v>
      </c>
      <c r="L351" s="172">
        <v>180279.2384</v>
      </c>
      <c r="M351" s="172">
        <v>315488.66720000003</v>
      </c>
      <c r="N351" s="172">
        <v>220679.14170000001</v>
      </c>
      <c r="O351" s="172">
        <v>386188.49790000002</v>
      </c>
      <c r="P351" s="172">
        <v>261862.52919999999</v>
      </c>
      <c r="Q351" s="172">
        <v>458259.42629999999</v>
      </c>
      <c r="R351" s="172">
        <v>288566.9411</v>
      </c>
      <c r="S351" s="172">
        <v>504992.14689999999</v>
      </c>
      <c r="T351" s="172">
        <v>313428.07429999998</v>
      </c>
      <c r="U351" s="172">
        <v>548499.13009999995</v>
      </c>
    </row>
    <row r="352" spans="1:21">
      <c r="A352" s="171">
        <v>2</v>
      </c>
      <c r="B352" s="171" t="s">
        <v>551</v>
      </c>
      <c r="C352" s="171" t="s">
        <v>61</v>
      </c>
      <c r="D352" s="171" t="s">
        <v>584</v>
      </c>
      <c r="E352" s="171" t="s">
        <v>134</v>
      </c>
      <c r="F352" s="171">
        <v>3</v>
      </c>
      <c r="G352" s="171" t="s">
        <v>43</v>
      </c>
      <c r="H352" s="172">
        <v>100638.30160000001</v>
      </c>
      <c r="I352" s="172">
        <v>176117.02770000001</v>
      </c>
      <c r="J352" s="172">
        <v>136812.26500000001</v>
      </c>
      <c r="K352" s="172">
        <v>239421.46359999999</v>
      </c>
      <c r="L352" s="172">
        <v>172849.58689999999</v>
      </c>
      <c r="M352" s="172">
        <v>302486.77710000001</v>
      </c>
      <c r="N352" s="172">
        <v>227375.58780000001</v>
      </c>
      <c r="O352" s="172">
        <v>397907.27860000002</v>
      </c>
      <c r="P352" s="172">
        <v>281322.11469999998</v>
      </c>
      <c r="Q352" s="172">
        <v>492313.70069999999</v>
      </c>
      <c r="R352" s="172">
        <v>316642.60580000002</v>
      </c>
      <c r="S352" s="172">
        <v>554124.56019999995</v>
      </c>
      <c r="T352" s="172">
        <v>351448.00900000002</v>
      </c>
      <c r="U352" s="172">
        <v>615034.01569999999</v>
      </c>
    </row>
    <row r="353" spans="1:21">
      <c r="A353" s="171">
        <v>2</v>
      </c>
      <c r="B353" s="171" t="s">
        <v>551</v>
      </c>
      <c r="C353" s="171" t="s">
        <v>61</v>
      </c>
      <c r="D353" s="171" t="s">
        <v>584</v>
      </c>
      <c r="E353" s="171" t="s">
        <v>134</v>
      </c>
      <c r="F353" s="171">
        <v>4</v>
      </c>
      <c r="G353" s="171" t="s">
        <v>46</v>
      </c>
      <c r="H353" s="172">
        <v>113522.7347</v>
      </c>
      <c r="I353" s="172">
        <v>181636.37830000001</v>
      </c>
      <c r="J353" s="172">
        <v>158931.82860000001</v>
      </c>
      <c r="K353" s="172">
        <v>254290.9295</v>
      </c>
      <c r="L353" s="172">
        <v>204340.92249999999</v>
      </c>
      <c r="M353" s="172">
        <v>326945.48080000002</v>
      </c>
      <c r="N353" s="172">
        <v>272454.56329999998</v>
      </c>
      <c r="O353" s="172">
        <v>435927.30780000001</v>
      </c>
      <c r="P353" s="172">
        <v>340568.20409999997</v>
      </c>
      <c r="Q353" s="172">
        <v>544909.13470000005</v>
      </c>
      <c r="R353" s="172">
        <v>385977.29790000001</v>
      </c>
      <c r="S353" s="172">
        <v>617563.68590000004</v>
      </c>
      <c r="T353" s="172">
        <v>431386.39189999999</v>
      </c>
      <c r="U353" s="172">
        <v>690218.23730000004</v>
      </c>
    </row>
    <row r="354" spans="1:21">
      <c r="A354" s="171">
        <v>2</v>
      </c>
      <c r="B354" s="171" t="s">
        <v>551</v>
      </c>
      <c r="C354" s="171" t="s">
        <v>191</v>
      </c>
      <c r="D354" s="171" t="s">
        <v>585</v>
      </c>
      <c r="E354" s="171" t="s">
        <v>237</v>
      </c>
      <c r="F354" s="171">
        <v>1</v>
      </c>
      <c r="G354" s="171" t="s">
        <v>48</v>
      </c>
      <c r="H354" s="172">
        <v>98121.828899999993</v>
      </c>
      <c r="I354" s="172">
        <v>171713.20060000001</v>
      </c>
      <c r="J354" s="172">
        <v>127234.4183</v>
      </c>
      <c r="K354" s="172">
        <v>222660.23190000001</v>
      </c>
      <c r="L354" s="172">
        <v>152425.90760000001</v>
      </c>
      <c r="M354" s="172">
        <v>266745.3382</v>
      </c>
      <c r="N354" s="172">
        <v>182027.44469999999</v>
      </c>
      <c r="O354" s="172">
        <v>318548.02830000001</v>
      </c>
      <c r="P354" s="172">
        <v>214761.53580000001</v>
      </c>
      <c r="Q354" s="172">
        <v>375832.6876</v>
      </c>
      <c r="R354" s="172">
        <v>235575.63709999999</v>
      </c>
      <c r="S354" s="172">
        <v>412257.36489999999</v>
      </c>
      <c r="T354" s="172">
        <v>255235.9283</v>
      </c>
      <c r="U354" s="172">
        <v>446662.87459999998</v>
      </c>
    </row>
    <row r="355" spans="1:21">
      <c r="A355" s="171">
        <v>2</v>
      </c>
      <c r="B355" s="171" t="s">
        <v>551</v>
      </c>
      <c r="C355" s="171" t="s">
        <v>191</v>
      </c>
      <c r="D355" s="171" t="s">
        <v>585</v>
      </c>
      <c r="E355" s="171" t="s">
        <v>237</v>
      </c>
      <c r="F355" s="171">
        <v>2</v>
      </c>
      <c r="G355" s="171" t="s">
        <v>44</v>
      </c>
      <c r="H355" s="172">
        <v>83061.237399999998</v>
      </c>
      <c r="I355" s="172">
        <v>145357.1655</v>
      </c>
      <c r="J355" s="172">
        <v>108871.8098</v>
      </c>
      <c r="K355" s="172">
        <v>190525.66709999999</v>
      </c>
      <c r="L355" s="172">
        <v>132316.83609999999</v>
      </c>
      <c r="M355" s="172">
        <v>231554.46309999999</v>
      </c>
      <c r="N355" s="172">
        <v>162218.60620000001</v>
      </c>
      <c r="O355" s="172">
        <v>283882.56069999997</v>
      </c>
      <c r="P355" s="172">
        <v>192631.60389999999</v>
      </c>
      <c r="Q355" s="172">
        <v>337105.30670000002</v>
      </c>
      <c r="R355" s="172">
        <v>212362.8002</v>
      </c>
      <c r="S355" s="172">
        <v>371634.90029999998</v>
      </c>
      <c r="T355" s="172">
        <v>230764.7787</v>
      </c>
      <c r="U355" s="172">
        <v>403838.3627</v>
      </c>
    </row>
    <row r="356" spans="1:21">
      <c r="A356" s="171">
        <v>2</v>
      </c>
      <c r="B356" s="171" t="s">
        <v>551</v>
      </c>
      <c r="C356" s="171" t="s">
        <v>191</v>
      </c>
      <c r="D356" s="171" t="s">
        <v>585</v>
      </c>
      <c r="E356" s="171" t="s">
        <v>237</v>
      </c>
      <c r="F356" s="171">
        <v>3</v>
      </c>
      <c r="G356" s="171" t="s">
        <v>43</v>
      </c>
      <c r="H356" s="172">
        <v>73360.695300000007</v>
      </c>
      <c r="I356" s="172">
        <v>128381.2169</v>
      </c>
      <c r="J356" s="172">
        <v>99602.0239</v>
      </c>
      <c r="K356" s="172">
        <v>174303.54180000001</v>
      </c>
      <c r="L356" s="172">
        <v>125739.4676</v>
      </c>
      <c r="M356" s="172">
        <v>220044.06820000001</v>
      </c>
      <c r="N356" s="172">
        <v>165302.97519999999</v>
      </c>
      <c r="O356" s="172">
        <v>289280.20679999999</v>
      </c>
      <c r="P356" s="172">
        <v>204425.9241</v>
      </c>
      <c r="Q356" s="172">
        <v>357745.36709999997</v>
      </c>
      <c r="R356" s="172">
        <v>230018.3799</v>
      </c>
      <c r="S356" s="172">
        <v>402532.16470000002</v>
      </c>
      <c r="T356" s="172">
        <v>255219.22760000001</v>
      </c>
      <c r="U356" s="172">
        <v>446633.64840000001</v>
      </c>
    </row>
    <row r="357" spans="1:21">
      <c r="A357" s="171">
        <v>2</v>
      </c>
      <c r="B357" s="171" t="s">
        <v>551</v>
      </c>
      <c r="C357" s="171" t="s">
        <v>191</v>
      </c>
      <c r="D357" s="171" t="s">
        <v>585</v>
      </c>
      <c r="E357" s="171" t="s">
        <v>237</v>
      </c>
      <c r="F357" s="171">
        <v>4</v>
      </c>
      <c r="G357" s="171" t="s">
        <v>46</v>
      </c>
      <c r="H357" s="172">
        <v>83572.731199999995</v>
      </c>
      <c r="I357" s="172">
        <v>133716.3719</v>
      </c>
      <c r="J357" s="172">
        <v>117001.82369999999</v>
      </c>
      <c r="K357" s="172">
        <v>187202.92060000001</v>
      </c>
      <c r="L357" s="172">
        <v>150430.91620000001</v>
      </c>
      <c r="M357" s="172">
        <v>240689.4694</v>
      </c>
      <c r="N357" s="172">
        <v>200574.55480000001</v>
      </c>
      <c r="O357" s="172">
        <v>320919.29259999999</v>
      </c>
      <c r="P357" s="172">
        <v>250718.19349999999</v>
      </c>
      <c r="Q357" s="172">
        <v>401149.11560000002</v>
      </c>
      <c r="R357" s="172">
        <v>284147.28600000002</v>
      </c>
      <c r="S357" s="172">
        <v>454635.6643</v>
      </c>
      <c r="T357" s="172">
        <v>317576.37849999999</v>
      </c>
      <c r="U357" s="172">
        <v>508122.2132</v>
      </c>
    </row>
    <row r="358" spans="1:21">
      <c r="A358" s="171">
        <v>2</v>
      </c>
      <c r="B358" s="171" t="s">
        <v>551</v>
      </c>
      <c r="C358" s="171" t="s">
        <v>138</v>
      </c>
      <c r="D358" s="171" t="s">
        <v>586</v>
      </c>
      <c r="E358" s="171" t="s">
        <v>137</v>
      </c>
      <c r="F358" s="171">
        <v>1</v>
      </c>
      <c r="G358" s="171" t="s">
        <v>48</v>
      </c>
      <c r="H358" s="172">
        <v>124419.3031</v>
      </c>
      <c r="I358" s="172">
        <v>217733.78039999999</v>
      </c>
      <c r="J358" s="172">
        <v>161137.51029999999</v>
      </c>
      <c r="K358" s="172">
        <v>281990.64319999999</v>
      </c>
      <c r="L358" s="172">
        <v>192907.66810000001</v>
      </c>
      <c r="M358" s="172">
        <v>337588.4191</v>
      </c>
      <c r="N358" s="172">
        <v>230167.92060000001</v>
      </c>
      <c r="O358" s="172">
        <v>402793.86119999998</v>
      </c>
      <c r="P358" s="172">
        <v>271368.15840000001</v>
      </c>
      <c r="Q358" s="172">
        <v>474894.27730000002</v>
      </c>
      <c r="R358" s="172">
        <v>297566.79080000002</v>
      </c>
      <c r="S358" s="172">
        <v>520741.88380000001</v>
      </c>
      <c r="T358" s="172">
        <v>322237.17609999998</v>
      </c>
      <c r="U358" s="172">
        <v>563915.05819999997</v>
      </c>
    </row>
    <row r="359" spans="1:21">
      <c r="A359" s="171">
        <v>2</v>
      </c>
      <c r="B359" s="171" t="s">
        <v>551</v>
      </c>
      <c r="C359" s="171" t="s">
        <v>138</v>
      </c>
      <c r="D359" s="171" t="s">
        <v>586</v>
      </c>
      <c r="E359" s="171" t="s">
        <v>137</v>
      </c>
      <c r="F359" s="171">
        <v>2</v>
      </c>
      <c r="G359" s="171" t="s">
        <v>44</v>
      </c>
      <c r="H359" s="172">
        <v>106238.04829999999</v>
      </c>
      <c r="I359" s="172">
        <v>185916.5845</v>
      </c>
      <c r="J359" s="172">
        <v>138970.0367</v>
      </c>
      <c r="K359" s="172">
        <v>243197.5644</v>
      </c>
      <c r="L359" s="172">
        <v>168631.8518</v>
      </c>
      <c r="M359" s="172">
        <v>295105.74060000002</v>
      </c>
      <c r="N359" s="172">
        <v>206254.54759999999</v>
      </c>
      <c r="O359" s="172">
        <v>360945.4583</v>
      </c>
      <c r="P359" s="172">
        <v>244652.74479999999</v>
      </c>
      <c r="Q359" s="172">
        <v>428142.30339999998</v>
      </c>
      <c r="R359" s="172">
        <v>269544.08649999998</v>
      </c>
      <c r="S359" s="172">
        <v>471702.15120000002</v>
      </c>
      <c r="T359" s="172">
        <v>292695.4276</v>
      </c>
      <c r="U359" s="172">
        <v>512216.99829999998</v>
      </c>
    </row>
    <row r="360" spans="1:21">
      <c r="A360" s="171">
        <v>2</v>
      </c>
      <c r="B360" s="171" t="s">
        <v>551</v>
      </c>
      <c r="C360" s="171" t="s">
        <v>138</v>
      </c>
      <c r="D360" s="171" t="s">
        <v>586</v>
      </c>
      <c r="E360" s="171" t="s">
        <v>137</v>
      </c>
      <c r="F360" s="171">
        <v>3</v>
      </c>
      <c r="G360" s="171" t="s">
        <v>43</v>
      </c>
      <c r="H360" s="172">
        <v>94472.568499999994</v>
      </c>
      <c r="I360" s="172">
        <v>165326.99489999999</v>
      </c>
      <c r="J360" s="172">
        <v>128515.6928</v>
      </c>
      <c r="K360" s="172">
        <v>224902.46239999999</v>
      </c>
      <c r="L360" s="172">
        <v>162433.40640000001</v>
      </c>
      <c r="M360" s="172">
        <v>284258.46120000002</v>
      </c>
      <c r="N360" s="172">
        <v>213741.36309999999</v>
      </c>
      <c r="O360" s="172">
        <v>374047.38540000003</v>
      </c>
      <c r="P360" s="172">
        <v>264517.47379999998</v>
      </c>
      <c r="Q360" s="172">
        <v>462905.57909999997</v>
      </c>
      <c r="R360" s="172">
        <v>297777.27419999999</v>
      </c>
      <c r="S360" s="172">
        <v>521110.22970000003</v>
      </c>
      <c r="T360" s="172">
        <v>330564.32250000001</v>
      </c>
      <c r="U360" s="172">
        <v>578487.56440000003</v>
      </c>
    </row>
    <row r="361" spans="1:21">
      <c r="A361" s="171">
        <v>2</v>
      </c>
      <c r="B361" s="171" t="s">
        <v>551</v>
      </c>
      <c r="C361" s="171" t="s">
        <v>138</v>
      </c>
      <c r="D361" s="171" t="s">
        <v>586</v>
      </c>
      <c r="E361" s="171" t="s">
        <v>137</v>
      </c>
      <c r="F361" s="171">
        <v>4</v>
      </c>
      <c r="G361" s="171" t="s">
        <v>46</v>
      </c>
      <c r="H361" s="172">
        <v>106019.8438</v>
      </c>
      <c r="I361" s="172">
        <v>169631.7525</v>
      </c>
      <c r="J361" s="172">
        <v>148427.7812</v>
      </c>
      <c r="K361" s="172">
        <v>237484.4535</v>
      </c>
      <c r="L361" s="172">
        <v>190835.7187</v>
      </c>
      <c r="M361" s="172">
        <v>305337.1545</v>
      </c>
      <c r="N361" s="172">
        <v>254447.6249</v>
      </c>
      <c r="O361" s="172">
        <v>407116.20600000001</v>
      </c>
      <c r="P361" s="172">
        <v>318059.53120000003</v>
      </c>
      <c r="Q361" s="172">
        <v>508895.2574</v>
      </c>
      <c r="R361" s="172">
        <v>360467.46860000002</v>
      </c>
      <c r="S361" s="172">
        <v>576747.9584</v>
      </c>
      <c r="T361" s="172">
        <v>402875.40610000002</v>
      </c>
      <c r="U361" s="172">
        <v>644600.6594</v>
      </c>
    </row>
    <row r="362" spans="1:21">
      <c r="A362" s="171">
        <v>2</v>
      </c>
      <c r="B362" s="171" t="s">
        <v>551</v>
      </c>
      <c r="C362" s="171" t="s">
        <v>138</v>
      </c>
      <c r="D362" s="171" t="s">
        <v>586</v>
      </c>
      <c r="E362" s="171" t="s">
        <v>139</v>
      </c>
      <c r="F362" s="171">
        <v>1</v>
      </c>
      <c r="G362" s="171" t="s">
        <v>48</v>
      </c>
      <c r="H362" s="172">
        <v>131649.12959999999</v>
      </c>
      <c r="I362" s="172">
        <v>230385.9768</v>
      </c>
      <c r="J362" s="172">
        <v>170711.32500000001</v>
      </c>
      <c r="K362" s="172">
        <v>298744.81880000001</v>
      </c>
      <c r="L362" s="172">
        <v>204512.361</v>
      </c>
      <c r="M362" s="172">
        <v>357896.63170000003</v>
      </c>
      <c r="N362" s="172">
        <v>244231.4087</v>
      </c>
      <c r="O362" s="172">
        <v>427404.96529999998</v>
      </c>
      <c r="P362" s="172">
        <v>288153.71860000002</v>
      </c>
      <c r="Q362" s="172">
        <v>504269.00750000001</v>
      </c>
      <c r="R362" s="172">
        <v>316081.87920000002</v>
      </c>
      <c r="S362" s="172">
        <v>553143.28859999997</v>
      </c>
      <c r="T362" s="172">
        <v>342462.6827</v>
      </c>
      <c r="U362" s="172">
        <v>599309.69480000006</v>
      </c>
    </row>
    <row r="363" spans="1:21">
      <c r="A363" s="171">
        <v>2</v>
      </c>
      <c r="B363" s="171" t="s">
        <v>551</v>
      </c>
      <c r="C363" s="171" t="s">
        <v>138</v>
      </c>
      <c r="D363" s="171" t="s">
        <v>586</v>
      </c>
      <c r="E363" s="171" t="s">
        <v>139</v>
      </c>
      <c r="F363" s="171">
        <v>2</v>
      </c>
      <c r="G363" s="171" t="s">
        <v>44</v>
      </c>
      <c r="H363" s="172">
        <v>111432.66009999999</v>
      </c>
      <c r="I363" s="172">
        <v>195007.1551</v>
      </c>
      <c r="J363" s="172">
        <v>146062.41819999999</v>
      </c>
      <c r="K363" s="172">
        <v>255609.23199999999</v>
      </c>
      <c r="L363" s="172">
        <v>177519.10310000001</v>
      </c>
      <c r="M363" s="172">
        <v>310658.43030000001</v>
      </c>
      <c r="N363" s="172">
        <v>217641.166</v>
      </c>
      <c r="O363" s="172">
        <v>380872.0405</v>
      </c>
      <c r="P363" s="172">
        <v>258447.77410000001</v>
      </c>
      <c r="Q363" s="172">
        <v>452283.60460000002</v>
      </c>
      <c r="R363" s="172">
        <v>284922.30550000002</v>
      </c>
      <c r="S363" s="172">
        <v>498614.03470000002</v>
      </c>
      <c r="T363" s="172">
        <v>309614.02269999997</v>
      </c>
      <c r="U363" s="172">
        <v>541824.53969999996</v>
      </c>
    </row>
    <row r="364" spans="1:21">
      <c r="A364" s="171">
        <v>2</v>
      </c>
      <c r="B364" s="171" t="s">
        <v>551</v>
      </c>
      <c r="C364" s="171" t="s">
        <v>138</v>
      </c>
      <c r="D364" s="171" t="s">
        <v>586</v>
      </c>
      <c r="E364" s="171" t="s">
        <v>139</v>
      </c>
      <c r="F364" s="171">
        <v>3</v>
      </c>
      <c r="G364" s="171" t="s">
        <v>43</v>
      </c>
      <c r="H364" s="172">
        <v>98411.800499999998</v>
      </c>
      <c r="I364" s="172">
        <v>172220.65090000001</v>
      </c>
      <c r="J364" s="172">
        <v>133611.29999999999</v>
      </c>
      <c r="K364" s="172">
        <v>233819.7752</v>
      </c>
      <c r="L364" s="172">
        <v>168671.35060000001</v>
      </c>
      <c r="M364" s="172">
        <v>295174.86349999998</v>
      </c>
      <c r="N364" s="172">
        <v>221741.10200000001</v>
      </c>
      <c r="O364" s="172">
        <v>388046.92849999998</v>
      </c>
      <c r="P364" s="172">
        <v>274219.47240000003</v>
      </c>
      <c r="Q364" s="172">
        <v>479884.07669999998</v>
      </c>
      <c r="R364" s="172">
        <v>308547.96269999997</v>
      </c>
      <c r="S364" s="172">
        <v>539958.93460000004</v>
      </c>
      <c r="T364" s="172">
        <v>342350.78090000001</v>
      </c>
      <c r="U364" s="172">
        <v>599113.86659999995</v>
      </c>
    </row>
    <row r="365" spans="1:21">
      <c r="A365" s="171">
        <v>2</v>
      </c>
      <c r="B365" s="171" t="s">
        <v>551</v>
      </c>
      <c r="C365" s="171" t="s">
        <v>138</v>
      </c>
      <c r="D365" s="171" t="s">
        <v>586</v>
      </c>
      <c r="E365" s="171" t="s">
        <v>139</v>
      </c>
      <c r="F365" s="171">
        <v>4</v>
      </c>
      <c r="G365" s="171" t="s">
        <v>46</v>
      </c>
      <c r="H365" s="172">
        <v>112128.2185</v>
      </c>
      <c r="I365" s="172">
        <v>179405.15210000001</v>
      </c>
      <c r="J365" s="172">
        <v>156979.50580000001</v>
      </c>
      <c r="K365" s="172">
        <v>251167.21290000001</v>
      </c>
      <c r="L365" s="172">
        <v>201830.79310000001</v>
      </c>
      <c r="M365" s="172">
        <v>322929.27380000002</v>
      </c>
      <c r="N365" s="172">
        <v>269107.7242</v>
      </c>
      <c r="O365" s="172">
        <v>430572.3651</v>
      </c>
      <c r="P365" s="172">
        <v>336384.65519999998</v>
      </c>
      <c r="Q365" s="172">
        <v>538215.45629999996</v>
      </c>
      <c r="R365" s="172">
        <v>381235.9425</v>
      </c>
      <c r="S365" s="172">
        <v>609977.51710000006</v>
      </c>
      <c r="T365" s="172">
        <v>426087.22989999998</v>
      </c>
      <c r="U365" s="172">
        <v>681739.57790000003</v>
      </c>
    </row>
    <row r="366" spans="1:21">
      <c r="A366" s="171">
        <v>2</v>
      </c>
      <c r="B366" s="171" t="s">
        <v>551</v>
      </c>
      <c r="C366" s="171" t="s">
        <v>138</v>
      </c>
      <c r="D366" s="171" t="s">
        <v>586</v>
      </c>
      <c r="E366" s="171" t="s">
        <v>140</v>
      </c>
      <c r="F366" s="171">
        <v>1</v>
      </c>
      <c r="G366" s="171" t="s">
        <v>48</v>
      </c>
      <c r="H366" s="172">
        <v>125383.2792</v>
      </c>
      <c r="I366" s="172">
        <v>219420.73860000001</v>
      </c>
      <c r="J366" s="172">
        <v>162414.01800000001</v>
      </c>
      <c r="K366" s="172">
        <v>284224.53149999998</v>
      </c>
      <c r="L366" s="172">
        <v>194454.95929999999</v>
      </c>
      <c r="M366" s="172">
        <v>340296.17869999999</v>
      </c>
      <c r="N366" s="172">
        <v>232043.0509</v>
      </c>
      <c r="O366" s="172">
        <v>406075.33919999999</v>
      </c>
      <c r="P366" s="172">
        <v>273606.23139999999</v>
      </c>
      <c r="Q366" s="172">
        <v>478810.90490000002</v>
      </c>
      <c r="R366" s="172">
        <v>300035.46730000002</v>
      </c>
      <c r="S366" s="172">
        <v>525062.06770000001</v>
      </c>
      <c r="T366" s="172">
        <v>324933.9081</v>
      </c>
      <c r="U366" s="172">
        <v>568634.33920000005</v>
      </c>
    </row>
    <row r="367" spans="1:21">
      <c r="A367" s="171">
        <v>2</v>
      </c>
      <c r="B367" s="171" t="s">
        <v>551</v>
      </c>
      <c r="C367" s="171" t="s">
        <v>138</v>
      </c>
      <c r="D367" s="171" t="s">
        <v>586</v>
      </c>
      <c r="E367" s="171" t="s">
        <v>140</v>
      </c>
      <c r="F367" s="171">
        <v>2</v>
      </c>
      <c r="G367" s="171" t="s">
        <v>44</v>
      </c>
      <c r="H367" s="172">
        <v>106930.6626</v>
      </c>
      <c r="I367" s="172">
        <v>187128.65960000001</v>
      </c>
      <c r="J367" s="172">
        <v>139915.6869</v>
      </c>
      <c r="K367" s="172">
        <v>244852.45199999999</v>
      </c>
      <c r="L367" s="172">
        <v>169816.81770000001</v>
      </c>
      <c r="M367" s="172">
        <v>297179.43099999998</v>
      </c>
      <c r="N367" s="172">
        <v>207772.7622</v>
      </c>
      <c r="O367" s="172">
        <v>363602.33380000002</v>
      </c>
      <c r="P367" s="172">
        <v>246492.08059999999</v>
      </c>
      <c r="Q367" s="172">
        <v>431361.1409</v>
      </c>
      <c r="R367" s="172">
        <v>271594.51400000002</v>
      </c>
      <c r="S367" s="172">
        <v>475290.3995</v>
      </c>
      <c r="T367" s="172">
        <v>294951.23849999998</v>
      </c>
      <c r="U367" s="172">
        <v>516164.66729999997</v>
      </c>
    </row>
    <row r="368" spans="1:21">
      <c r="A368" s="171">
        <v>2</v>
      </c>
      <c r="B368" s="171" t="s">
        <v>551</v>
      </c>
      <c r="C368" s="171" t="s">
        <v>138</v>
      </c>
      <c r="D368" s="171" t="s">
        <v>586</v>
      </c>
      <c r="E368" s="171" t="s">
        <v>140</v>
      </c>
      <c r="F368" s="171">
        <v>3</v>
      </c>
      <c r="G368" s="171" t="s">
        <v>43</v>
      </c>
      <c r="H368" s="172">
        <v>94997.799100000004</v>
      </c>
      <c r="I368" s="172">
        <v>166246.1483</v>
      </c>
      <c r="J368" s="172">
        <v>129195.10649999999</v>
      </c>
      <c r="K368" s="172">
        <v>226091.43650000001</v>
      </c>
      <c r="L368" s="172">
        <v>163265.13159999999</v>
      </c>
      <c r="M368" s="172">
        <v>285713.9804</v>
      </c>
      <c r="N368" s="172">
        <v>214807.99410000001</v>
      </c>
      <c r="O368" s="172">
        <v>375913.98969999998</v>
      </c>
      <c r="P368" s="172">
        <v>265811.07250000001</v>
      </c>
      <c r="Q368" s="172">
        <v>465169.37699999998</v>
      </c>
      <c r="R368" s="172">
        <v>299213.36489999999</v>
      </c>
      <c r="S368" s="172">
        <v>523623.3884</v>
      </c>
      <c r="T368" s="172">
        <v>332135.84909999999</v>
      </c>
      <c r="U368" s="172">
        <v>581237.73589999997</v>
      </c>
    </row>
    <row r="369" spans="1:21">
      <c r="A369" s="171">
        <v>2</v>
      </c>
      <c r="B369" s="171" t="s">
        <v>551</v>
      </c>
      <c r="C369" s="171" t="s">
        <v>138</v>
      </c>
      <c r="D369" s="171" t="s">
        <v>586</v>
      </c>
      <c r="E369" s="171" t="s">
        <v>140</v>
      </c>
      <c r="F369" s="171">
        <v>4</v>
      </c>
      <c r="G369" s="171" t="s">
        <v>46</v>
      </c>
      <c r="H369" s="172">
        <v>106834.29300000001</v>
      </c>
      <c r="I369" s="172">
        <v>170934.8714</v>
      </c>
      <c r="J369" s="172">
        <v>149568.01019999999</v>
      </c>
      <c r="K369" s="172">
        <v>239308.82</v>
      </c>
      <c r="L369" s="172">
        <v>192301.72750000001</v>
      </c>
      <c r="M369" s="172">
        <v>307682.76850000001</v>
      </c>
      <c r="N369" s="172">
        <v>256402.30319999999</v>
      </c>
      <c r="O369" s="172">
        <v>410243.69140000001</v>
      </c>
      <c r="P369" s="172">
        <v>320502.87910000002</v>
      </c>
      <c r="Q369" s="172">
        <v>512804.61410000001</v>
      </c>
      <c r="R369" s="172">
        <v>363236.59629999998</v>
      </c>
      <c r="S369" s="172">
        <v>581178.56270000001</v>
      </c>
      <c r="T369" s="172">
        <v>405970.31349999999</v>
      </c>
      <c r="U369" s="172">
        <v>649552.51130000001</v>
      </c>
    </row>
    <row r="370" spans="1:21">
      <c r="A370" s="171">
        <v>3</v>
      </c>
      <c r="B370" s="171" t="s">
        <v>552</v>
      </c>
      <c r="C370" s="171" t="s">
        <v>164</v>
      </c>
      <c r="D370" s="171" t="s">
        <v>587</v>
      </c>
      <c r="E370" s="171" t="s">
        <v>211</v>
      </c>
      <c r="F370" s="171">
        <v>1</v>
      </c>
      <c r="G370" s="171" t="s">
        <v>48</v>
      </c>
      <c r="H370" s="172">
        <v>103267.6185</v>
      </c>
      <c r="I370" s="172">
        <v>180718.33240000001</v>
      </c>
      <c r="J370" s="172">
        <v>133649.72829999999</v>
      </c>
      <c r="K370" s="172">
        <v>233887.0245</v>
      </c>
      <c r="L370" s="172">
        <v>159936.3927</v>
      </c>
      <c r="M370" s="172">
        <v>279888.68719999999</v>
      </c>
      <c r="N370" s="172">
        <v>190731.21489999999</v>
      </c>
      <c r="O370" s="172">
        <v>333779.6262</v>
      </c>
      <c r="P370" s="172">
        <v>224780.88959999999</v>
      </c>
      <c r="Q370" s="172">
        <v>393366.55690000003</v>
      </c>
      <c r="R370" s="172">
        <v>246433.20680000001</v>
      </c>
      <c r="S370" s="172">
        <v>431258.11180000001</v>
      </c>
      <c r="T370" s="172">
        <v>266785.97730000003</v>
      </c>
      <c r="U370" s="172">
        <v>466875.46039999998</v>
      </c>
    </row>
    <row r="371" spans="1:21">
      <c r="A371" s="171">
        <v>3</v>
      </c>
      <c r="B371" s="171" t="s">
        <v>552</v>
      </c>
      <c r="C371" s="171" t="s">
        <v>164</v>
      </c>
      <c r="D371" s="171" t="s">
        <v>587</v>
      </c>
      <c r="E371" s="171" t="s">
        <v>211</v>
      </c>
      <c r="F371" s="171">
        <v>2</v>
      </c>
      <c r="G371" s="171" t="s">
        <v>44</v>
      </c>
      <c r="H371" s="172">
        <v>88614.069600000003</v>
      </c>
      <c r="I371" s="172">
        <v>155074.62179999999</v>
      </c>
      <c r="J371" s="172">
        <v>115783.406</v>
      </c>
      <c r="K371" s="172">
        <v>202620.96049999999</v>
      </c>
      <c r="L371" s="172">
        <v>140370.80910000001</v>
      </c>
      <c r="M371" s="172">
        <v>245648.91589999999</v>
      </c>
      <c r="N371" s="172">
        <v>171457.74979999999</v>
      </c>
      <c r="O371" s="172">
        <v>300051.06219999999</v>
      </c>
      <c r="P371" s="172">
        <v>203249.06340000001</v>
      </c>
      <c r="Q371" s="172">
        <v>355685.86099999998</v>
      </c>
      <c r="R371" s="172">
        <v>223847.7432</v>
      </c>
      <c r="S371" s="172">
        <v>391733.55060000002</v>
      </c>
      <c r="T371" s="172">
        <v>242976.2095</v>
      </c>
      <c r="U371" s="172">
        <v>425208.36660000001</v>
      </c>
    </row>
    <row r="372" spans="1:21">
      <c r="A372" s="171">
        <v>3</v>
      </c>
      <c r="B372" s="171" t="s">
        <v>552</v>
      </c>
      <c r="C372" s="171" t="s">
        <v>164</v>
      </c>
      <c r="D372" s="171" t="s">
        <v>587</v>
      </c>
      <c r="E372" s="171" t="s">
        <v>211</v>
      </c>
      <c r="F372" s="171">
        <v>3</v>
      </c>
      <c r="G372" s="171" t="s">
        <v>43</v>
      </c>
      <c r="H372" s="172">
        <v>79103.9274</v>
      </c>
      <c r="I372" s="172">
        <v>138431.87289999999</v>
      </c>
      <c r="J372" s="172">
        <v>107726.4121</v>
      </c>
      <c r="K372" s="172">
        <v>188521.2212</v>
      </c>
      <c r="L372" s="172">
        <v>136247.81959999999</v>
      </c>
      <c r="M372" s="172">
        <v>238433.6844</v>
      </c>
      <c r="N372" s="172">
        <v>179377.61540000001</v>
      </c>
      <c r="O372" s="172">
        <v>313910.82689999999</v>
      </c>
      <c r="P372" s="172">
        <v>222078.7591</v>
      </c>
      <c r="Q372" s="172">
        <v>388637.8285</v>
      </c>
      <c r="R372" s="172">
        <v>250069.90830000001</v>
      </c>
      <c r="S372" s="172">
        <v>437622.3395</v>
      </c>
      <c r="T372" s="172">
        <v>277680.03330000001</v>
      </c>
      <c r="U372" s="172">
        <v>485940.05839999998</v>
      </c>
    </row>
    <row r="373" spans="1:21">
      <c r="A373" s="171">
        <v>3</v>
      </c>
      <c r="B373" s="171" t="s">
        <v>552</v>
      </c>
      <c r="C373" s="171" t="s">
        <v>164</v>
      </c>
      <c r="D373" s="171" t="s">
        <v>587</v>
      </c>
      <c r="E373" s="171" t="s">
        <v>211</v>
      </c>
      <c r="F373" s="171">
        <v>4</v>
      </c>
      <c r="G373" s="171" t="s">
        <v>46</v>
      </c>
      <c r="H373" s="172">
        <v>88019.463399999993</v>
      </c>
      <c r="I373" s="172">
        <v>140831.14360000001</v>
      </c>
      <c r="J373" s="172">
        <v>123227.2488</v>
      </c>
      <c r="K373" s="172">
        <v>197163.601</v>
      </c>
      <c r="L373" s="172">
        <v>158435.03409999999</v>
      </c>
      <c r="M373" s="172">
        <v>253496.05850000001</v>
      </c>
      <c r="N373" s="172">
        <v>211246.71220000001</v>
      </c>
      <c r="O373" s="172">
        <v>337994.74459999998</v>
      </c>
      <c r="P373" s="172">
        <v>264058.39020000002</v>
      </c>
      <c r="Q373" s="172">
        <v>422493.43060000002</v>
      </c>
      <c r="R373" s="172">
        <v>299266.17560000002</v>
      </c>
      <c r="S373" s="172">
        <v>478825.88809999998</v>
      </c>
      <c r="T373" s="172">
        <v>334473.96090000001</v>
      </c>
      <c r="U373" s="172">
        <v>535158.34550000005</v>
      </c>
    </row>
    <row r="374" spans="1:21">
      <c r="A374" s="171">
        <v>3</v>
      </c>
      <c r="B374" s="171" t="s">
        <v>552</v>
      </c>
      <c r="C374" s="171" t="s">
        <v>164</v>
      </c>
      <c r="D374" s="171" t="s">
        <v>587</v>
      </c>
      <c r="E374" s="171" t="s">
        <v>254</v>
      </c>
      <c r="F374" s="171">
        <v>1</v>
      </c>
      <c r="G374" s="171" t="s">
        <v>48</v>
      </c>
      <c r="H374" s="172">
        <v>106134.4774</v>
      </c>
      <c r="I374" s="172">
        <v>185735.33540000001</v>
      </c>
      <c r="J374" s="172">
        <v>137476.73069999999</v>
      </c>
      <c r="K374" s="172">
        <v>240584.2789</v>
      </c>
      <c r="L374" s="172">
        <v>164595.64920000001</v>
      </c>
      <c r="M374" s="172">
        <v>288042.3861</v>
      </c>
      <c r="N374" s="172">
        <v>196408.28959999999</v>
      </c>
      <c r="O374" s="172">
        <v>343714.50689999998</v>
      </c>
      <c r="P374" s="172">
        <v>231585.18710000001</v>
      </c>
      <c r="Q374" s="172">
        <v>405274.07740000001</v>
      </c>
      <c r="R374" s="172">
        <v>253953.53049999999</v>
      </c>
      <c r="S374" s="172">
        <v>444418.67849999998</v>
      </c>
      <c r="T374" s="172">
        <v>275024.91399999999</v>
      </c>
      <c r="U374" s="172">
        <v>481293.59950000001</v>
      </c>
    </row>
    <row r="375" spans="1:21">
      <c r="A375" s="171">
        <v>3</v>
      </c>
      <c r="B375" s="171" t="s">
        <v>552</v>
      </c>
      <c r="C375" s="171" t="s">
        <v>164</v>
      </c>
      <c r="D375" s="171" t="s">
        <v>587</v>
      </c>
      <c r="E375" s="171" t="s">
        <v>254</v>
      </c>
      <c r="F375" s="171">
        <v>2</v>
      </c>
      <c r="G375" s="171" t="s">
        <v>44</v>
      </c>
      <c r="H375" s="172">
        <v>90531.162299999996</v>
      </c>
      <c r="I375" s="172">
        <v>158429.53409999999</v>
      </c>
      <c r="J375" s="172">
        <v>118452.40730000001</v>
      </c>
      <c r="K375" s="172">
        <v>207291.71280000001</v>
      </c>
      <c r="L375" s="172">
        <v>143761.92720000001</v>
      </c>
      <c r="M375" s="172">
        <v>251583.3726</v>
      </c>
      <c r="N375" s="172">
        <v>175885.61970000001</v>
      </c>
      <c r="O375" s="172">
        <v>307799.8345</v>
      </c>
      <c r="P375" s="172">
        <v>208657.78090000001</v>
      </c>
      <c r="Q375" s="172">
        <v>365151.1165</v>
      </c>
      <c r="R375" s="172">
        <v>229904.19579999999</v>
      </c>
      <c r="S375" s="172">
        <v>402332.34279999998</v>
      </c>
      <c r="T375" s="172">
        <v>249671.92199999999</v>
      </c>
      <c r="U375" s="172">
        <v>436925.86359999998</v>
      </c>
    </row>
    <row r="376" spans="1:21">
      <c r="A376" s="171">
        <v>3</v>
      </c>
      <c r="B376" s="171" t="s">
        <v>552</v>
      </c>
      <c r="C376" s="171" t="s">
        <v>164</v>
      </c>
      <c r="D376" s="171" t="s">
        <v>587</v>
      </c>
      <c r="E376" s="171" t="s">
        <v>254</v>
      </c>
      <c r="F376" s="171">
        <v>3</v>
      </c>
      <c r="G376" s="171" t="s">
        <v>43</v>
      </c>
      <c r="H376" s="172">
        <v>80439.843999999997</v>
      </c>
      <c r="I376" s="172">
        <v>140769.72700000001</v>
      </c>
      <c r="J376" s="172">
        <v>109401.0141</v>
      </c>
      <c r="K376" s="172">
        <v>191451.77470000001</v>
      </c>
      <c r="L376" s="172">
        <v>138254.5557</v>
      </c>
      <c r="M376" s="172">
        <v>241945.4725</v>
      </c>
      <c r="N376" s="172">
        <v>181905.08749999999</v>
      </c>
      <c r="O376" s="172">
        <v>318333.9032</v>
      </c>
      <c r="P376" s="172">
        <v>225099.1845</v>
      </c>
      <c r="Q376" s="172">
        <v>393923.57290000003</v>
      </c>
      <c r="R376" s="172">
        <v>253388.09909999999</v>
      </c>
      <c r="S376" s="172">
        <v>443429.17340000003</v>
      </c>
      <c r="T376" s="172">
        <v>281271.29369999998</v>
      </c>
      <c r="U376" s="172">
        <v>492224.76390000002</v>
      </c>
    </row>
    <row r="377" spans="1:21">
      <c r="A377" s="171">
        <v>3</v>
      </c>
      <c r="B377" s="171" t="s">
        <v>552</v>
      </c>
      <c r="C377" s="171" t="s">
        <v>164</v>
      </c>
      <c r="D377" s="171" t="s">
        <v>587</v>
      </c>
      <c r="E377" s="171" t="s">
        <v>254</v>
      </c>
      <c r="F377" s="171">
        <v>4</v>
      </c>
      <c r="G377" s="171" t="s">
        <v>46</v>
      </c>
      <c r="H377" s="172">
        <v>90434.005099999995</v>
      </c>
      <c r="I377" s="172">
        <v>144694.41039999999</v>
      </c>
      <c r="J377" s="172">
        <v>126607.6072</v>
      </c>
      <c r="K377" s="172">
        <v>202572.17449999999</v>
      </c>
      <c r="L377" s="172">
        <v>162781.20929999999</v>
      </c>
      <c r="M377" s="172">
        <v>260449.9388</v>
      </c>
      <c r="N377" s="172">
        <v>217041.61240000001</v>
      </c>
      <c r="O377" s="172">
        <v>347266.58500000002</v>
      </c>
      <c r="P377" s="172">
        <v>271302.01549999998</v>
      </c>
      <c r="Q377" s="172">
        <v>434083.23119999998</v>
      </c>
      <c r="R377" s="172">
        <v>307475.61749999999</v>
      </c>
      <c r="S377" s="172">
        <v>491960.99530000001</v>
      </c>
      <c r="T377" s="172">
        <v>343649.21950000001</v>
      </c>
      <c r="U377" s="172">
        <v>549838.75950000004</v>
      </c>
    </row>
    <row r="378" spans="1:21">
      <c r="A378" s="171">
        <v>3</v>
      </c>
      <c r="B378" s="171" t="s">
        <v>552</v>
      </c>
      <c r="C378" s="171" t="s">
        <v>165</v>
      </c>
      <c r="D378" s="171" t="s">
        <v>588</v>
      </c>
      <c r="E378" s="171" t="s">
        <v>200</v>
      </c>
      <c r="F378" s="171">
        <v>1</v>
      </c>
      <c r="G378" s="171" t="s">
        <v>48</v>
      </c>
      <c r="H378" s="172">
        <v>97233.058499999999</v>
      </c>
      <c r="I378" s="172">
        <v>170157.8524</v>
      </c>
      <c r="J378" s="172">
        <v>125965.4679</v>
      </c>
      <c r="K378" s="172">
        <v>220439.56880000001</v>
      </c>
      <c r="L378" s="172">
        <v>150826.46249999999</v>
      </c>
      <c r="M378" s="172">
        <v>263946.30940000003</v>
      </c>
      <c r="N378" s="172">
        <v>179997.2567</v>
      </c>
      <c r="O378" s="172">
        <v>314995.19929999998</v>
      </c>
      <c r="P378" s="172">
        <v>212253.21960000001</v>
      </c>
      <c r="Q378" s="172">
        <v>371443.13439999998</v>
      </c>
      <c r="R378" s="172">
        <v>232764.06959999999</v>
      </c>
      <c r="S378" s="172">
        <v>407337.12180000002</v>
      </c>
      <c r="T378" s="172">
        <v>252092.96599999999</v>
      </c>
      <c r="U378" s="172">
        <v>441162.69050000003</v>
      </c>
    </row>
    <row r="379" spans="1:21">
      <c r="A379" s="171">
        <v>3</v>
      </c>
      <c r="B379" s="171" t="s">
        <v>552</v>
      </c>
      <c r="C379" s="171" t="s">
        <v>165</v>
      </c>
      <c r="D379" s="171" t="s">
        <v>588</v>
      </c>
      <c r="E379" s="171" t="s">
        <v>200</v>
      </c>
      <c r="F379" s="171">
        <v>2</v>
      </c>
      <c r="G379" s="171" t="s">
        <v>44</v>
      </c>
      <c r="H379" s="172">
        <v>82850.873000000007</v>
      </c>
      <c r="I379" s="172">
        <v>144989.02780000001</v>
      </c>
      <c r="J379" s="172">
        <v>108430.00509999999</v>
      </c>
      <c r="K379" s="172">
        <v>189752.50889999999</v>
      </c>
      <c r="L379" s="172">
        <v>131623.2064</v>
      </c>
      <c r="M379" s="172">
        <v>230340.61120000001</v>
      </c>
      <c r="N379" s="172">
        <v>161080.70929999999</v>
      </c>
      <c r="O379" s="172">
        <v>281891.2414</v>
      </c>
      <c r="P379" s="172">
        <v>191120.13279999999</v>
      </c>
      <c r="Q379" s="172">
        <v>334460.23249999998</v>
      </c>
      <c r="R379" s="172">
        <v>210596.85750000001</v>
      </c>
      <c r="S379" s="172">
        <v>368544.50050000002</v>
      </c>
      <c r="T379" s="172">
        <v>228724.122</v>
      </c>
      <c r="U379" s="172">
        <v>400267.21350000001</v>
      </c>
    </row>
    <row r="380" spans="1:21">
      <c r="A380" s="171">
        <v>3</v>
      </c>
      <c r="B380" s="171" t="s">
        <v>552</v>
      </c>
      <c r="C380" s="171" t="s">
        <v>165</v>
      </c>
      <c r="D380" s="171" t="s">
        <v>588</v>
      </c>
      <c r="E380" s="171" t="s">
        <v>200</v>
      </c>
      <c r="F380" s="171">
        <v>3</v>
      </c>
      <c r="G380" s="171" t="s">
        <v>43</v>
      </c>
      <c r="H380" s="172">
        <v>73554.789399999994</v>
      </c>
      <c r="I380" s="172">
        <v>128720.88129999999</v>
      </c>
      <c r="J380" s="172">
        <v>100013.5282</v>
      </c>
      <c r="K380" s="172">
        <v>175023.67430000001</v>
      </c>
      <c r="L380" s="172">
        <v>126373.06170000001</v>
      </c>
      <c r="M380" s="172">
        <v>221152.8579</v>
      </c>
      <c r="N380" s="172">
        <v>166253.60750000001</v>
      </c>
      <c r="O380" s="172">
        <v>290943.81329999998</v>
      </c>
      <c r="P380" s="172">
        <v>205713.43960000001</v>
      </c>
      <c r="Q380" s="172">
        <v>359998.51929999999</v>
      </c>
      <c r="R380" s="172">
        <v>231552.53419999999</v>
      </c>
      <c r="S380" s="172">
        <v>405216.93489999999</v>
      </c>
      <c r="T380" s="172">
        <v>257017.66080000001</v>
      </c>
      <c r="U380" s="172">
        <v>449780.90659999999</v>
      </c>
    </row>
    <row r="381" spans="1:21">
      <c r="A381" s="171">
        <v>3</v>
      </c>
      <c r="B381" s="171" t="s">
        <v>552</v>
      </c>
      <c r="C381" s="171" t="s">
        <v>165</v>
      </c>
      <c r="D381" s="171" t="s">
        <v>588</v>
      </c>
      <c r="E381" s="171" t="s">
        <v>200</v>
      </c>
      <c r="F381" s="171">
        <v>4</v>
      </c>
      <c r="G381" s="171" t="s">
        <v>46</v>
      </c>
      <c r="H381" s="172">
        <v>82844.698199999999</v>
      </c>
      <c r="I381" s="172">
        <v>132551.5191</v>
      </c>
      <c r="J381" s="172">
        <v>115982.57739999999</v>
      </c>
      <c r="K381" s="172">
        <v>185572.12669999999</v>
      </c>
      <c r="L381" s="172">
        <v>149120.45680000001</v>
      </c>
      <c r="M381" s="172">
        <v>238592.73439999999</v>
      </c>
      <c r="N381" s="172">
        <v>198827.2757</v>
      </c>
      <c r="O381" s="172">
        <v>318123.6458</v>
      </c>
      <c r="P381" s="172">
        <v>248534.09460000001</v>
      </c>
      <c r="Q381" s="172">
        <v>397654.55719999998</v>
      </c>
      <c r="R381" s="172">
        <v>281671.97389999998</v>
      </c>
      <c r="S381" s="172">
        <v>450675.16489999997</v>
      </c>
      <c r="T381" s="172">
        <v>314809.85310000001</v>
      </c>
      <c r="U381" s="172">
        <v>503695.77250000002</v>
      </c>
    </row>
    <row r="382" spans="1:21">
      <c r="A382" s="171">
        <v>3</v>
      </c>
      <c r="B382" s="171" t="s">
        <v>552</v>
      </c>
      <c r="C382" s="171" t="s">
        <v>176</v>
      </c>
      <c r="D382" s="171" t="s">
        <v>589</v>
      </c>
      <c r="E382" s="171" t="s">
        <v>221</v>
      </c>
      <c r="F382" s="171">
        <v>1</v>
      </c>
      <c r="G382" s="171" t="s">
        <v>48</v>
      </c>
      <c r="H382" s="172">
        <v>95812.163799999995</v>
      </c>
      <c r="I382" s="172">
        <v>167671.28659999999</v>
      </c>
      <c r="J382" s="172">
        <v>124053.2268</v>
      </c>
      <c r="K382" s="172">
        <v>217093.14689999999</v>
      </c>
      <c r="L382" s="172">
        <v>148488.1427</v>
      </c>
      <c r="M382" s="172">
        <v>259854.24979999999</v>
      </c>
      <c r="N382" s="172">
        <v>177132.87729999999</v>
      </c>
      <c r="O382" s="172">
        <v>309982.53539999999</v>
      </c>
      <c r="P382" s="172">
        <v>208806.03159999999</v>
      </c>
      <c r="Q382" s="172">
        <v>365410.5552</v>
      </c>
      <c r="R382" s="172">
        <v>228946.76060000001</v>
      </c>
      <c r="S382" s="172">
        <v>400656.8309</v>
      </c>
      <c r="T382" s="172">
        <v>247899.1274</v>
      </c>
      <c r="U382" s="172">
        <v>433823.473</v>
      </c>
    </row>
    <row r="383" spans="1:21">
      <c r="A383" s="171">
        <v>3</v>
      </c>
      <c r="B383" s="171" t="s">
        <v>552</v>
      </c>
      <c r="C383" s="171" t="s">
        <v>176</v>
      </c>
      <c r="D383" s="171" t="s">
        <v>589</v>
      </c>
      <c r="E383" s="171" t="s">
        <v>221</v>
      </c>
      <c r="F383" s="171">
        <v>2</v>
      </c>
      <c r="G383" s="171" t="s">
        <v>44</v>
      </c>
      <c r="H383" s="172">
        <v>81972.701799999995</v>
      </c>
      <c r="I383" s="172">
        <v>143452.22820000001</v>
      </c>
      <c r="J383" s="172">
        <v>107179.47900000001</v>
      </c>
      <c r="K383" s="172">
        <v>187564.0882</v>
      </c>
      <c r="L383" s="172">
        <v>130009.53720000001</v>
      </c>
      <c r="M383" s="172">
        <v>227516.69</v>
      </c>
      <c r="N383" s="172">
        <v>158930.16140000001</v>
      </c>
      <c r="O383" s="172">
        <v>278127.78230000002</v>
      </c>
      <c r="P383" s="172">
        <v>188470.41899999999</v>
      </c>
      <c r="Q383" s="172">
        <v>329823.23330000002</v>
      </c>
      <c r="R383" s="172">
        <v>207616.04629999999</v>
      </c>
      <c r="S383" s="172">
        <v>363328.0809</v>
      </c>
      <c r="T383" s="172">
        <v>225412.12590000001</v>
      </c>
      <c r="U383" s="172">
        <v>394471.22019999998</v>
      </c>
    </row>
    <row r="384" spans="1:21">
      <c r="A384" s="171">
        <v>3</v>
      </c>
      <c r="B384" s="171" t="s">
        <v>552</v>
      </c>
      <c r="C384" s="171" t="s">
        <v>176</v>
      </c>
      <c r="D384" s="171" t="s">
        <v>589</v>
      </c>
      <c r="E384" s="171" t="s">
        <v>221</v>
      </c>
      <c r="F384" s="171">
        <v>3</v>
      </c>
      <c r="G384" s="171" t="s">
        <v>43</v>
      </c>
      <c r="H384" s="172">
        <v>73006.718500000003</v>
      </c>
      <c r="I384" s="172">
        <v>127761.7573</v>
      </c>
      <c r="J384" s="172">
        <v>99358.046900000001</v>
      </c>
      <c r="K384" s="172">
        <v>173876.58199999999</v>
      </c>
      <c r="L384" s="172">
        <v>125613.9134</v>
      </c>
      <c r="M384" s="172">
        <v>219824.34849999999</v>
      </c>
      <c r="N384" s="172">
        <v>165326.08189999999</v>
      </c>
      <c r="O384" s="172">
        <v>289320.6433</v>
      </c>
      <c r="P384" s="172">
        <v>204633.4124</v>
      </c>
      <c r="Q384" s="172">
        <v>358108.47169999999</v>
      </c>
      <c r="R384" s="172">
        <v>230388.47940000001</v>
      </c>
      <c r="S384" s="172">
        <v>403179.83889999997</v>
      </c>
      <c r="T384" s="172">
        <v>255783.69029999999</v>
      </c>
      <c r="U384" s="172">
        <v>447621.45809999999</v>
      </c>
    </row>
    <row r="385" spans="1:21">
      <c r="A385" s="171">
        <v>3</v>
      </c>
      <c r="B385" s="171" t="s">
        <v>552</v>
      </c>
      <c r="C385" s="171" t="s">
        <v>176</v>
      </c>
      <c r="D385" s="171" t="s">
        <v>589</v>
      </c>
      <c r="E385" s="171" t="s">
        <v>221</v>
      </c>
      <c r="F385" s="171">
        <v>4</v>
      </c>
      <c r="G385" s="171" t="s">
        <v>46</v>
      </c>
      <c r="H385" s="172">
        <v>81651.830400000006</v>
      </c>
      <c r="I385" s="172">
        <v>130642.93060000001</v>
      </c>
      <c r="J385" s="172">
        <v>114312.5626</v>
      </c>
      <c r="K385" s="172">
        <v>182900.10279999999</v>
      </c>
      <c r="L385" s="172">
        <v>146973.2948</v>
      </c>
      <c r="M385" s="172">
        <v>235157.2751</v>
      </c>
      <c r="N385" s="172">
        <v>195964.39300000001</v>
      </c>
      <c r="O385" s="172">
        <v>313543.03350000002</v>
      </c>
      <c r="P385" s="172">
        <v>244955.49119999999</v>
      </c>
      <c r="Q385" s="172">
        <v>391928.79180000001</v>
      </c>
      <c r="R385" s="172">
        <v>277616.22340000002</v>
      </c>
      <c r="S385" s="172">
        <v>444185.96409999998</v>
      </c>
      <c r="T385" s="172">
        <v>310276.95559999999</v>
      </c>
      <c r="U385" s="172">
        <v>496443.13630000001</v>
      </c>
    </row>
    <row r="386" spans="1:21">
      <c r="A386" s="171">
        <v>3</v>
      </c>
      <c r="B386" s="171" t="s">
        <v>552</v>
      </c>
      <c r="C386" s="171" t="s">
        <v>176</v>
      </c>
      <c r="D386" s="171" t="s">
        <v>589</v>
      </c>
      <c r="E386" s="171" t="s">
        <v>264</v>
      </c>
      <c r="F386" s="171">
        <v>1</v>
      </c>
      <c r="G386" s="171" t="s">
        <v>48</v>
      </c>
      <c r="H386" s="172">
        <v>94772.976299999995</v>
      </c>
      <c r="I386" s="172">
        <v>165852.70850000001</v>
      </c>
      <c r="J386" s="172">
        <v>122769.15429999999</v>
      </c>
      <c r="K386" s="172">
        <v>214846.02009999999</v>
      </c>
      <c r="L386" s="172">
        <v>146992.99619999999</v>
      </c>
      <c r="M386" s="172">
        <v>257237.74340000001</v>
      </c>
      <c r="N386" s="172">
        <v>175412.79380000001</v>
      </c>
      <c r="O386" s="172">
        <v>306972.38900000002</v>
      </c>
      <c r="P386" s="172">
        <v>206838.18859999999</v>
      </c>
      <c r="Q386" s="172">
        <v>361966.83</v>
      </c>
      <c r="R386" s="172">
        <v>226820.96040000001</v>
      </c>
      <c r="S386" s="172">
        <v>396936.68050000002</v>
      </c>
      <c r="T386" s="172">
        <v>245648.60949999999</v>
      </c>
      <c r="U386" s="172">
        <v>429885.06660000002</v>
      </c>
    </row>
    <row r="387" spans="1:21">
      <c r="A387" s="171">
        <v>3</v>
      </c>
      <c r="B387" s="171" t="s">
        <v>552</v>
      </c>
      <c r="C387" s="171" t="s">
        <v>176</v>
      </c>
      <c r="D387" s="171" t="s">
        <v>589</v>
      </c>
      <c r="E387" s="171" t="s">
        <v>264</v>
      </c>
      <c r="F387" s="171">
        <v>2</v>
      </c>
      <c r="G387" s="171" t="s">
        <v>44</v>
      </c>
      <c r="H387" s="172">
        <v>80797.833400000003</v>
      </c>
      <c r="I387" s="172">
        <v>141396.20850000001</v>
      </c>
      <c r="J387" s="172">
        <v>105729.97779999999</v>
      </c>
      <c r="K387" s="172">
        <v>185027.46109999999</v>
      </c>
      <c r="L387" s="172">
        <v>128333.228</v>
      </c>
      <c r="M387" s="172">
        <v>224583.149</v>
      </c>
      <c r="N387" s="172">
        <v>157031.61989999999</v>
      </c>
      <c r="O387" s="172">
        <v>274805.33480000001</v>
      </c>
      <c r="P387" s="172">
        <v>186303.20749999999</v>
      </c>
      <c r="Q387" s="172">
        <v>326030.61310000002</v>
      </c>
      <c r="R387" s="172">
        <v>205281.12160000001</v>
      </c>
      <c r="S387" s="172">
        <v>359241.96269999997</v>
      </c>
      <c r="T387" s="172">
        <v>222941.14730000001</v>
      </c>
      <c r="U387" s="172">
        <v>390147.00780000002</v>
      </c>
    </row>
    <row r="388" spans="1:21">
      <c r="A388" s="171">
        <v>3</v>
      </c>
      <c r="B388" s="171" t="s">
        <v>552</v>
      </c>
      <c r="C388" s="171" t="s">
        <v>176</v>
      </c>
      <c r="D388" s="171" t="s">
        <v>589</v>
      </c>
      <c r="E388" s="171" t="s">
        <v>264</v>
      </c>
      <c r="F388" s="171">
        <v>3</v>
      </c>
      <c r="G388" s="171" t="s">
        <v>43</v>
      </c>
      <c r="H388" s="172">
        <v>71762.160399999993</v>
      </c>
      <c r="I388" s="172">
        <v>125583.7806</v>
      </c>
      <c r="J388" s="172">
        <v>97587.710900000005</v>
      </c>
      <c r="K388" s="172">
        <v>170778.49419999999</v>
      </c>
      <c r="L388" s="172">
        <v>123316.8639</v>
      </c>
      <c r="M388" s="172">
        <v>215804.51190000001</v>
      </c>
      <c r="N388" s="172">
        <v>162242.18119999999</v>
      </c>
      <c r="O388" s="172">
        <v>283923.81719999999</v>
      </c>
      <c r="P388" s="172">
        <v>200758.69159999999</v>
      </c>
      <c r="Q388" s="172">
        <v>351327.71029999998</v>
      </c>
      <c r="R388" s="172">
        <v>225982.13510000001</v>
      </c>
      <c r="S388" s="172">
        <v>395468.7365</v>
      </c>
      <c r="T388" s="172">
        <v>250842.19469999999</v>
      </c>
      <c r="U388" s="172">
        <v>438973.8407</v>
      </c>
    </row>
    <row r="389" spans="1:21">
      <c r="A389" s="171">
        <v>3</v>
      </c>
      <c r="B389" s="171" t="s">
        <v>552</v>
      </c>
      <c r="C389" s="171" t="s">
        <v>176</v>
      </c>
      <c r="D389" s="171" t="s">
        <v>589</v>
      </c>
      <c r="E389" s="171" t="s">
        <v>264</v>
      </c>
      <c r="F389" s="171">
        <v>4</v>
      </c>
      <c r="G389" s="171" t="s">
        <v>46</v>
      </c>
      <c r="H389" s="172">
        <v>80750.960000000006</v>
      </c>
      <c r="I389" s="172">
        <v>129201.53780000001</v>
      </c>
      <c r="J389" s="172">
        <v>113051.34390000001</v>
      </c>
      <c r="K389" s="172">
        <v>180882.15289999999</v>
      </c>
      <c r="L389" s="172">
        <v>145351.7279</v>
      </c>
      <c r="M389" s="172">
        <v>232562.76809999999</v>
      </c>
      <c r="N389" s="172">
        <v>193802.30379999999</v>
      </c>
      <c r="O389" s="172">
        <v>310083.69089999999</v>
      </c>
      <c r="P389" s="172">
        <v>242252.8798</v>
      </c>
      <c r="Q389" s="172">
        <v>387604.61349999998</v>
      </c>
      <c r="R389" s="172">
        <v>274553.26370000001</v>
      </c>
      <c r="S389" s="172">
        <v>439285.22850000003</v>
      </c>
      <c r="T389" s="172">
        <v>306853.64779999998</v>
      </c>
      <c r="U389" s="172">
        <v>490965.84379999997</v>
      </c>
    </row>
    <row r="390" spans="1:21">
      <c r="A390" s="171">
        <v>3</v>
      </c>
      <c r="B390" s="171" t="s">
        <v>552</v>
      </c>
      <c r="C390" s="171" t="s">
        <v>176</v>
      </c>
      <c r="D390" s="171" t="s">
        <v>589</v>
      </c>
      <c r="E390" s="171" t="s">
        <v>305</v>
      </c>
      <c r="F390" s="171">
        <v>1</v>
      </c>
      <c r="G390" s="171" t="s">
        <v>48</v>
      </c>
      <c r="H390" s="172">
        <v>94290.988200000007</v>
      </c>
      <c r="I390" s="172">
        <v>165009.22940000001</v>
      </c>
      <c r="J390" s="172">
        <v>122130.90059999999</v>
      </c>
      <c r="K390" s="172">
        <v>213729.076</v>
      </c>
      <c r="L390" s="172">
        <v>146219.35070000001</v>
      </c>
      <c r="M390" s="172">
        <v>255883.86369999999</v>
      </c>
      <c r="N390" s="172">
        <v>174475.2286</v>
      </c>
      <c r="O390" s="172">
        <v>305331.65010000003</v>
      </c>
      <c r="P390" s="172">
        <v>205719.15220000001</v>
      </c>
      <c r="Q390" s="172">
        <v>360008.51620000001</v>
      </c>
      <c r="R390" s="172">
        <v>225586.62210000001</v>
      </c>
      <c r="S390" s="172">
        <v>394776.58860000002</v>
      </c>
      <c r="T390" s="172">
        <v>244300.24350000001</v>
      </c>
      <c r="U390" s="172">
        <v>427525.42609999998</v>
      </c>
    </row>
    <row r="391" spans="1:21">
      <c r="A391" s="171">
        <v>3</v>
      </c>
      <c r="B391" s="171" t="s">
        <v>552</v>
      </c>
      <c r="C391" s="171" t="s">
        <v>176</v>
      </c>
      <c r="D391" s="171" t="s">
        <v>589</v>
      </c>
      <c r="E391" s="171" t="s">
        <v>305</v>
      </c>
      <c r="F391" s="171">
        <v>2</v>
      </c>
      <c r="G391" s="171" t="s">
        <v>44</v>
      </c>
      <c r="H391" s="172">
        <v>80451.526199999993</v>
      </c>
      <c r="I391" s="172">
        <v>140790.1709</v>
      </c>
      <c r="J391" s="172">
        <v>105257.15270000001</v>
      </c>
      <c r="K391" s="172">
        <v>184200.01730000001</v>
      </c>
      <c r="L391" s="172">
        <v>127740.745</v>
      </c>
      <c r="M391" s="172">
        <v>223546.30379999999</v>
      </c>
      <c r="N391" s="172">
        <v>156272.51259999999</v>
      </c>
      <c r="O391" s="172">
        <v>273476.8971</v>
      </c>
      <c r="P391" s="172">
        <v>185383.53959999999</v>
      </c>
      <c r="Q391" s="172">
        <v>324421.19439999998</v>
      </c>
      <c r="R391" s="172">
        <v>204255.90779999999</v>
      </c>
      <c r="S391" s="172">
        <v>357447.83850000001</v>
      </c>
      <c r="T391" s="172">
        <v>221813.24179999999</v>
      </c>
      <c r="U391" s="172">
        <v>388173.17320000002</v>
      </c>
    </row>
    <row r="392" spans="1:21">
      <c r="A392" s="171">
        <v>3</v>
      </c>
      <c r="B392" s="171" t="s">
        <v>552</v>
      </c>
      <c r="C392" s="171" t="s">
        <v>176</v>
      </c>
      <c r="D392" s="171" t="s">
        <v>589</v>
      </c>
      <c r="E392" s="171" t="s">
        <v>305</v>
      </c>
      <c r="F392" s="171">
        <v>3</v>
      </c>
      <c r="G392" s="171" t="s">
        <v>43</v>
      </c>
      <c r="H392" s="172">
        <v>71499.545100000003</v>
      </c>
      <c r="I392" s="172">
        <v>125124.20389999999</v>
      </c>
      <c r="J392" s="172">
        <v>97248.004100000006</v>
      </c>
      <c r="K392" s="172">
        <v>170184.00709999999</v>
      </c>
      <c r="L392" s="172">
        <v>122901.0013</v>
      </c>
      <c r="M392" s="172">
        <v>215076.75219999999</v>
      </c>
      <c r="N392" s="172">
        <v>161708.86569999999</v>
      </c>
      <c r="O392" s="172">
        <v>282990.51500000001</v>
      </c>
      <c r="P392" s="172">
        <v>200111.8922</v>
      </c>
      <c r="Q392" s="172">
        <v>350195.8113</v>
      </c>
      <c r="R392" s="172">
        <v>225264.08979999999</v>
      </c>
      <c r="S392" s="172">
        <v>394212.15710000001</v>
      </c>
      <c r="T392" s="172">
        <v>250056.4314</v>
      </c>
      <c r="U392" s="172">
        <v>437598.7549</v>
      </c>
    </row>
    <row r="393" spans="1:21">
      <c r="A393" s="171">
        <v>3</v>
      </c>
      <c r="B393" s="171" t="s">
        <v>552</v>
      </c>
      <c r="C393" s="171" t="s">
        <v>176</v>
      </c>
      <c r="D393" s="171" t="s">
        <v>589</v>
      </c>
      <c r="E393" s="171" t="s">
        <v>305</v>
      </c>
      <c r="F393" s="171">
        <v>4</v>
      </c>
      <c r="G393" s="171" t="s">
        <v>46</v>
      </c>
      <c r="H393" s="172">
        <v>80343.7353</v>
      </c>
      <c r="I393" s="172">
        <v>128549.97840000001</v>
      </c>
      <c r="J393" s="172">
        <v>112481.2294</v>
      </c>
      <c r="K393" s="172">
        <v>179969.96969999999</v>
      </c>
      <c r="L393" s="172">
        <v>144618.72349999999</v>
      </c>
      <c r="M393" s="172">
        <v>231389.96109999999</v>
      </c>
      <c r="N393" s="172">
        <v>192824.96470000001</v>
      </c>
      <c r="O393" s="172">
        <v>308519.94819999998</v>
      </c>
      <c r="P393" s="172">
        <v>241031.2058</v>
      </c>
      <c r="Q393" s="172">
        <v>385649.9351</v>
      </c>
      <c r="R393" s="172">
        <v>273168.69990000001</v>
      </c>
      <c r="S393" s="172">
        <v>437069.9264</v>
      </c>
      <c r="T393" s="172">
        <v>305306.19410000002</v>
      </c>
      <c r="U393" s="172">
        <v>488489.9178</v>
      </c>
    </row>
    <row r="394" spans="1:21">
      <c r="A394" s="171">
        <v>3</v>
      </c>
      <c r="B394" s="171" t="s">
        <v>552</v>
      </c>
      <c r="C394" s="171" t="s">
        <v>176</v>
      </c>
      <c r="D394" s="171" t="s">
        <v>589</v>
      </c>
      <c r="E394" s="171" t="s">
        <v>346</v>
      </c>
      <c r="F394" s="171">
        <v>1</v>
      </c>
      <c r="G394" s="171" t="s">
        <v>48</v>
      </c>
      <c r="H394" s="172">
        <v>94772.976299999995</v>
      </c>
      <c r="I394" s="172">
        <v>165852.70850000001</v>
      </c>
      <c r="J394" s="172">
        <v>122769.15429999999</v>
      </c>
      <c r="K394" s="172">
        <v>214846.02009999999</v>
      </c>
      <c r="L394" s="172">
        <v>146992.99619999999</v>
      </c>
      <c r="M394" s="172">
        <v>257237.74340000001</v>
      </c>
      <c r="N394" s="172">
        <v>175412.79380000001</v>
      </c>
      <c r="O394" s="172">
        <v>306972.38900000002</v>
      </c>
      <c r="P394" s="172">
        <v>206838.18859999999</v>
      </c>
      <c r="Q394" s="172">
        <v>361966.83</v>
      </c>
      <c r="R394" s="172">
        <v>226820.96040000001</v>
      </c>
      <c r="S394" s="172">
        <v>396936.68050000002</v>
      </c>
      <c r="T394" s="172">
        <v>245648.60949999999</v>
      </c>
      <c r="U394" s="172">
        <v>429885.06660000002</v>
      </c>
    </row>
    <row r="395" spans="1:21">
      <c r="A395" s="171">
        <v>3</v>
      </c>
      <c r="B395" s="171" t="s">
        <v>552</v>
      </c>
      <c r="C395" s="171" t="s">
        <v>176</v>
      </c>
      <c r="D395" s="171" t="s">
        <v>589</v>
      </c>
      <c r="E395" s="171" t="s">
        <v>346</v>
      </c>
      <c r="F395" s="171">
        <v>2</v>
      </c>
      <c r="G395" s="171" t="s">
        <v>44</v>
      </c>
      <c r="H395" s="172">
        <v>80797.833400000003</v>
      </c>
      <c r="I395" s="172">
        <v>141396.20850000001</v>
      </c>
      <c r="J395" s="172">
        <v>105729.97779999999</v>
      </c>
      <c r="K395" s="172">
        <v>185027.46109999999</v>
      </c>
      <c r="L395" s="172">
        <v>128333.228</v>
      </c>
      <c r="M395" s="172">
        <v>224583.149</v>
      </c>
      <c r="N395" s="172">
        <v>157031.61989999999</v>
      </c>
      <c r="O395" s="172">
        <v>274805.33480000001</v>
      </c>
      <c r="P395" s="172">
        <v>186303.20749999999</v>
      </c>
      <c r="Q395" s="172">
        <v>326030.61310000002</v>
      </c>
      <c r="R395" s="172">
        <v>205281.12160000001</v>
      </c>
      <c r="S395" s="172">
        <v>359241.96269999997</v>
      </c>
      <c r="T395" s="172">
        <v>222941.14730000001</v>
      </c>
      <c r="U395" s="172">
        <v>390147.00780000002</v>
      </c>
    </row>
    <row r="396" spans="1:21">
      <c r="A396" s="171">
        <v>3</v>
      </c>
      <c r="B396" s="171" t="s">
        <v>552</v>
      </c>
      <c r="C396" s="171" t="s">
        <v>176</v>
      </c>
      <c r="D396" s="171" t="s">
        <v>589</v>
      </c>
      <c r="E396" s="171" t="s">
        <v>346</v>
      </c>
      <c r="F396" s="171">
        <v>3</v>
      </c>
      <c r="G396" s="171" t="s">
        <v>43</v>
      </c>
      <c r="H396" s="172">
        <v>71762.160399999993</v>
      </c>
      <c r="I396" s="172">
        <v>125583.7806</v>
      </c>
      <c r="J396" s="172">
        <v>97587.710900000005</v>
      </c>
      <c r="K396" s="172">
        <v>170778.49419999999</v>
      </c>
      <c r="L396" s="172">
        <v>123316.8639</v>
      </c>
      <c r="M396" s="172">
        <v>215804.51190000001</v>
      </c>
      <c r="N396" s="172">
        <v>162242.18119999999</v>
      </c>
      <c r="O396" s="172">
        <v>283923.81719999999</v>
      </c>
      <c r="P396" s="172">
        <v>200758.69159999999</v>
      </c>
      <c r="Q396" s="172">
        <v>351327.71029999998</v>
      </c>
      <c r="R396" s="172">
        <v>225982.13510000001</v>
      </c>
      <c r="S396" s="172">
        <v>395468.7365</v>
      </c>
      <c r="T396" s="172">
        <v>250842.19469999999</v>
      </c>
      <c r="U396" s="172">
        <v>438973.8407</v>
      </c>
    </row>
    <row r="397" spans="1:21">
      <c r="A397" s="171">
        <v>3</v>
      </c>
      <c r="B397" s="171" t="s">
        <v>552</v>
      </c>
      <c r="C397" s="171" t="s">
        <v>176</v>
      </c>
      <c r="D397" s="171" t="s">
        <v>589</v>
      </c>
      <c r="E397" s="171" t="s">
        <v>346</v>
      </c>
      <c r="F397" s="171">
        <v>4</v>
      </c>
      <c r="G397" s="171" t="s">
        <v>46</v>
      </c>
      <c r="H397" s="172">
        <v>80750.960000000006</v>
      </c>
      <c r="I397" s="172">
        <v>129201.53780000001</v>
      </c>
      <c r="J397" s="172">
        <v>113051.34390000001</v>
      </c>
      <c r="K397" s="172">
        <v>180882.15289999999</v>
      </c>
      <c r="L397" s="172">
        <v>145351.7279</v>
      </c>
      <c r="M397" s="172">
        <v>232562.76809999999</v>
      </c>
      <c r="N397" s="172">
        <v>193802.30379999999</v>
      </c>
      <c r="O397" s="172">
        <v>310083.69089999999</v>
      </c>
      <c r="P397" s="172">
        <v>242252.8798</v>
      </c>
      <c r="Q397" s="172">
        <v>387604.61349999998</v>
      </c>
      <c r="R397" s="172">
        <v>274553.26370000001</v>
      </c>
      <c r="S397" s="172">
        <v>439285.22850000003</v>
      </c>
      <c r="T397" s="172">
        <v>306853.64779999998</v>
      </c>
      <c r="U397" s="172">
        <v>490965.84379999997</v>
      </c>
    </row>
    <row r="398" spans="1:21">
      <c r="A398" s="171">
        <v>3</v>
      </c>
      <c r="B398" s="171" t="s">
        <v>552</v>
      </c>
      <c r="C398" s="171" t="s">
        <v>136</v>
      </c>
      <c r="D398" s="171" t="s">
        <v>590</v>
      </c>
      <c r="E398" s="171" t="s">
        <v>236</v>
      </c>
      <c r="F398" s="171">
        <v>1</v>
      </c>
      <c r="G398" s="171" t="s">
        <v>48</v>
      </c>
      <c r="H398" s="172">
        <v>108112.56849999999</v>
      </c>
      <c r="I398" s="172">
        <v>189196.99479999999</v>
      </c>
      <c r="J398" s="172">
        <v>140034.78659999999</v>
      </c>
      <c r="K398" s="172">
        <v>245060.87659999999</v>
      </c>
      <c r="L398" s="172">
        <v>167655.46539999999</v>
      </c>
      <c r="M398" s="172">
        <v>293397.06449999998</v>
      </c>
      <c r="N398" s="172">
        <v>200055.18220000001</v>
      </c>
      <c r="O398" s="172">
        <v>350096.56890000001</v>
      </c>
      <c r="P398" s="172">
        <v>235881.17559999999</v>
      </c>
      <c r="Q398" s="172">
        <v>412792.05719999998</v>
      </c>
      <c r="R398" s="172">
        <v>258662.29490000001</v>
      </c>
      <c r="S398" s="172">
        <v>452659.01610000001</v>
      </c>
      <c r="T398" s="172">
        <v>280120.89730000001</v>
      </c>
      <c r="U398" s="172">
        <v>490211.57020000002</v>
      </c>
    </row>
    <row r="399" spans="1:21">
      <c r="A399" s="171">
        <v>3</v>
      </c>
      <c r="B399" s="171" t="s">
        <v>552</v>
      </c>
      <c r="C399" s="171" t="s">
        <v>136</v>
      </c>
      <c r="D399" s="171" t="s">
        <v>590</v>
      </c>
      <c r="E399" s="171" t="s">
        <v>236</v>
      </c>
      <c r="F399" s="171">
        <v>2</v>
      </c>
      <c r="G399" s="171" t="s">
        <v>44</v>
      </c>
      <c r="H399" s="172">
        <v>92237.891699999993</v>
      </c>
      <c r="I399" s="172">
        <v>161416.31049999999</v>
      </c>
      <c r="J399" s="172">
        <v>120679.6056</v>
      </c>
      <c r="K399" s="172">
        <v>211189.30989999999</v>
      </c>
      <c r="L399" s="172">
        <v>146459.41819999999</v>
      </c>
      <c r="M399" s="172">
        <v>256303.98180000001</v>
      </c>
      <c r="N399" s="172">
        <v>179175.59650000001</v>
      </c>
      <c r="O399" s="172">
        <v>313557.29399999999</v>
      </c>
      <c r="P399" s="172">
        <v>212555.03219999999</v>
      </c>
      <c r="Q399" s="172">
        <v>371971.3063</v>
      </c>
      <c r="R399" s="172">
        <v>234194.7113</v>
      </c>
      <c r="S399" s="172">
        <v>409840.74479999999</v>
      </c>
      <c r="T399" s="172">
        <v>254326.98420000001</v>
      </c>
      <c r="U399" s="172">
        <v>445072.22220000002</v>
      </c>
    </row>
    <row r="400" spans="1:21">
      <c r="A400" s="171">
        <v>3</v>
      </c>
      <c r="B400" s="171" t="s">
        <v>552</v>
      </c>
      <c r="C400" s="171" t="s">
        <v>136</v>
      </c>
      <c r="D400" s="171" t="s">
        <v>590</v>
      </c>
      <c r="E400" s="171" t="s">
        <v>236</v>
      </c>
      <c r="F400" s="171">
        <v>3</v>
      </c>
      <c r="G400" s="171" t="s">
        <v>43</v>
      </c>
      <c r="H400" s="172">
        <v>81969.854699999996</v>
      </c>
      <c r="I400" s="172">
        <v>143447.24590000001</v>
      </c>
      <c r="J400" s="172">
        <v>111487.1203</v>
      </c>
      <c r="K400" s="172">
        <v>195102.46040000001</v>
      </c>
      <c r="L400" s="172">
        <v>140894.8854</v>
      </c>
      <c r="M400" s="172">
        <v>246566.04939999999</v>
      </c>
      <c r="N400" s="172">
        <v>185383.19130000001</v>
      </c>
      <c r="O400" s="172">
        <v>324420.5846</v>
      </c>
      <c r="P400" s="172">
        <v>229407.12409999999</v>
      </c>
      <c r="Q400" s="172">
        <v>401462.46720000001</v>
      </c>
      <c r="R400" s="172">
        <v>258240.44270000001</v>
      </c>
      <c r="S400" s="172">
        <v>451920.7746</v>
      </c>
      <c r="T400" s="172">
        <v>286660.9853</v>
      </c>
      <c r="U400" s="172">
        <v>501656.7242</v>
      </c>
    </row>
    <row r="401" spans="1:21">
      <c r="A401" s="171">
        <v>3</v>
      </c>
      <c r="B401" s="171" t="s">
        <v>552</v>
      </c>
      <c r="C401" s="171" t="s">
        <v>136</v>
      </c>
      <c r="D401" s="171" t="s">
        <v>590</v>
      </c>
      <c r="E401" s="171" t="s">
        <v>236</v>
      </c>
      <c r="F401" s="171">
        <v>4</v>
      </c>
      <c r="G401" s="171" t="s">
        <v>46</v>
      </c>
      <c r="H401" s="172">
        <v>92120.516099999993</v>
      </c>
      <c r="I401" s="172">
        <v>147392.82810000001</v>
      </c>
      <c r="J401" s="172">
        <v>128968.72259999999</v>
      </c>
      <c r="K401" s="172">
        <v>206349.95929999999</v>
      </c>
      <c r="L401" s="172">
        <v>165816.92910000001</v>
      </c>
      <c r="M401" s="172">
        <v>265307.09049999999</v>
      </c>
      <c r="N401" s="172">
        <v>221089.23869999999</v>
      </c>
      <c r="O401" s="172">
        <v>353742.78730000003</v>
      </c>
      <c r="P401" s="172">
        <v>276361.54849999998</v>
      </c>
      <c r="Q401" s="172">
        <v>442178.4841</v>
      </c>
      <c r="R401" s="172">
        <v>313209.7549</v>
      </c>
      <c r="S401" s="172">
        <v>501135.6152</v>
      </c>
      <c r="T401" s="172">
        <v>350057.96139999997</v>
      </c>
      <c r="U401" s="172">
        <v>560092.74650000001</v>
      </c>
    </row>
    <row r="402" spans="1:21">
      <c r="A402" s="171">
        <v>3</v>
      </c>
      <c r="B402" s="171" t="s">
        <v>552</v>
      </c>
      <c r="C402" s="171" t="s">
        <v>136</v>
      </c>
      <c r="D402" s="171" t="s">
        <v>590</v>
      </c>
      <c r="E402" s="171" t="s">
        <v>281</v>
      </c>
      <c r="F402" s="171">
        <v>1</v>
      </c>
      <c r="G402" s="171" t="s">
        <v>48</v>
      </c>
      <c r="H402" s="172">
        <v>97157.852799999993</v>
      </c>
      <c r="I402" s="172">
        <v>170026.24239999999</v>
      </c>
      <c r="J402" s="172">
        <v>125957.91069999999</v>
      </c>
      <c r="K402" s="172">
        <v>220426.34359999999</v>
      </c>
      <c r="L402" s="172">
        <v>150878.61629999999</v>
      </c>
      <c r="M402" s="172">
        <v>264037.57860000001</v>
      </c>
      <c r="N402" s="172">
        <v>180152.31450000001</v>
      </c>
      <c r="O402" s="172">
        <v>315266.55040000001</v>
      </c>
      <c r="P402" s="172">
        <v>212523.46290000001</v>
      </c>
      <c r="Q402" s="172">
        <v>371916.06</v>
      </c>
      <c r="R402" s="172">
        <v>233106.96059999999</v>
      </c>
      <c r="S402" s="172">
        <v>407937.18099999998</v>
      </c>
      <c r="T402" s="172">
        <v>252539.19620000001</v>
      </c>
      <c r="U402" s="172">
        <v>441943.59340000001</v>
      </c>
    </row>
    <row r="403" spans="1:21">
      <c r="A403" s="171">
        <v>3</v>
      </c>
      <c r="B403" s="171" t="s">
        <v>552</v>
      </c>
      <c r="C403" s="171" t="s">
        <v>136</v>
      </c>
      <c r="D403" s="171" t="s">
        <v>590</v>
      </c>
      <c r="E403" s="171" t="s">
        <v>281</v>
      </c>
      <c r="F403" s="171">
        <v>2</v>
      </c>
      <c r="G403" s="171" t="s">
        <v>44</v>
      </c>
      <c r="H403" s="172">
        <v>82368.623000000007</v>
      </c>
      <c r="I403" s="172">
        <v>144145.09039999999</v>
      </c>
      <c r="J403" s="172">
        <v>107926.1597</v>
      </c>
      <c r="K403" s="172">
        <v>188870.7794</v>
      </c>
      <c r="L403" s="172">
        <v>131131.8702</v>
      </c>
      <c r="M403" s="172">
        <v>229480.77290000001</v>
      </c>
      <c r="N403" s="172">
        <v>160700.3916</v>
      </c>
      <c r="O403" s="172">
        <v>281225.68520000001</v>
      </c>
      <c r="P403" s="172">
        <v>190792.26809999999</v>
      </c>
      <c r="Q403" s="172">
        <v>333886.46909999999</v>
      </c>
      <c r="R403" s="172">
        <v>210312.3726</v>
      </c>
      <c r="S403" s="172">
        <v>368046.652</v>
      </c>
      <c r="T403" s="172">
        <v>228508.96780000001</v>
      </c>
      <c r="U403" s="172">
        <v>399890.6937</v>
      </c>
    </row>
    <row r="404" spans="1:21">
      <c r="A404" s="171">
        <v>3</v>
      </c>
      <c r="B404" s="171" t="s">
        <v>552</v>
      </c>
      <c r="C404" s="171" t="s">
        <v>136</v>
      </c>
      <c r="D404" s="171" t="s">
        <v>590</v>
      </c>
      <c r="E404" s="171" t="s">
        <v>281</v>
      </c>
      <c r="F404" s="171">
        <v>3</v>
      </c>
      <c r="G404" s="171" t="s">
        <v>43</v>
      </c>
      <c r="H404" s="172">
        <v>72835.464900000006</v>
      </c>
      <c r="I404" s="172">
        <v>127462.0635</v>
      </c>
      <c r="J404" s="172">
        <v>98922.610100000005</v>
      </c>
      <c r="K404" s="172">
        <v>173114.56770000001</v>
      </c>
      <c r="L404" s="172">
        <v>124907.7423</v>
      </c>
      <c r="M404" s="172">
        <v>218588.549</v>
      </c>
      <c r="N404" s="172">
        <v>164236.34419999999</v>
      </c>
      <c r="O404" s="172">
        <v>287413.60249999998</v>
      </c>
      <c r="P404" s="172">
        <v>203132.3253</v>
      </c>
      <c r="Q404" s="172">
        <v>355481.56929999997</v>
      </c>
      <c r="R404" s="172">
        <v>228582.2892</v>
      </c>
      <c r="S404" s="172">
        <v>400019.0061</v>
      </c>
      <c r="T404" s="172">
        <v>253647.70120000001</v>
      </c>
      <c r="U404" s="172">
        <v>443883.47690000001</v>
      </c>
    </row>
    <row r="405" spans="1:21">
      <c r="A405" s="171">
        <v>3</v>
      </c>
      <c r="B405" s="171" t="s">
        <v>552</v>
      </c>
      <c r="C405" s="171" t="s">
        <v>136</v>
      </c>
      <c r="D405" s="171" t="s">
        <v>590</v>
      </c>
      <c r="E405" s="171" t="s">
        <v>281</v>
      </c>
      <c r="F405" s="171">
        <v>4</v>
      </c>
      <c r="G405" s="171" t="s">
        <v>46</v>
      </c>
      <c r="H405" s="172">
        <v>82758.281900000002</v>
      </c>
      <c r="I405" s="172">
        <v>132413.253</v>
      </c>
      <c r="J405" s="172">
        <v>115861.5946</v>
      </c>
      <c r="K405" s="172">
        <v>185378.55420000001</v>
      </c>
      <c r="L405" s="172">
        <v>148964.90729999999</v>
      </c>
      <c r="M405" s="172">
        <v>238343.8553</v>
      </c>
      <c r="N405" s="172">
        <v>198619.87650000001</v>
      </c>
      <c r="O405" s="172">
        <v>317791.80719999998</v>
      </c>
      <c r="P405" s="172">
        <v>248274.8456</v>
      </c>
      <c r="Q405" s="172">
        <v>397239.75890000002</v>
      </c>
      <c r="R405" s="172">
        <v>281378.15830000001</v>
      </c>
      <c r="S405" s="172">
        <v>450205.06</v>
      </c>
      <c r="T405" s="172">
        <v>314481.47110000002</v>
      </c>
      <c r="U405" s="172">
        <v>503170.36129999999</v>
      </c>
    </row>
    <row r="406" spans="1:21">
      <c r="A406" s="171">
        <v>3</v>
      </c>
      <c r="B406" s="171" t="s">
        <v>552</v>
      </c>
      <c r="C406" s="171" t="s">
        <v>136</v>
      </c>
      <c r="D406" s="171" t="s">
        <v>590</v>
      </c>
      <c r="E406" s="171" t="s">
        <v>321</v>
      </c>
      <c r="F406" s="171">
        <v>1</v>
      </c>
      <c r="G406" s="171" t="s">
        <v>48</v>
      </c>
      <c r="H406" s="172">
        <v>100175.1315</v>
      </c>
      <c r="I406" s="172">
        <v>175306.48009999999</v>
      </c>
      <c r="J406" s="172">
        <v>129800.039</v>
      </c>
      <c r="K406" s="172">
        <v>227150.06820000001</v>
      </c>
      <c r="L406" s="172">
        <v>155433.5791</v>
      </c>
      <c r="M406" s="172">
        <v>272008.7635</v>
      </c>
      <c r="N406" s="172">
        <v>185519.29070000001</v>
      </c>
      <c r="O406" s="172">
        <v>324658.75870000001</v>
      </c>
      <c r="P406" s="172">
        <v>218787.29430000001</v>
      </c>
      <c r="Q406" s="172">
        <v>382877.76500000001</v>
      </c>
      <c r="R406" s="172">
        <v>239941.5252</v>
      </c>
      <c r="S406" s="172">
        <v>419897.66899999999</v>
      </c>
      <c r="T406" s="172">
        <v>259885.69750000001</v>
      </c>
      <c r="U406" s="172">
        <v>454799.9706</v>
      </c>
    </row>
    <row r="407" spans="1:21">
      <c r="A407" s="171">
        <v>3</v>
      </c>
      <c r="B407" s="171" t="s">
        <v>552</v>
      </c>
      <c r="C407" s="171" t="s">
        <v>136</v>
      </c>
      <c r="D407" s="171" t="s">
        <v>590</v>
      </c>
      <c r="E407" s="171" t="s">
        <v>321</v>
      </c>
      <c r="F407" s="171">
        <v>2</v>
      </c>
      <c r="G407" s="171" t="s">
        <v>44</v>
      </c>
      <c r="H407" s="172">
        <v>85250.220799999996</v>
      </c>
      <c r="I407" s="172">
        <v>149187.88649999999</v>
      </c>
      <c r="J407" s="172">
        <v>111602.85920000001</v>
      </c>
      <c r="K407" s="172">
        <v>195305.0036</v>
      </c>
      <c r="L407" s="172">
        <v>135505.6703</v>
      </c>
      <c r="M407" s="172">
        <v>237134.92300000001</v>
      </c>
      <c r="N407" s="172">
        <v>165888.9099</v>
      </c>
      <c r="O407" s="172">
        <v>290305.59230000002</v>
      </c>
      <c r="P407" s="172">
        <v>196856.7309</v>
      </c>
      <c r="Q407" s="172">
        <v>344499.27909999999</v>
      </c>
      <c r="R407" s="172">
        <v>216937.81270000001</v>
      </c>
      <c r="S407" s="172">
        <v>379641.17229999998</v>
      </c>
      <c r="T407" s="172">
        <v>235635.00839999999</v>
      </c>
      <c r="U407" s="172">
        <v>412361.2648</v>
      </c>
    </row>
    <row r="408" spans="1:21">
      <c r="A408" s="171">
        <v>3</v>
      </c>
      <c r="B408" s="171" t="s">
        <v>552</v>
      </c>
      <c r="C408" s="171" t="s">
        <v>136</v>
      </c>
      <c r="D408" s="171" t="s">
        <v>590</v>
      </c>
      <c r="E408" s="171" t="s">
        <v>321</v>
      </c>
      <c r="F408" s="171">
        <v>3</v>
      </c>
      <c r="G408" s="171" t="s">
        <v>43</v>
      </c>
      <c r="H408" s="172">
        <v>75610.033800000005</v>
      </c>
      <c r="I408" s="172">
        <v>132317.55910000001</v>
      </c>
      <c r="J408" s="172">
        <v>102779.05220000001</v>
      </c>
      <c r="K408" s="172">
        <v>179863.3413</v>
      </c>
      <c r="L408" s="172">
        <v>129845.12149999999</v>
      </c>
      <c r="M408" s="172">
        <v>227228.9627</v>
      </c>
      <c r="N408" s="172">
        <v>170798.3486</v>
      </c>
      <c r="O408" s="172">
        <v>298897.11</v>
      </c>
      <c r="P408" s="172">
        <v>211314.98569999999</v>
      </c>
      <c r="Q408" s="172">
        <v>369801.22489999997</v>
      </c>
      <c r="R408" s="172">
        <v>237840.97700000001</v>
      </c>
      <c r="S408" s="172">
        <v>416221.70980000001</v>
      </c>
      <c r="T408" s="172">
        <v>263978.8884</v>
      </c>
      <c r="U408" s="172">
        <v>461963.05459999997</v>
      </c>
    </row>
    <row r="409" spans="1:21">
      <c r="A409" s="171">
        <v>3</v>
      </c>
      <c r="B409" s="171" t="s">
        <v>552</v>
      </c>
      <c r="C409" s="171" t="s">
        <v>136</v>
      </c>
      <c r="D409" s="171" t="s">
        <v>590</v>
      </c>
      <c r="E409" s="171" t="s">
        <v>321</v>
      </c>
      <c r="F409" s="171">
        <v>4</v>
      </c>
      <c r="G409" s="171" t="s">
        <v>46</v>
      </c>
      <c r="H409" s="172">
        <v>85345.663400000005</v>
      </c>
      <c r="I409" s="172">
        <v>136553.06340000001</v>
      </c>
      <c r="J409" s="172">
        <v>119483.9287</v>
      </c>
      <c r="K409" s="172">
        <v>191174.28880000001</v>
      </c>
      <c r="L409" s="172">
        <v>153622.19399999999</v>
      </c>
      <c r="M409" s="172">
        <v>245795.51420000001</v>
      </c>
      <c r="N409" s="172">
        <v>204829.59210000001</v>
      </c>
      <c r="O409" s="172">
        <v>327727.35220000002</v>
      </c>
      <c r="P409" s="172">
        <v>256036.9901</v>
      </c>
      <c r="Q409" s="172">
        <v>409659.19020000001</v>
      </c>
      <c r="R409" s="172">
        <v>290175.25540000002</v>
      </c>
      <c r="S409" s="172">
        <v>464280.4155</v>
      </c>
      <c r="T409" s="172">
        <v>324313.5208</v>
      </c>
      <c r="U409" s="172">
        <v>518901.6409</v>
      </c>
    </row>
    <row r="410" spans="1:21">
      <c r="A410" s="171">
        <v>3</v>
      </c>
      <c r="B410" s="171" t="s">
        <v>552</v>
      </c>
      <c r="C410" s="171" t="s">
        <v>136</v>
      </c>
      <c r="D410" s="171" t="s">
        <v>590</v>
      </c>
      <c r="E410" s="171" t="s">
        <v>360</v>
      </c>
      <c r="F410" s="171">
        <v>1</v>
      </c>
      <c r="G410" s="171" t="s">
        <v>48</v>
      </c>
      <c r="H410" s="172">
        <v>98779.300499999998</v>
      </c>
      <c r="I410" s="172">
        <v>172863.77590000001</v>
      </c>
      <c r="J410" s="172">
        <v>127890.3106</v>
      </c>
      <c r="K410" s="172">
        <v>223808.0436</v>
      </c>
      <c r="L410" s="172">
        <v>153077.8671</v>
      </c>
      <c r="M410" s="172">
        <v>267886.26730000001</v>
      </c>
      <c r="N410" s="172">
        <v>182603.2162</v>
      </c>
      <c r="O410" s="172">
        <v>319555.62839999999</v>
      </c>
      <c r="P410" s="172">
        <v>215250.01430000001</v>
      </c>
      <c r="Q410" s="172">
        <v>376687.52490000002</v>
      </c>
      <c r="R410" s="172">
        <v>236009.90710000001</v>
      </c>
      <c r="S410" s="172">
        <v>413017.33730000001</v>
      </c>
      <c r="T410" s="172">
        <v>255543.1024</v>
      </c>
      <c r="U410" s="172">
        <v>447200.42910000001</v>
      </c>
    </row>
    <row r="411" spans="1:21">
      <c r="A411" s="171">
        <v>3</v>
      </c>
      <c r="B411" s="171" t="s">
        <v>552</v>
      </c>
      <c r="C411" s="171" t="s">
        <v>136</v>
      </c>
      <c r="D411" s="171" t="s">
        <v>590</v>
      </c>
      <c r="E411" s="171" t="s">
        <v>360</v>
      </c>
      <c r="F411" s="171">
        <v>2</v>
      </c>
      <c r="G411" s="171" t="s">
        <v>44</v>
      </c>
      <c r="H411" s="172">
        <v>84532.795800000007</v>
      </c>
      <c r="I411" s="172">
        <v>147932.3927</v>
      </c>
      <c r="J411" s="172">
        <v>110520.27650000001</v>
      </c>
      <c r="K411" s="172">
        <v>193410.48389999999</v>
      </c>
      <c r="L411" s="172">
        <v>134055.77359999999</v>
      </c>
      <c r="M411" s="172">
        <v>234597.60370000001</v>
      </c>
      <c r="N411" s="172">
        <v>163865.12669999999</v>
      </c>
      <c r="O411" s="172">
        <v>286763.97169999999</v>
      </c>
      <c r="P411" s="172">
        <v>194316.29610000001</v>
      </c>
      <c r="Q411" s="172">
        <v>340053.51809999999</v>
      </c>
      <c r="R411" s="172">
        <v>214051.81940000001</v>
      </c>
      <c r="S411" s="172">
        <v>374590.6839</v>
      </c>
      <c r="T411" s="172">
        <v>232394.71900000001</v>
      </c>
      <c r="U411" s="172">
        <v>406690.75819999998</v>
      </c>
    </row>
    <row r="412" spans="1:21">
      <c r="A412" s="171">
        <v>3</v>
      </c>
      <c r="B412" s="171" t="s">
        <v>552</v>
      </c>
      <c r="C412" s="171" t="s">
        <v>136</v>
      </c>
      <c r="D412" s="171" t="s">
        <v>590</v>
      </c>
      <c r="E412" s="171" t="s">
        <v>360</v>
      </c>
      <c r="F412" s="171">
        <v>3</v>
      </c>
      <c r="G412" s="171" t="s">
        <v>43</v>
      </c>
      <c r="H412" s="172">
        <v>75301.734599999996</v>
      </c>
      <c r="I412" s="172">
        <v>131778.0356</v>
      </c>
      <c r="J412" s="172">
        <v>102487.20600000001</v>
      </c>
      <c r="K412" s="172">
        <v>179352.61060000001</v>
      </c>
      <c r="L412" s="172">
        <v>129574.408</v>
      </c>
      <c r="M412" s="172">
        <v>226755.21400000001</v>
      </c>
      <c r="N412" s="172">
        <v>170543.23740000001</v>
      </c>
      <c r="O412" s="172">
        <v>298450.6654</v>
      </c>
      <c r="P412" s="172">
        <v>211095.32180000001</v>
      </c>
      <c r="Q412" s="172">
        <v>369416.81319999998</v>
      </c>
      <c r="R412" s="172">
        <v>237666.99479999999</v>
      </c>
      <c r="S412" s="172">
        <v>415917.24089999998</v>
      </c>
      <c r="T412" s="172">
        <v>263868.22769999999</v>
      </c>
      <c r="U412" s="172">
        <v>461769.39840000001</v>
      </c>
    </row>
    <row r="413" spans="1:21">
      <c r="A413" s="171">
        <v>3</v>
      </c>
      <c r="B413" s="171" t="s">
        <v>552</v>
      </c>
      <c r="C413" s="171" t="s">
        <v>136</v>
      </c>
      <c r="D413" s="171" t="s">
        <v>590</v>
      </c>
      <c r="E413" s="171" t="s">
        <v>360</v>
      </c>
      <c r="F413" s="171">
        <v>4</v>
      </c>
      <c r="G413" s="171" t="s">
        <v>46</v>
      </c>
      <c r="H413" s="172">
        <v>84181.596900000004</v>
      </c>
      <c r="I413" s="172">
        <v>134690.55710000001</v>
      </c>
      <c r="J413" s="172">
        <v>117854.2357</v>
      </c>
      <c r="K413" s="172">
        <v>188566.77989999999</v>
      </c>
      <c r="L413" s="172">
        <v>151526.87450000001</v>
      </c>
      <c r="M413" s="172">
        <v>242443.00279999999</v>
      </c>
      <c r="N413" s="172">
        <v>202035.83259999999</v>
      </c>
      <c r="O413" s="172">
        <v>323257.337</v>
      </c>
      <c r="P413" s="172">
        <v>252544.79070000001</v>
      </c>
      <c r="Q413" s="172">
        <v>404071.67119999998</v>
      </c>
      <c r="R413" s="172">
        <v>286217.42950000003</v>
      </c>
      <c r="S413" s="172">
        <v>457947.89399999997</v>
      </c>
      <c r="T413" s="172">
        <v>319890.06829999998</v>
      </c>
      <c r="U413" s="172">
        <v>511824.11690000002</v>
      </c>
    </row>
    <row r="414" spans="1:21">
      <c r="A414" s="171">
        <v>3</v>
      </c>
      <c r="B414" s="171" t="s">
        <v>552</v>
      </c>
      <c r="C414" s="171" t="s">
        <v>136</v>
      </c>
      <c r="D414" s="171" t="s">
        <v>590</v>
      </c>
      <c r="E414" s="171" t="s">
        <v>398</v>
      </c>
      <c r="F414" s="171">
        <v>1</v>
      </c>
      <c r="G414" s="171" t="s">
        <v>48</v>
      </c>
      <c r="H414" s="172">
        <v>97207.991800000003</v>
      </c>
      <c r="I414" s="172">
        <v>170113.98560000001</v>
      </c>
      <c r="J414" s="172">
        <v>125962.95140000001</v>
      </c>
      <c r="K414" s="172">
        <v>220435.1649</v>
      </c>
      <c r="L414" s="172">
        <v>150843.85019999999</v>
      </c>
      <c r="M414" s="172">
        <v>263976.73800000001</v>
      </c>
      <c r="N414" s="172">
        <v>180048.94649999999</v>
      </c>
      <c r="O414" s="172">
        <v>315085.65649999998</v>
      </c>
      <c r="P414" s="172">
        <v>212343.30549999999</v>
      </c>
      <c r="Q414" s="172">
        <v>371600.78460000001</v>
      </c>
      <c r="R414" s="172">
        <v>232878.372</v>
      </c>
      <c r="S414" s="172">
        <v>407537.15090000001</v>
      </c>
      <c r="T414" s="172">
        <v>252241.71539999999</v>
      </c>
      <c r="U414" s="172">
        <v>441423.00189999997</v>
      </c>
    </row>
    <row r="415" spans="1:21">
      <c r="A415" s="171">
        <v>3</v>
      </c>
      <c r="B415" s="171" t="s">
        <v>552</v>
      </c>
      <c r="C415" s="171" t="s">
        <v>136</v>
      </c>
      <c r="D415" s="171" t="s">
        <v>590</v>
      </c>
      <c r="E415" s="171" t="s">
        <v>398</v>
      </c>
      <c r="F415" s="171">
        <v>2</v>
      </c>
      <c r="G415" s="171" t="s">
        <v>44</v>
      </c>
      <c r="H415" s="172">
        <v>82690.123699999996</v>
      </c>
      <c r="I415" s="172">
        <v>144707.71660000001</v>
      </c>
      <c r="J415" s="172">
        <v>108262.0578</v>
      </c>
      <c r="K415" s="172">
        <v>189458.6012</v>
      </c>
      <c r="L415" s="172">
        <v>131459.42929999999</v>
      </c>
      <c r="M415" s="172">
        <v>230054.00140000001</v>
      </c>
      <c r="N415" s="172">
        <v>160953.93919999999</v>
      </c>
      <c r="O415" s="172">
        <v>281669.39370000002</v>
      </c>
      <c r="P415" s="172">
        <v>191010.84779999999</v>
      </c>
      <c r="Q415" s="172">
        <v>334268.98369999998</v>
      </c>
      <c r="R415" s="172">
        <v>210502.03279999999</v>
      </c>
      <c r="S415" s="172">
        <v>368378.5575</v>
      </c>
      <c r="T415" s="172">
        <v>228652.4081</v>
      </c>
      <c r="U415" s="172">
        <v>400141.71429999999</v>
      </c>
    </row>
    <row r="416" spans="1:21">
      <c r="A416" s="171">
        <v>3</v>
      </c>
      <c r="B416" s="171" t="s">
        <v>552</v>
      </c>
      <c r="C416" s="171" t="s">
        <v>136</v>
      </c>
      <c r="D416" s="171" t="s">
        <v>590</v>
      </c>
      <c r="E416" s="171" t="s">
        <v>398</v>
      </c>
      <c r="F416" s="171">
        <v>3</v>
      </c>
      <c r="G416" s="171" t="s">
        <v>43</v>
      </c>
      <c r="H416" s="172">
        <v>73315.014599999995</v>
      </c>
      <c r="I416" s="172">
        <v>128301.27559999999</v>
      </c>
      <c r="J416" s="172">
        <v>99649.888699999996</v>
      </c>
      <c r="K416" s="172">
        <v>174387.30530000001</v>
      </c>
      <c r="L416" s="172">
        <v>125884.62149999999</v>
      </c>
      <c r="M416" s="172">
        <v>220298.08780000001</v>
      </c>
      <c r="N416" s="172">
        <v>165581.18590000001</v>
      </c>
      <c r="O416" s="172">
        <v>289767.07539999997</v>
      </c>
      <c r="P416" s="172">
        <v>204853.0673</v>
      </c>
      <c r="Q416" s="172">
        <v>358492.8677</v>
      </c>
      <c r="R416" s="172">
        <v>230562.45139999999</v>
      </c>
      <c r="S416" s="172">
        <v>403484.29009999998</v>
      </c>
      <c r="T416" s="172">
        <v>255894.33960000001</v>
      </c>
      <c r="U416" s="172">
        <v>447815.0944</v>
      </c>
    </row>
    <row r="417" spans="1:21">
      <c r="A417" s="171">
        <v>3</v>
      </c>
      <c r="B417" s="171" t="s">
        <v>552</v>
      </c>
      <c r="C417" s="171" t="s">
        <v>136</v>
      </c>
      <c r="D417" s="171" t="s">
        <v>590</v>
      </c>
      <c r="E417" s="171" t="s">
        <v>398</v>
      </c>
      <c r="F417" s="171">
        <v>4</v>
      </c>
      <c r="G417" s="171" t="s">
        <v>46</v>
      </c>
      <c r="H417" s="172">
        <v>82815.8943</v>
      </c>
      <c r="I417" s="172">
        <v>132505.43280000001</v>
      </c>
      <c r="J417" s="172">
        <v>115942.25199999999</v>
      </c>
      <c r="K417" s="172">
        <v>185507.6059</v>
      </c>
      <c r="L417" s="172">
        <v>149068.6096</v>
      </c>
      <c r="M417" s="172">
        <v>238509.77910000001</v>
      </c>
      <c r="N417" s="172">
        <v>198758.14619999999</v>
      </c>
      <c r="O417" s="172">
        <v>318013.03869999998</v>
      </c>
      <c r="P417" s="172">
        <v>248447.68280000001</v>
      </c>
      <c r="Q417" s="172">
        <v>397516.29830000002</v>
      </c>
      <c r="R417" s="172">
        <v>281574.0404</v>
      </c>
      <c r="S417" s="172">
        <v>450518.47139999998</v>
      </c>
      <c r="T417" s="172">
        <v>314700.3982</v>
      </c>
      <c r="U417" s="172">
        <v>503520.6446</v>
      </c>
    </row>
    <row r="418" spans="1:21">
      <c r="A418" s="171">
        <v>3</v>
      </c>
      <c r="B418" s="171" t="s">
        <v>552</v>
      </c>
      <c r="C418" s="171" t="s">
        <v>136</v>
      </c>
      <c r="D418" s="171" t="s">
        <v>590</v>
      </c>
      <c r="E418" s="171" t="s">
        <v>431</v>
      </c>
      <c r="F418" s="171">
        <v>1</v>
      </c>
      <c r="G418" s="171" t="s">
        <v>48</v>
      </c>
      <c r="H418" s="172">
        <v>98247.173500000004</v>
      </c>
      <c r="I418" s="172">
        <v>171932.55360000001</v>
      </c>
      <c r="J418" s="172">
        <v>127247.01609999999</v>
      </c>
      <c r="K418" s="172">
        <v>222682.27830000001</v>
      </c>
      <c r="L418" s="172">
        <v>152338.98749999999</v>
      </c>
      <c r="M418" s="172">
        <v>266593.22820000001</v>
      </c>
      <c r="N418" s="172">
        <v>181769.019</v>
      </c>
      <c r="O418" s="172">
        <v>318095.78330000001</v>
      </c>
      <c r="P418" s="172">
        <v>214311.13510000001</v>
      </c>
      <c r="Q418" s="172">
        <v>375044.4865</v>
      </c>
      <c r="R418" s="172">
        <v>235004.1574</v>
      </c>
      <c r="S418" s="172">
        <v>411257.27559999999</v>
      </c>
      <c r="T418" s="172">
        <v>254492.21720000001</v>
      </c>
      <c r="U418" s="172">
        <v>445361.38010000001</v>
      </c>
    </row>
    <row r="419" spans="1:21">
      <c r="A419" s="171">
        <v>3</v>
      </c>
      <c r="B419" s="171" t="s">
        <v>552</v>
      </c>
      <c r="C419" s="171" t="s">
        <v>136</v>
      </c>
      <c r="D419" s="171" t="s">
        <v>590</v>
      </c>
      <c r="E419" s="171" t="s">
        <v>431</v>
      </c>
      <c r="F419" s="171">
        <v>2</v>
      </c>
      <c r="G419" s="171" t="s">
        <v>44</v>
      </c>
      <c r="H419" s="172">
        <v>83864.987999999998</v>
      </c>
      <c r="I419" s="172">
        <v>146763.72899999999</v>
      </c>
      <c r="J419" s="172">
        <v>109711.5533</v>
      </c>
      <c r="K419" s="172">
        <v>191995.21840000001</v>
      </c>
      <c r="L419" s="172">
        <v>133135.73139999999</v>
      </c>
      <c r="M419" s="172">
        <v>232987.53</v>
      </c>
      <c r="N419" s="172">
        <v>162852.47159999999</v>
      </c>
      <c r="O419" s="172">
        <v>284991.82549999998</v>
      </c>
      <c r="P419" s="172">
        <v>193178.0484</v>
      </c>
      <c r="Q419" s="172">
        <v>338061.58470000001</v>
      </c>
      <c r="R419" s="172">
        <v>212836.94529999999</v>
      </c>
      <c r="S419" s="172">
        <v>372464.65429999999</v>
      </c>
      <c r="T419" s="172">
        <v>231123.3732</v>
      </c>
      <c r="U419" s="172">
        <v>404465.9032</v>
      </c>
    </row>
    <row r="420" spans="1:21">
      <c r="A420" s="171">
        <v>3</v>
      </c>
      <c r="B420" s="171" t="s">
        <v>552</v>
      </c>
      <c r="C420" s="171" t="s">
        <v>136</v>
      </c>
      <c r="D420" s="171" t="s">
        <v>590</v>
      </c>
      <c r="E420" s="171" t="s">
        <v>431</v>
      </c>
      <c r="F420" s="171">
        <v>3</v>
      </c>
      <c r="G420" s="171" t="s">
        <v>43</v>
      </c>
      <c r="H420" s="172">
        <v>74559.569699999993</v>
      </c>
      <c r="I420" s="172">
        <v>130479.24679999999</v>
      </c>
      <c r="J420" s="172">
        <v>101420.2205</v>
      </c>
      <c r="K420" s="172">
        <v>177485.386</v>
      </c>
      <c r="L420" s="172">
        <v>128181.66620000001</v>
      </c>
      <c r="M420" s="172">
        <v>224317.91570000001</v>
      </c>
      <c r="N420" s="172">
        <v>168665.0802</v>
      </c>
      <c r="O420" s="172">
        <v>295163.89039999997</v>
      </c>
      <c r="P420" s="172">
        <v>208727.78039999999</v>
      </c>
      <c r="Q420" s="172">
        <v>365273.61560000002</v>
      </c>
      <c r="R420" s="172">
        <v>234968.78709999999</v>
      </c>
      <c r="S420" s="172">
        <v>411195.3775</v>
      </c>
      <c r="T420" s="172">
        <v>260835.8259</v>
      </c>
      <c r="U420" s="172">
        <v>456462.69530000002</v>
      </c>
    </row>
    <row r="421" spans="1:21">
      <c r="A421" s="171">
        <v>3</v>
      </c>
      <c r="B421" s="171" t="s">
        <v>552</v>
      </c>
      <c r="C421" s="171" t="s">
        <v>136</v>
      </c>
      <c r="D421" s="171" t="s">
        <v>590</v>
      </c>
      <c r="E421" s="171" t="s">
        <v>431</v>
      </c>
      <c r="F421" s="171">
        <v>4</v>
      </c>
      <c r="G421" s="171" t="s">
        <v>46</v>
      </c>
      <c r="H421" s="172">
        <v>83716.759900000005</v>
      </c>
      <c r="I421" s="172">
        <v>133946.81779999999</v>
      </c>
      <c r="J421" s="172">
        <v>117203.4638</v>
      </c>
      <c r="K421" s="172">
        <v>187525.54500000001</v>
      </c>
      <c r="L421" s="172">
        <v>150690.1678</v>
      </c>
      <c r="M421" s="172">
        <v>241104.2721</v>
      </c>
      <c r="N421" s="172">
        <v>200920.22380000001</v>
      </c>
      <c r="O421" s="172">
        <v>321472.3627</v>
      </c>
      <c r="P421" s="172">
        <v>251150.27970000001</v>
      </c>
      <c r="Q421" s="172">
        <v>401840.4534</v>
      </c>
      <c r="R421" s="172">
        <v>284636.98359999998</v>
      </c>
      <c r="S421" s="172">
        <v>455419.18050000002</v>
      </c>
      <c r="T421" s="172">
        <v>318123.6875</v>
      </c>
      <c r="U421" s="172">
        <v>508997.90769999998</v>
      </c>
    </row>
    <row r="422" spans="1:21">
      <c r="A422" s="171">
        <v>3</v>
      </c>
      <c r="B422" s="171" t="s">
        <v>552</v>
      </c>
      <c r="C422" s="171" t="s">
        <v>136</v>
      </c>
      <c r="D422" s="171" t="s">
        <v>590</v>
      </c>
      <c r="E422" s="171" t="s">
        <v>459</v>
      </c>
      <c r="F422" s="171">
        <v>1</v>
      </c>
      <c r="G422" s="171" t="s">
        <v>48</v>
      </c>
      <c r="H422" s="172">
        <v>116938.7819</v>
      </c>
      <c r="I422" s="172">
        <v>204642.86850000001</v>
      </c>
      <c r="J422" s="172">
        <v>151538.49230000001</v>
      </c>
      <c r="K422" s="172">
        <v>265192.3616</v>
      </c>
      <c r="L422" s="172">
        <v>181476.8057</v>
      </c>
      <c r="M422" s="172">
        <v>317584.40999999997</v>
      </c>
      <c r="N422" s="172">
        <v>216621.27239999999</v>
      </c>
      <c r="O422" s="172">
        <v>379087.2267</v>
      </c>
      <c r="P422" s="172">
        <v>255483.38519999999</v>
      </c>
      <c r="Q422" s="172">
        <v>447095.924</v>
      </c>
      <c r="R422" s="172">
        <v>280194.64559999999</v>
      </c>
      <c r="S422" s="172">
        <v>490340.62969999999</v>
      </c>
      <c r="T422" s="172">
        <v>303499.07370000001</v>
      </c>
      <c r="U422" s="172">
        <v>531123.37910000002</v>
      </c>
    </row>
    <row r="423" spans="1:21">
      <c r="A423" s="171">
        <v>3</v>
      </c>
      <c r="B423" s="171" t="s">
        <v>552</v>
      </c>
      <c r="C423" s="171" t="s">
        <v>136</v>
      </c>
      <c r="D423" s="171" t="s">
        <v>590</v>
      </c>
      <c r="E423" s="171" t="s">
        <v>459</v>
      </c>
      <c r="F423" s="171">
        <v>2</v>
      </c>
      <c r="G423" s="171" t="s">
        <v>44</v>
      </c>
      <c r="H423" s="172">
        <v>99435.933099999995</v>
      </c>
      <c r="I423" s="172">
        <v>174012.883</v>
      </c>
      <c r="J423" s="172">
        <v>130198.1645</v>
      </c>
      <c r="K423" s="172">
        <v>227846.78779999999</v>
      </c>
      <c r="L423" s="172">
        <v>158106.80480000001</v>
      </c>
      <c r="M423" s="172">
        <v>276686.90830000001</v>
      </c>
      <c r="N423" s="172">
        <v>193600.1906</v>
      </c>
      <c r="O423" s="172">
        <v>338800.33350000001</v>
      </c>
      <c r="P423" s="172">
        <v>229764.8167</v>
      </c>
      <c r="Q423" s="172">
        <v>402088.42920000001</v>
      </c>
      <c r="R423" s="172">
        <v>253217.56589999999</v>
      </c>
      <c r="S423" s="172">
        <v>443130.74040000001</v>
      </c>
      <c r="T423" s="172">
        <v>275059.63089999999</v>
      </c>
      <c r="U423" s="172">
        <v>481354.35399999999</v>
      </c>
    </row>
    <row r="424" spans="1:21">
      <c r="A424" s="171">
        <v>3</v>
      </c>
      <c r="B424" s="171" t="s">
        <v>552</v>
      </c>
      <c r="C424" s="171" t="s">
        <v>136</v>
      </c>
      <c r="D424" s="171" t="s">
        <v>590</v>
      </c>
      <c r="E424" s="171" t="s">
        <v>459</v>
      </c>
      <c r="F424" s="171">
        <v>3</v>
      </c>
      <c r="G424" s="171" t="s">
        <v>43</v>
      </c>
      <c r="H424" s="172">
        <v>88135.587799999994</v>
      </c>
      <c r="I424" s="172">
        <v>154237.27859999999</v>
      </c>
      <c r="J424" s="172">
        <v>119783.6924</v>
      </c>
      <c r="K424" s="172">
        <v>209621.46170000001</v>
      </c>
      <c r="L424" s="172">
        <v>151311.06589999999</v>
      </c>
      <c r="M424" s="172">
        <v>264794.36540000001</v>
      </c>
      <c r="N424" s="172">
        <v>199017.41589999999</v>
      </c>
      <c r="O424" s="172">
        <v>348280.4779</v>
      </c>
      <c r="P424" s="172">
        <v>246211.76500000001</v>
      </c>
      <c r="Q424" s="172">
        <v>430870.58870000002</v>
      </c>
      <c r="R424" s="172">
        <v>277105.77429999999</v>
      </c>
      <c r="S424" s="172">
        <v>484935.10509999999</v>
      </c>
      <c r="T424" s="172">
        <v>307544.67170000001</v>
      </c>
      <c r="U424" s="172">
        <v>538203.17539999995</v>
      </c>
    </row>
    <row r="425" spans="1:21">
      <c r="A425" s="171">
        <v>3</v>
      </c>
      <c r="B425" s="171" t="s">
        <v>552</v>
      </c>
      <c r="C425" s="171" t="s">
        <v>136</v>
      </c>
      <c r="D425" s="171" t="s">
        <v>590</v>
      </c>
      <c r="E425" s="171" t="s">
        <v>459</v>
      </c>
      <c r="F425" s="171">
        <v>4</v>
      </c>
      <c r="G425" s="171" t="s">
        <v>46</v>
      </c>
      <c r="H425" s="172">
        <v>99623.407099999997</v>
      </c>
      <c r="I425" s="172">
        <v>159397.45379999999</v>
      </c>
      <c r="J425" s="172">
        <v>139472.76999999999</v>
      </c>
      <c r="K425" s="172">
        <v>223156.43530000001</v>
      </c>
      <c r="L425" s="172">
        <v>179322.13279999999</v>
      </c>
      <c r="M425" s="172">
        <v>286915.41680000001</v>
      </c>
      <c r="N425" s="172">
        <v>239096.1771</v>
      </c>
      <c r="O425" s="172">
        <v>382553.88919999998</v>
      </c>
      <c r="P425" s="172">
        <v>298870.22139999998</v>
      </c>
      <c r="Q425" s="172">
        <v>478192.36139999999</v>
      </c>
      <c r="R425" s="172">
        <v>338719.58429999999</v>
      </c>
      <c r="S425" s="172">
        <v>541951.34290000005</v>
      </c>
      <c r="T425" s="172">
        <v>378568.94709999999</v>
      </c>
      <c r="U425" s="172">
        <v>605710.32440000004</v>
      </c>
    </row>
    <row r="426" spans="1:21">
      <c r="A426" s="171">
        <v>3</v>
      </c>
      <c r="B426" s="171" t="s">
        <v>552</v>
      </c>
      <c r="C426" s="171" t="s">
        <v>136</v>
      </c>
      <c r="D426" s="171" t="s">
        <v>590</v>
      </c>
      <c r="E426" s="171" t="s">
        <v>135</v>
      </c>
      <c r="F426" s="171">
        <v>1</v>
      </c>
      <c r="G426" s="171" t="s">
        <v>48</v>
      </c>
      <c r="H426" s="172">
        <v>122973.33319999999</v>
      </c>
      <c r="I426" s="172">
        <v>215203.33309999999</v>
      </c>
      <c r="J426" s="172">
        <v>159222.74129999999</v>
      </c>
      <c r="K426" s="172">
        <v>278639.79739999998</v>
      </c>
      <c r="L426" s="172">
        <v>190586.72210000001</v>
      </c>
      <c r="M426" s="172">
        <v>333526.76370000001</v>
      </c>
      <c r="N426" s="172">
        <v>227355.21419999999</v>
      </c>
      <c r="O426" s="172">
        <v>397871.62479999999</v>
      </c>
      <c r="P426" s="172">
        <v>268011.03570000001</v>
      </c>
      <c r="Q426" s="172">
        <v>469019.3125</v>
      </c>
      <c r="R426" s="172">
        <v>293863.76130000001</v>
      </c>
      <c r="S426" s="172">
        <v>514261.58230000001</v>
      </c>
      <c r="T426" s="172">
        <v>318192.06180000002</v>
      </c>
      <c r="U426" s="172">
        <v>556836.10829999996</v>
      </c>
    </row>
    <row r="427" spans="1:21">
      <c r="A427" s="171">
        <v>3</v>
      </c>
      <c r="B427" s="171" t="s">
        <v>552</v>
      </c>
      <c r="C427" s="171" t="s">
        <v>136</v>
      </c>
      <c r="D427" s="171" t="s">
        <v>590</v>
      </c>
      <c r="E427" s="171" t="s">
        <v>135</v>
      </c>
      <c r="F427" s="171">
        <v>2</v>
      </c>
      <c r="G427" s="171" t="s">
        <v>44</v>
      </c>
      <c r="H427" s="172">
        <v>105199.1226</v>
      </c>
      <c r="I427" s="172">
        <v>184098.46460000001</v>
      </c>
      <c r="J427" s="172">
        <v>137551.55600000001</v>
      </c>
      <c r="K427" s="172">
        <v>240715.22289999999</v>
      </c>
      <c r="L427" s="172">
        <v>166854.3959</v>
      </c>
      <c r="M427" s="172">
        <v>291995.19280000002</v>
      </c>
      <c r="N427" s="172">
        <v>203977.21669999999</v>
      </c>
      <c r="O427" s="172">
        <v>356960.12920000002</v>
      </c>
      <c r="P427" s="172">
        <v>241893.73009999999</v>
      </c>
      <c r="Q427" s="172">
        <v>423314.02779999998</v>
      </c>
      <c r="R427" s="172">
        <v>266468.43280000001</v>
      </c>
      <c r="S427" s="172">
        <v>466319.7574</v>
      </c>
      <c r="T427" s="172">
        <v>289311.69770000002</v>
      </c>
      <c r="U427" s="172">
        <v>506295.47110000002</v>
      </c>
    </row>
    <row r="428" spans="1:21">
      <c r="A428" s="171">
        <v>3</v>
      </c>
      <c r="B428" s="171" t="s">
        <v>552</v>
      </c>
      <c r="C428" s="171" t="s">
        <v>136</v>
      </c>
      <c r="D428" s="171" t="s">
        <v>590</v>
      </c>
      <c r="E428" s="171" t="s">
        <v>135</v>
      </c>
      <c r="F428" s="171">
        <v>3</v>
      </c>
      <c r="G428" s="171" t="s">
        <v>43</v>
      </c>
      <c r="H428" s="172">
        <v>93684.719599999997</v>
      </c>
      <c r="I428" s="172">
        <v>163948.25940000001</v>
      </c>
      <c r="J428" s="172">
        <v>127496.5681</v>
      </c>
      <c r="K428" s="172">
        <v>223118.99419999999</v>
      </c>
      <c r="L428" s="172">
        <v>161185.81359999999</v>
      </c>
      <c r="M428" s="172">
        <v>282075.17389999999</v>
      </c>
      <c r="N428" s="172">
        <v>212141.41020000001</v>
      </c>
      <c r="O428" s="172">
        <v>371247.46789999999</v>
      </c>
      <c r="P428" s="172">
        <v>262577.06780000002</v>
      </c>
      <c r="Q428" s="172">
        <v>459509.8688</v>
      </c>
      <c r="R428" s="172">
        <v>295623.12959999999</v>
      </c>
      <c r="S428" s="172">
        <v>517340.4768</v>
      </c>
      <c r="T428" s="172">
        <v>328207.0233</v>
      </c>
      <c r="U428" s="172">
        <v>574362.29090000002</v>
      </c>
    </row>
    <row r="429" spans="1:21">
      <c r="A429" s="171">
        <v>3</v>
      </c>
      <c r="B429" s="171" t="s">
        <v>552</v>
      </c>
      <c r="C429" s="171" t="s">
        <v>136</v>
      </c>
      <c r="D429" s="171" t="s">
        <v>590</v>
      </c>
      <c r="E429" s="171" t="s">
        <v>135</v>
      </c>
      <c r="F429" s="171">
        <v>4</v>
      </c>
      <c r="G429" s="171" t="s">
        <v>46</v>
      </c>
      <c r="H429" s="172">
        <v>104798.16499999999</v>
      </c>
      <c r="I429" s="172">
        <v>167677.06640000001</v>
      </c>
      <c r="J429" s="172">
        <v>146717.43090000001</v>
      </c>
      <c r="K429" s="172">
        <v>234747.89290000001</v>
      </c>
      <c r="L429" s="172">
        <v>188636.69690000001</v>
      </c>
      <c r="M429" s="172">
        <v>301818.7194</v>
      </c>
      <c r="N429" s="172">
        <v>251515.59580000001</v>
      </c>
      <c r="O429" s="172">
        <v>402424.95929999999</v>
      </c>
      <c r="P429" s="172">
        <v>314394.49479999999</v>
      </c>
      <c r="Q429" s="172">
        <v>503031.19900000002</v>
      </c>
      <c r="R429" s="172">
        <v>356313.76069999998</v>
      </c>
      <c r="S429" s="172">
        <v>570102.02549999999</v>
      </c>
      <c r="T429" s="172">
        <v>398233.02659999998</v>
      </c>
      <c r="U429" s="172">
        <v>637172.85210000002</v>
      </c>
    </row>
    <row r="430" spans="1:21">
      <c r="A430" s="171">
        <v>3</v>
      </c>
      <c r="B430" s="171" t="s">
        <v>552</v>
      </c>
      <c r="C430" s="171" t="s">
        <v>136</v>
      </c>
      <c r="D430" s="171" t="s">
        <v>590</v>
      </c>
      <c r="E430" s="171" t="s">
        <v>495</v>
      </c>
      <c r="F430" s="171">
        <v>1</v>
      </c>
      <c r="G430" s="171" t="s">
        <v>48</v>
      </c>
      <c r="H430" s="172">
        <v>105195.5707</v>
      </c>
      <c r="I430" s="172">
        <v>184092.2487</v>
      </c>
      <c r="J430" s="172">
        <v>136202.74350000001</v>
      </c>
      <c r="K430" s="172">
        <v>238354.80110000001</v>
      </c>
      <c r="L430" s="172">
        <v>163030.97500000001</v>
      </c>
      <c r="M430" s="172">
        <v>285304.20620000002</v>
      </c>
      <c r="N430" s="172">
        <v>194481.4754</v>
      </c>
      <c r="O430" s="172">
        <v>340342.58199999999</v>
      </c>
      <c r="P430" s="172">
        <v>229257.03539999999</v>
      </c>
      <c r="Q430" s="172">
        <v>401199.81209999998</v>
      </c>
      <c r="R430" s="172">
        <v>251370.55979999999</v>
      </c>
      <c r="S430" s="172">
        <v>439898.47960000002</v>
      </c>
      <c r="T430" s="172">
        <v>272179.44150000002</v>
      </c>
      <c r="U430" s="172">
        <v>476314.02260000003</v>
      </c>
    </row>
    <row r="431" spans="1:21">
      <c r="A431" s="171">
        <v>3</v>
      </c>
      <c r="B431" s="171" t="s">
        <v>552</v>
      </c>
      <c r="C431" s="171" t="s">
        <v>136</v>
      </c>
      <c r="D431" s="171" t="s">
        <v>590</v>
      </c>
      <c r="E431" s="171" t="s">
        <v>495</v>
      </c>
      <c r="F431" s="171">
        <v>2</v>
      </c>
      <c r="G431" s="171" t="s">
        <v>44</v>
      </c>
      <c r="H431" s="172">
        <v>89999.298299999995</v>
      </c>
      <c r="I431" s="172">
        <v>157498.7721</v>
      </c>
      <c r="J431" s="172">
        <v>117674.70630000001</v>
      </c>
      <c r="K431" s="172">
        <v>205930.736</v>
      </c>
      <c r="L431" s="172">
        <v>142740.7409</v>
      </c>
      <c r="M431" s="172">
        <v>249796.2965</v>
      </c>
      <c r="N431" s="172">
        <v>174494.179</v>
      </c>
      <c r="O431" s="172">
        <v>305364.81319999998</v>
      </c>
      <c r="P431" s="172">
        <v>206927.73499999999</v>
      </c>
      <c r="Q431" s="172">
        <v>362123.53619999997</v>
      </c>
      <c r="R431" s="172">
        <v>227948.59839999999</v>
      </c>
      <c r="S431" s="172">
        <v>398910.04719999997</v>
      </c>
      <c r="T431" s="172">
        <v>247487.83129999999</v>
      </c>
      <c r="U431" s="172">
        <v>433103.70480000001</v>
      </c>
    </row>
    <row r="432" spans="1:21">
      <c r="A432" s="171">
        <v>3</v>
      </c>
      <c r="B432" s="171" t="s">
        <v>552</v>
      </c>
      <c r="C432" s="171" t="s">
        <v>136</v>
      </c>
      <c r="D432" s="171" t="s">
        <v>590</v>
      </c>
      <c r="E432" s="171" t="s">
        <v>495</v>
      </c>
      <c r="F432" s="171">
        <v>3</v>
      </c>
      <c r="G432" s="171" t="s">
        <v>43</v>
      </c>
      <c r="H432" s="172">
        <v>80154.388399999996</v>
      </c>
      <c r="I432" s="172">
        <v>140270.17970000001</v>
      </c>
      <c r="J432" s="172">
        <v>109085.23970000001</v>
      </c>
      <c r="K432" s="172">
        <v>190899.16940000001</v>
      </c>
      <c r="L432" s="172">
        <v>137911.27009999999</v>
      </c>
      <c r="M432" s="172">
        <v>241344.72270000001</v>
      </c>
      <c r="N432" s="172">
        <v>181510.8774</v>
      </c>
      <c r="O432" s="172">
        <v>317644.0355</v>
      </c>
      <c r="P432" s="172">
        <v>224665.95670000001</v>
      </c>
      <c r="Q432" s="172">
        <v>393165.42420000001</v>
      </c>
      <c r="R432" s="172">
        <v>252942.08960000001</v>
      </c>
      <c r="S432" s="172">
        <v>442648.6568</v>
      </c>
      <c r="T432" s="172">
        <v>280823.08639999997</v>
      </c>
      <c r="U432" s="172">
        <v>491440.40120000002</v>
      </c>
    </row>
    <row r="433" spans="1:21">
      <c r="A433" s="171">
        <v>3</v>
      </c>
      <c r="B433" s="171" t="s">
        <v>552</v>
      </c>
      <c r="C433" s="171" t="s">
        <v>136</v>
      </c>
      <c r="D433" s="171" t="s">
        <v>590</v>
      </c>
      <c r="E433" s="171" t="s">
        <v>495</v>
      </c>
      <c r="F433" s="171">
        <v>4</v>
      </c>
      <c r="G433" s="171" t="s">
        <v>46</v>
      </c>
      <c r="H433" s="172">
        <v>89648.361999999994</v>
      </c>
      <c r="I433" s="172">
        <v>143437.38140000001</v>
      </c>
      <c r="J433" s="172">
        <v>125507.7069</v>
      </c>
      <c r="K433" s="172">
        <v>200812.334</v>
      </c>
      <c r="L433" s="172">
        <v>161367.05170000001</v>
      </c>
      <c r="M433" s="172">
        <v>258187.28649999999</v>
      </c>
      <c r="N433" s="172">
        <v>215156.06890000001</v>
      </c>
      <c r="O433" s="172">
        <v>344249.71539999999</v>
      </c>
      <c r="P433" s="172">
        <v>268945.08610000001</v>
      </c>
      <c r="Q433" s="172">
        <v>430312.14419999998</v>
      </c>
      <c r="R433" s="172">
        <v>304804.43089999998</v>
      </c>
      <c r="S433" s="172">
        <v>487687.09669999999</v>
      </c>
      <c r="T433" s="172">
        <v>340663.7757</v>
      </c>
      <c r="U433" s="172">
        <v>545062.04929999996</v>
      </c>
    </row>
    <row r="434" spans="1:21">
      <c r="A434" s="171">
        <v>3</v>
      </c>
      <c r="B434" s="171" t="s">
        <v>552</v>
      </c>
      <c r="C434" s="171" t="s">
        <v>136</v>
      </c>
      <c r="D434" s="171" t="s">
        <v>590</v>
      </c>
      <c r="E434" s="171" t="s">
        <v>505</v>
      </c>
      <c r="F434" s="171">
        <v>1</v>
      </c>
      <c r="G434" s="171" t="s">
        <v>48</v>
      </c>
      <c r="H434" s="172">
        <v>102635.21060000001</v>
      </c>
      <c r="I434" s="172">
        <v>179611.61859999999</v>
      </c>
      <c r="J434" s="172">
        <v>132996.3486</v>
      </c>
      <c r="K434" s="172">
        <v>232743.61009999999</v>
      </c>
      <c r="L434" s="172">
        <v>159267.04089999999</v>
      </c>
      <c r="M434" s="172">
        <v>278717.32150000002</v>
      </c>
      <c r="N434" s="172">
        <v>190103.74840000001</v>
      </c>
      <c r="O434" s="172">
        <v>332681.55969999998</v>
      </c>
      <c r="P434" s="172">
        <v>224202.3193</v>
      </c>
      <c r="Q434" s="172">
        <v>392354.05859999999</v>
      </c>
      <c r="R434" s="172">
        <v>245884.62779999999</v>
      </c>
      <c r="S434" s="172">
        <v>430298.09850000002</v>
      </c>
      <c r="T434" s="172">
        <v>266330.04670000001</v>
      </c>
      <c r="U434" s="172">
        <v>466077.58189999999</v>
      </c>
    </row>
    <row r="435" spans="1:21">
      <c r="A435" s="171">
        <v>3</v>
      </c>
      <c r="B435" s="171" t="s">
        <v>552</v>
      </c>
      <c r="C435" s="171" t="s">
        <v>136</v>
      </c>
      <c r="D435" s="171" t="s">
        <v>590</v>
      </c>
      <c r="E435" s="171" t="s">
        <v>505</v>
      </c>
      <c r="F435" s="171">
        <v>2</v>
      </c>
      <c r="G435" s="171" t="s">
        <v>44</v>
      </c>
      <c r="H435" s="172">
        <v>87303.257400000002</v>
      </c>
      <c r="I435" s="172">
        <v>152780.70050000001</v>
      </c>
      <c r="J435" s="172">
        <v>114302.8826</v>
      </c>
      <c r="K435" s="172">
        <v>200030.04459999999</v>
      </c>
      <c r="L435" s="172">
        <v>138795.64420000001</v>
      </c>
      <c r="M435" s="172">
        <v>242892.37729999999</v>
      </c>
      <c r="N435" s="172">
        <v>169937.99410000001</v>
      </c>
      <c r="O435" s="172">
        <v>297391.48959999997</v>
      </c>
      <c r="P435" s="172">
        <v>201673.6502</v>
      </c>
      <c r="Q435" s="172">
        <v>352928.88770000002</v>
      </c>
      <c r="R435" s="172">
        <v>222253.54199999999</v>
      </c>
      <c r="S435" s="172">
        <v>388943.69839999999</v>
      </c>
      <c r="T435" s="172">
        <v>241417.976</v>
      </c>
      <c r="U435" s="172">
        <v>422481.45799999998</v>
      </c>
    </row>
    <row r="436" spans="1:21">
      <c r="A436" s="171">
        <v>3</v>
      </c>
      <c r="B436" s="171" t="s">
        <v>552</v>
      </c>
      <c r="C436" s="171" t="s">
        <v>136</v>
      </c>
      <c r="D436" s="171" t="s">
        <v>590</v>
      </c>
      <c r="E436" s="171" t="s">
        <v>505</v>
      </c>
      <c r="F436" s="171">
        <v>3</v>
      </c>
      <c r="G436" s="171" t="s">
        <v>43</v>
      </c>
      <c r="H436" s="172">
        <v>77402.659799999994</v>
      </c>
      <c r="I436" s="172">
        <v>135454.65470000001</v>
      </c>
      <c r="J436" s="172">
        <v>105204.8652</v>
      </c>
      <c r="K436" s="172">
        <v>184108.514</v>
      </c>
      <c r="L436" s="172">
        <v>132901.31390000001</v>
      </c>
      <c r="M436" s="172">
        <v>232577.29920000001</v>
      </c>
      <c r="N436" s="172">
        <v>174809.7677</v>
      </c>
      <c r="O436" s="172">
        <v>305917.09350000002</v>
      </c>
      <c r="P436" s="172">
        <v>216269.72459999999</v>
      </c>
      <c r="Q436" s="172">
        <v>378472.01819999999</v>
      </c>
      <c r="R436" s="172">
        <v>243411.36600000001</v>
      </c>
      <c r="S436" s="172">
        <v>425969.89039999997</v>
      </c>
      <c r="T436" s="172">
        <v>270154.3432</v>
      </c>
      <c r="U436" s="172">
        <v>472770.1005</v>
      </c>
    </row>
    <row r="437" spans="1:21">
      <c r="A437" s="171">
        <v>3</v>
      </c>
      <c r="B437" s="171" t="s">
        <v>552</v>
      </c>
      <c r="C437" s="171" t="s">
        <v>136</v>
      </c>
      <c r="D437" s="171" t="s">
        <v>590</v>
      </c>
      <c r="E437" s="171" t="s">
        <v>505</v>
      </c>
      <c r="F437" s="171">
        <v>4</v>
      </c>
      <c r="G437" s="171" t="s">
        <v>46</v>
      </c>
      <c r="H437" s="172">
        <v>87439.399000000005</v>
      </c>
      <c r="I437" s="172">
        <v>139903.0405</v>
      </c>
      <c r="J437" s="172">
        <v>122415.1586</v>
      </c>
      <c r="K437" s="172">
        <v>195864.2568</v>
      </c>
      <c r="L437" s="172">
        <v>157390.91819999999</v>
      </c>
      <c r="M437" s="172">
        <v>251825.47289999999</v>
      </c>
      <c r="N437" s="172">
        <v>209854.5577</v>
      </c>
      <c r="O437" s="172">
        <v>335767.29729999998</v>
      </c>
      <c r="P437" s="172">
        <v>262318.19699999999</v>
      </c>
      <c r="Q437" s="172">
        <v>419709.1214</v>
      </c>
      <c r="R437" s="172">
        <v>297293.95669999998</v>
      </c>
      <c r="S437" s="172">
        <v>475670.33769999997</v>
      </c>
      <c r="T437" s="172">
        <v>332269.71620000002</v>
      </c>
      <c r="U437" s="172">
        <v>531631.55390000006</v>
      </c>
    </row>
    <row r="438" spans="1:21">
      <c r="A438" s="171">
        <v>3</v>
      </c>
      <c r="B438" s="171" t="s">
        <v>552</v>
      </c>
      <c r="C438" s="171" t="s">
        <v>136</v>
      </c>
      <c r="D438" s="171" t="s">
        <v>590</v>
      </c>
      <c r="E438" s="171" t="s">
        <v>516</v>
      </c>
      <c r="F438" s="171">
        <v>1</v>
      </c>
      <c r="G438" s="171" t="s">
        <v>48</v>
      </c>
      <c r="H438" s="172">
        <v>98779.300499999998</v>
      </c>
      <c r="I438" s="172">
        <v>172863.77590000001</v>
      </c>
      <c r="J438" s="172">
        <v>127890.3106</v>
      </c>
      <c r="K438" s="172">
        <v>223808.0436</v>
      </c>
      <c r="L438" s="172">
        <v>153077.8671</v>
      </c>
      <c r="M438" s="172">
        <v>267886.26730000001</v>
      </c>
      <c r="N438" s="172">
        <v>182603.2162</v>
      </c>
      <c r="O438" s="172">
        <v>319555.62839999999</v>
      </c>
      <c r="P438" s="172">
        <v>215250.01430000001</v>
      </c>
      <c r="Q438" s="172">
        <v>376687.52490000002</v>
      </c>
      <c r="R438" s="172">
        <v>236009.90710000001</v>
      </c>
      <c r="S438" s="172">
        <v>413017.33730000001</v>
      </c>
      <c r="T438" s="172">
        <v>255543.1024</v>
      </c>
      <c r="U438" s="172">
        <v>447200.42910000001</v>
      </c>
    </row>
    <row r="439" spans="1:21">
      <c r="A439" s="171">
        <v>3</v>
      </c>
      <c r="B439" s="171" t="s">
        <v>552</v>
      </c>
      <c r="C439" s="171" t="s">
        <v>136</v>
      </c>
      <c r="D439" s="171" t="s">
        <v>590</v>
      </c>
      <c r="E439" s="171" t="s">
        <v>516</v>
      </c>
      <c r="F439" s="171">
        <v>2</v>
      </c>
      <c r="G439" s="171" t="s">
        <v>44</v>
      </c>
      <c r="H439" s="172">
        <v>84532.795800000007</v>
      </c>
      <c r="I439" s="172">
        <v>147932.3927</v>
      </c>
      <c r="J439" s="172">
        <v>110520.27650000001</v>
      </c>
      <c r="K439" s="172">
        <v>193410.48389999999</v>
      </c>
      <c r="L439" s="172">
        <v>134055.77359999999</v>
      </c>
      <c r="M439" s="172">
        <v>234597.60370000001</v>
      </c>
      <c r="N439" s="172">
        <v>163865.12669999999</v>
      </c>
      <c r="O439" s="172">
        <v>286763.97169999999</v>
      </c>
      <c r="P439" s="172">
        <v>194316.29610000001</v>
      </c>
      <c r="Q439" s="172">
        <v>340053.51809999999</v>
      </c>
      <c r="R439" s="172">
        <v>214051.81940000001</v>
      </c>
      <c r="S439" s="172">
        <v>374590.6839</v>
      </c>
      <c r="T439" s="172">
        <v>232394.71900000001</v>
      </c>
      <c r="U439" s="172">
        <v>406690.75819999998</v>
      </c>
    </row>
    <row r="440" spans="1:21">
      <c r="A440" s="171">
        <v>3</v>
      </c>
      <c r="B440" s="171" t="s">
        <v>552</v>
      </c>
      <c r="C440" s="171" t="s">
        <v>136</v>
      </c>
      <c r="D440" s="171" t="s">
        <v>590</v>
      </c>
      <c r="E440" s="171" t="s">
        <v>516</v>
      </c>
      <c r="F440" s="171">
        <v>3</v>
      </c>
      <c r="G440" s="171" t="s">
        <v>43</v>
      </c>
      <c r="H440" s="172">
        <v>75301.734599999996</v>
      </c>
      <c r="I440" s="172">
        <v>131778.0356</v>
      </c>
      <c r="J440" s="172">
        <v>102487.20600000001</v>
      </c>
      <c r="K440" s="172">
        <v>179352.61060000001</v>
      </c>
      <c r="L440" s="172">
        <v>129574.408</v>
      </c>
      <c r="M440" s="172">
        <v>226755.21400000001</v>
      </c>
      <c r="N440" s="172">
        <v>170543.23740000001</v>
      </c>
      <c r="O440" s="172">
        <v>298450.6654</v>
      </c>
      <c r="P440" s="172">
        <v>211095.32180000001</v>
      </c>
      <c r="Q440" s="172">
        <v>369416.81319999998</v>
      </c>
      <c r="R440" s="172">
        <v>237666.99479999999</v>
      </c>
      <c r="S440" s="172">
        <v>415917.24089999998</v>
      </c>
      <c r="T440" s="172">
        <v>263868.22769999999</v>
      </c>
      <c r="U440" s="172">
        <v>461769.39840000001</v>
      </c>
    </row>
    <row r="441" spans="1:21">
      <c r="A441" s="171">
        <v>3</v>
      </c>
      <c r="B441" s="171" t="s">
        <v>552</v>
      </c>
      <c r="C441" s="171" t="s">
        <v>136</v>
      </c>
      <c r="D441" s="171" t="s">
        <v>590</v>
      </c>
      <c r="E441" s="171" t="s">
        <v>516</v>
      </c>
      <c r="F441" s="171">
        <v>4</v>
      </c>
      <c r="G441" s="171" t="s">
        <v>46</v>
      </c>
      <c r="H441" s="172">
        <v>84181.596900000004</v>
      </c>
      <c r="I441" s="172">
        <v>134690.55710000001</v>
      </c>
      <c r="J441" s="172">
        <v>117854.2357</v>
      </c>
      <c r="K441" s="172">
        <v>188566.77989999999</v>
      </c>
      <c r="L441" s="172">
        <v>151526.87450000001</v>
      </c>
      <c r="M441" s="172">
        <v>242443.00279999999</v>
      </c>
      <c r="N441" s="172">
        <v>202035.83259999999</v>
      </c>
      <c r="O441" s="172">
        <v>323257.337</v>
      </c>
      <c r="P441" s="172">
        <v>252544.79070000001</v>
      </c>
      <c r="Q441" s="172">
        <v>404071.67119999998</v>
      </c>
      <c r="R441" s="172">
        <v>286217.42950000003</v>
      </c>
      <c r="S441" s="172">
        <v>457947.89399999997</v>
      </c>
      <c r="T441" s="172">
        <v>319890.06829999998</v>
      </c>
      <c r="U441" s="172">
        <v>511824.11690000002</v>
      </c>
    </row>
    <row r="442" spans="1:21">
      <c r="A442" s="171">
        <v>3</v>
      </c>
      <c r="B442" s="171" t="s">
        <v>552</v>
      </c>
      <c r="C442" s="171" t="s">
        <v>136</v>
      </c>
      <c r="D442" s="171" t="s">
        <v>590</v>
      </c>
      <c r="E442" s="171" t="s">
        <v>525</v>
      </c>
      <c r="F442" s="171">
        <v>1</v>
      </c>
      <c r="G442" s="171" t="s">
        <v>48</v>
      </c>
      <c r="H442" s="172">
        <v>96751.070399999997</v>
      </c>
      <c r="I442" s="172">
        <v>169314.37330000001</v>
      </c>
      <c r="J442" s="172">
        <v>125327.21400000001</v>
      </c>
      <c r="K442" s="172">
        <v>219322.62460000001</v>
      </c>
      <c r="L442" s="172">
        <v>150052.81700000001</v>
      </c>
      <c r="M442" s="172">
        <v>262592.42969999998</v>
      </c>
      <c r="N442" s="172">
        <v>179059.69159999999</v>
      </c>
      <c r="O442" s="172">
        <v>313354.46029999998</v>
      </c>
      <c r="P442" s="172">
        <v>211134.18309999999</v>
      </c>
      <c r="Q442" s="172">
        <v>369484.82059999998</v>
      </c>
      <c r="R442" s="172">
        <v>231529.73130000001</v>
      </c>
      <c r="S442" s="172">
        <v>405177.02980000002</v>
      </c>
      <c r="T442" s="172">
        <v>250744.6</v>
      </c>
      <c r="U442" s="172">
        <v>438803.05</v>
      </c>
    </row>
    <row r="443" spans="1:21">
      <c r="A443" s="171">
        <v>3</v>
      </c>
      <c r="B443" s="171" t="s">
        <v>552</v>
      </c>
      <c r="C443" s="171" t="s">
        <v>136</v>
      </c>
      <c r="D443" s="171" t="s">
        <v>590</v>
      </c>
      <c r="E443" s="171" t="s">
        <v>525</v>
      </c>
      <c r="F443" s="171">
        <v>2</v>
      </c>
      <c r="G443" s="171" t="s">
        <v>44</v>
      </c>
      <c r="H443" s="172">
        <v>82504.565799999997</v>
      </c>
      <c r="I443" s="172">
        <v>144382.9901</v>
      </c>
      <c r="J443" s="172">
        <v>107957.18</v>
      </c>
      <c r="K443" s="172">
        <v>188925.065</v>
      </c>
      <c r="L443" s="172">
        <v>131030.72349999999</v>
      </c>
      <c r="M443" s="172">
        <v>229303.766</v>
      </c>
      <c r="N443" s="172">
        <v>160321.60209999999</v>
      </c>
      <c r="O443" s="172">
        <v>280562.80369999999</v>
      </c>
      <c r="P443" s="172">
        <v>190200.46489999999</v>
      </c>
      <c r="Q443" s="172">
        <v>332850.8137</v>
      </c>
      <c r="R443" s="172">
        <v>209571.64369999999</v>
      </c>
      <c r="S443" s="172">
        <v>366750.37640000001</v>
      </c>
      <c r="T443" s="172">
        <v>227596.21660000001</v>
      </c>
      <c r="U443" s="172">
        <v>398293.37900000002</v>
      </c>
    </row>
    <row r="444" spans="1:21">
      <c r="A444" s="171">
        <v>3</v>
      </c>
      <c r="B444" s="171" t="s">
        <v>552</v>
      </c>
      <c r="C444" s="171" t="s">
        <v>136</v>
      </c>
      <c r="D444" s="171" t="s">
        <v>590</v>
      </c>
      <c r="E444" s="171" t="s">
        <v>525</v>
      </c>
      <c r="F444" s="171">
        <v>3</v>
      </c>
      <c r="G444" s="171" t="s">
        <v>43</v>
      </c>
      <c r="H444" s="172">
        <v>73292.174199999994</v>
      </c>
      <c r="I444" s="172">
        <v>128261.30469999999</v>
      </c>
      <c r="J444" s="172">
        <v>99673.821299999996</v>
      </c>
      <c r="K444" s="172">
        <v>174429.18729999999</v>
      </c>
      <c r="L444" s="172">
        <v>125957.19899999999</v>
      </c>
      <c r="M444" s="172">
        <v>220425.09830000001</v>
      </c>
      <c r="N444" s="172">
        <v>165720.29199999999</v>
      </c>
      <c r="O444" s="172">
        <v>290010.5111</v>
      </c>
      <c r="P444" s="172">
        <v>205066.64019999999</v>
      </c>
      <c r="Q444" s="172">
        <v>358866.62030000001</v>
      </c>
      <c r="R444" s="172">
        <v>230834.4889</v>
      </c>
      <c r="S444" s="172">
        <v>403960.35560000001</v>
      </c>
      <c r="T444" s="172">
        <v>256231.8976</v>
      </c>
      <c r="U444" s="172">
        <v>448405.82089999999</v>
      </c>
    </row>
    <row r="445" spans="1:21">
      <c r="A445" s="171">
        <v>3</v>
      </c>
      <c r="B445" s="171" t="s">
        <v>552</v>
      </c>
      <c r="C445" s="171" t="s">
        <v>136</v>
      </c>
      <c r="D445" s="171" t="s">
        <v>590</v>
      </c>
      <c r="E445" s="171" t="s">
        <v>525</v>
      </c>
      <c r="F445" s="171">
        <v>4</v>
      </c>
      <c r="G445" s="171" t="s">
        <v>46</v>
      </c>
      <c r="H445" s="172">
        <v>82437.473499999993</v>
      </c>
      <c r="I445" s="172">
        <v>131899.95970000001</v>
      </c>
      <c r="J445" s="172">
        <v>115412.463</v>
      </c>
      <c r="K445" s="172">
        <v>184659.94349999999</v>
      </c>
      <c r="L445" s="172">
        <v>148387.45240000001</v>
      </c>
      <c r="M445" s="172">
        <v>237419.92739999999</v>
      </c>
      <c r="N445" s="172">
        <v>197849.93650000001</v>
      </c>
      <c r="O445" s="172">
        <v>316559.9031</v>
      </c>
      <c r="P445" s="172">
        <v>247312.42060000001</v>
      </c>
      <c r="Q445" s="172">
        <v>395699.87880000001</v>
      </c>
      <c r="R445" s="172">
        <v>280287.40999999997</v>
      </c>
      <c r="S445" s="172">
        <v>448459.8627</v>
      </c>
      <c r="T445" s="172">
        <v>313262.3995</v>
      </c>
      <c r="U445" s="172">
        <v>501219.84659999999</v>
      </c>
    </row>
    <row r="446" spans="1:21">
      <c r="A446" s="171">
        <v>3</v>
      </c>
      <c r="B446" s="171" t="s">
        <v>552</v>
      </c>
      <c r="C446" s="171" t="s">
        <v>136</v>
      </c>
      <c r="D446" s="171" t="s">
        <v>590</v>
      </c>
      <c r="E446" s="171" t="s">
        <v>531</v>
      </c>
      <c r="F446" s="171">
        <v>1</v>
      </c>
      <c r="G446" s="171" t="s">
        <v>48</v>
      </c>
      <c r="H446" s="172">
        <v>95787.094299999997</v>
      </c>
      <c r="I446" s="172">
        <v>167627.41510000001</v>
      </c>
      <c r="J446" s="172">
        <v>124050.7064</v>
      </c>
      <c r="K446" s="172">
        <v>217088.73629999999</v>
      </c>
      <c r="L446" s="172">
        <v>148505.5258</v>
      </c>
      <c r="M446" s="172">
        <v>259884.67009999999</v>
      </c>
      <c r="N446" s="172">
        <v>177184.56140000001</v>
      </c>
      <c r="O446" s="172">
        <v>310072.98239999998</v>
      </c>
      <c r="P446" s="172">
        <v>208896.1102</v>
      </c>
      <c r="Q446" s="172">
        <v>365568.19290000002</v>
      </c>
      <c r="R446" s="172">
        <v>229061.05480000001</v>
      </c>
      <c r="S446" s="172">
        <v>400856.84600000002</v>
      </c>
      <c r="T446" s="172">
        <v>248047.86790000001</v>
      </c>
      <c r="U446" s="172">
        <v>434083.76880000002</v>
      </c>
    </row>
    <row r="447" spans="1:21">
      <c r="A447" s="171">
        <v>3</v>
      </c>
      <c r="B447" s="171" t="s">
        <v>552</v>
      </c>
      <c r="C447" s="171" t="s">
        <v>136</v>
      </c>
      <c r="D447" s="171" t="s">
        <v>590</v>
      </c>
      <c r="E447" s="171" t="s">
        <v>531</v>
      </c>
      <c r="F447" s="171">
        <v>2</v>
      </c>
      <c r="G447" s="171" t="s">
        <v>44</v>
      </c>
      <c r="H447" s="172">
        <v>81811.951400000005</v>
      </c>
      <c r="I447" s="172">
        <v>143170.91510000001</v>
      </c>
      <c r="J447" s="172">
        <v>107011.52989999999</v>
      </c>
      <c r="K447" s="172">
        <v>187270.17730000001</v>
      </c>
      <c r="L447" s="172">
        <v>129845.75750000001</v>
      </c>
      <c r="M447" s="172">
        <v>227230.07569999999</v>
      </c>
      <c r="N447" s="172">
        <v>158803.38750000001</v>
      </c>
      <c r="O447" s="172">
        <v>277905.92810000002</v>
      </c>
      <c r="P447" s="172">
        <v>188361.12909999999</v>
      </c>
      <c r="Q447" s="172">
        <v>329631.97600000002</v>
      </c>
      <c r="R447" s="172">
        <v>207521.21599999999</v>
      </c>
      <c r="S447" s="172">
        <v>363162.12819999998</v>
      </c>
      <c r="T447" s="172">
        <v>225340.4057</v>
      </c>
      <c r="U447" s="172">
        <v>394345.70990000002</v>
      </c>
    </row>
    <row r="448" spans="1:21">
      <c r="A448" s="171">
        <v>3</v>
      </c>
      <c r="B448" s="171" t="s">
        <v>552</v>
      </c>
      <c r="C448" s="171" t="s">
        <v>136</v>
      </c>
      <c r="D448" s="171" t="s">
        <v>590</v>
      </c>
      <c r="E448" s="171" t="s">
        <v>531</v>
      </c>
      <c r="F448" s="171">
        <v>3</v>
      </c>
      <c r="G448" s="171" t="s">
        <v>43</v>
      </c>
      <c r="H448" s="172">
        <v>72766.943700000003</v>
      </c>
      <c r="I448" s="172">
        <v>127342.1513</v>
      </c>
      <c r="J448" s="172">
        <v>98994.407600000006</v>
      </c>
      <c r="K448" s="172">
        <v>173240.2132</v>
      </c>
      <c r="L448" s="172">
        <v>125125.47380000001</v>
      </c>
      <c r="M448" s="172">
        <v>218969.57920000001</v>
      </c>
      <c r="N448" s="172">
        <v>164653.66099999999</v>
      </c>
      <c r="O448" s="172">
        <v>288143.9069</v>
      </c>
      <c r="P448" s="172">
        <v>203773.04139999999</v>
      </c>
      <c r="Q448" s="172">
        <v>356602.8224</v>
      </c>
      <c r="R448" s="172">
        <v>229398.3982</v>
      </c>
      <c r="S448" s="172">
        <v>401447.19689999998</v>
      </c>
      <c r="T448" s="172">
        <v>254660.37109999999</v>
      </c>
      <c r="U448" s="172">
        <v>445655.64939999999</v>
      </c>
    </row>
    <row r="449" spans="1:21">
      <c r="A449" s="171">
        <v>3</v>
      </c>
      <c r="B449" s="171" t="s">
        <v>552</v>
      </c>
      <c r="C449" s="171" t="s">
        <v>136</v>
      </c>
      <c r="D449" s="171" t="s">
        <v>590</v>
      </c>
      <c r="E449" s="171" t="s">
        <v>531</v>
      </c>
      <c r="F449" s="171">
        <v>4</v>
      </c>
      <c r="G449" s="171" t="s">
        <v>46</v>
      </c>
      <c r="H449" s="172">
        <v>81623.024300000005</v>
      </c>
      <c r="I449" s="172">
        <v>130596.8407</v>
      </c>
      <c r="J449" s="172">
        <v>114272.23390000001</v>
      </c>
      <c r="K449" s="172">
        <v>182835.57699999999</v>
      </c>
      <c r="L449" s="172">
        <v>146921.4436</v>
      </c>
      <c r="M449" s="172">
        <v>235074.31330000001</v>
      </c>
      <c r="N449" s="172">
        <v>195895.25820000001</v>
      </c>
      <c r="O449" s="172">
        <v>313432.4178</v>
      </c>
      <c r="P449" s="172">
        <v>244869.07260000001</v>
      </c>
      <c r="Q449" s="172">
        <v>391790.5221</v>
      </c>
      <c r="R449" s="172">
        <v>277518.28230000002</v>
      </c>
      <c r="S449" s="172">
        <v>444029.25839999999</v>
      </c>
      <c r="T449" s="172">
        <v>310167.49209999997</v>
      </c>
      <c r="U449" s="172">
        <v>496267.99469999998</v>
      </c>
    </row>
    <row r="450" spans="1:21">
      <c r="A450" s="171">
        <v>3</v>
      </c>
      <c r="B450" s="171" t="s">
        <v>552</v>
      </c>
      <c r="C450" s="171" t="s">
        <v>136</v>
      </c>
      <c r="D450" s="171" t="s">
        <v>590</v>
      </c>
      <c r="E450" s="171" t="s">
        <v>536</v>
      </c>
      <c r="F450" s="171">
        <v>1</v>
      </c>
      <c r="G450" s="171" t="s">
        <v>48</v>
      </c>
      <c r="H450" s="172">
        <v>96244.009900000005</v>
      </c>
      <c r="I450" s="172">
        <v>168427.01740000001</v>
      </c>
      <c r="J450" s="172">
        <v>124686.43610000001</v>
      </c>
      <c r="K450" s="172">
        <v>218201.26319999999</v>
      </c>
      <c r="L450" s="172">
        <v>149296.54990000001</v>
      </c>
      <c r="M450" s="172">
        <v>261268.96230000001</v>
      </c>
      <c r="N450" s="172">
        <v>178173.8052</v>
      </c>
      <c r="O450" s="172">
        <v>311804.15909999999</v>
      </c>
      <c r="P450" s="172">
        <v>210105.21919999999</v>
      </c>
      <c r="Q450" s="172">
        <v>367684.13370000001</v>
      </c>
      <c r="R450" s="172">
        <v>230409.6807</v>
      </c>
      <c r="S450" s="172">
        <v>403216.9412</v>
      </c>
      <c r="T450" s="172">
        <v>249544.96720000001</v>
      </c>
      <c r="U450" s="172">
        <v>436703.69260000001</v>
      </c>
    </row>
    <row r="451" spans="1:21">
      <c r="A451" s="171">
        <v>3</v>
      </c>
      <c r="B451" s="171" t="s">
        <v>552</v>
      </c>
      <c r="C451" s="171" t="s">
        <v>136</v>
      </c>
      <c r="D451" s="171" t="s">
        <v>590</v>
      </c>
      <c r="E451" s="171" t="s">
        <v>536</v>
      </c>
      <c r="F451" s="171">
        <v>2</v>
      </c>
      <c r="G451" s="171" t="s">
        <v>44</v>
      </c>
      <c r="H451" s="172">
        <v>81997.505300000004</v>
      </c>
      <c r="I451" s="172">
        <v>143495.6342</v>
      </c>
      <c r="J451" s="172">
        <v>107316.40210000001</v>
      </c>
      <c r="K451" s="172">
        <v>187803.70360000001</v>
      </c>
      <c r="L451" s="172">
        <v>130274.4564</v>
      </c>
      <c r="M451" s="172">
        <v>227980.29870000001</v>
      </c>
      <c r="N451" s="172">
        <v>159435.7156</v>
      </c>
      <c r="O451" s="172">
        <v>279012.5024</v>
      </c>
      <c r="P451" s="172">
        <v>189171.50099999999</v>
      </c>
      <c r="Q451" s="172">
        <v>331050.12689999997</v>
      </c>
      <c r="R451" s="172">
        <v>208451.59299999999</v>
      </c>
      <c r="S451" s="172">
        <v>364790.28779999999</v>
      </c>
      <c r="T451" s="172">
        <v>226396.58379999999</v>
      </c>
      <c r="U451" s="172">
        <v>396194.02169999998</v>
      </c>
    </row>
    <row r="452" spans="1:21">
      <c r="A452" s="171">
        <v>3</v>
      </c>
      <c r="B452" s="171" t="s">
        <v>552</v>
      </c>
      <c r="C452" s="171" t="s">
        <v>136</v>
      </c>
      <c r="D452" s="171" t="s">
        <v>590</v>
      </c>
      <c r="E452" s="171" t="s">
        <v>536</v>
      </c>
      <c r="F452" s="171">
        <v>3</v>
      </c>
      <c r="G452" s="171" t="s">
        <v>43</v>
      </c>
      <c r="H452" s="172">
        <v>72789.781000000003</v>
      </c>
      <c r="I452" s="172">
        <v>127382.1167</v>
      </c>
      <c r="J452" s="172">
        <v>98970.4709</v>
      </c>
      <c r="K452" s="172">
        <v>173198.3242</v>
      </c>
      <c r="L452" s="172">
        <v>125052.89139999999</v>
      </c>
      <c r="M452" s="172">
        <v>218842.55989999999</v>
      </c>
      <c r="N452" s="172">
        <v>164514.54860000001</v>
      </c>
      <c r="O452" s="172">
        <v>287900.46000000002</v>
      </c>
      <c r="P452" s="172">
        <v>203559.4608</v>
      </c>
      <c r="Q452" s="172">
        <v>356229.0564</v>
      </c>
      <c r="R452" s="172">
        <v>229126.35219999999</v>
      </c>
      <c r="S452" s="172">
        <v>400971.1164</v>
      </c>
      <c r="T452" s="172">
        <v>254322.80369999999</v>
      </c>
      <c r="U452" s="172">
        <v>445064.90649999998</v>
      </c>
    </row>
    <row r="453" spans="1:21">
      <c r="A453" s="171">
        <v>3</v>
      </c>
      <c r="B453" s="171" t="s">
        <v>552</v>
      </c>
      <c r="C453" s="171" t="s">
        <v>136</v>
      </c>
      <c r="D453" s="171" t="s">
        <v>590</v>
      </c>
      <c r="E453" s="171" t="s">
        <v>536</v>
      </c>
      <c r="F453" s="171">
        <v>4</v>
      </c>
      <c r="G453" s="171" t="s">
        <v>46</v>
      </c>
      <c r="H453" s="172">
        <v>82001.440100000007</v>
      </c>
      <c r="I453" s="172">
        <v>131202.30609999999</v>
      </c>
      <c r="J453" s="172">
        <v>114802.01609999999</v>
      </c>
      <c r="K453" s="172">
        <v>183683.2285</v>
      </c>
      <c r="L453" s="172">
        <v>147602.59220000001</v>
      </c>
      <c r="M453" s="172">
        <v>236164.15100000001</v>
      </c>
      <c r="N453" s="172">
        <v>196803.45619999999</v>
      </c>
      <c r="O453" s="172">
        <v>314885.53460000001</v>
      </c>
      <c r="P453" s="172">
        <v>246004.32029999999</v>
      </c>
      <c r="Q453" s="172">
        <v>393606.91830000002</v>
      </c>
      <c r="R453" s="172">
        <v>278804.89620000002</v>
      </c>
      <c r="S453" s="172">
        <v>446087.8407</v>
      </c>
      <c r="T453" s="172">
        <v>311605.47230000002</v>
      </c>
      <c r="U453" s="172">
        <v>498568.76319999999</v>
      </c>
    </row>
    <row r="454" spans="1:21">
      <c r="A454" s="171">
        <v>3</v>
      </c>
      <c r="B454" s="171" t="s">
        <v>552</v>
      </c>
      <c r="C454" s="171" t="s">
        <v>136</v>
      </c>
      <c r="D454" s="171" t="s">
        <v>590</v>
      </c>
      <c r="E454" s="171" t="s">
        <v>538</v>
      </c>
      <c r="F454" s="171">
        <v>1</v>
      </c>
      <c r="G454" s="171" t="s">
        <v>48</v>
      </c>
      <c r="H454" s="172">
        <v>97233.058499999999</v>
      </c>
      <c r="I454" s="172">
        <v>170157.8524</v>
      </c>
      <c r="J454" s="172">
        <v>125965.4679</v>
      </c>
      <c r="K454" s="172">
        <v>220439.56880000001</v>
      </c>
      <c r="L454" s="172">
        <v>150826.46249999999</v>
      </c>
      <c r="M454" s="172">
        <v>263946.30940000003</v>
      </c>
      <c r="N454" s="172">
        <v>179997.2567</v>
      </c>
      <c r="O454" s="172">
        <v>314995.19929999998</v>
      </c>
      <c r="P454" s="172">
        <v>212253.21960000001</v>
      </c>
      <c r="Q454" s="172">
        <v>371443.13439999998</v>
      </c>
      <c r="R454" s="172">
        <v>232764.06959999999</v>
      </c>
      <c r="S454" s="172">
        <v>407337.12180000002</v>
      </c>
      <c r="T454" s="172">
        <v>252092.96599999999</v>
      </c>
      <c r="U454" s="172">
        <v>441162.69050000003</v>
      </c>
    </row>
    <row r="455" spans="1:21">
      <c r="A455" s="171">
        <v>3</v>
      </c>
      <c r="B455" s="171" t="s">
        <v>552</v>
      </c>
      <c r="C455" s="171" t="s">
        <v>136</v>
      </c>
      <c r="D455" s="171" t="s">
        <v>590</v>
      </c>
      <c r="E455" s="171" t="s">
        <v>538</v>
      </c>
      <c r="F455" s="171">
        <v>2</v>
      </c>
      <c r="G455" s="171" t="s">
        <v>44</v>
      </c>
      <c r="H455" s="172">
        <v>82850.873000000007</v>
      </c>
      <c r="I455" s="172">
        <v>144989.02780000001</v>
      </c>
      <c r="J455" s="172">
        <v>108430.00509999999</v>
      </c>
      <c r="K455" s="172">
        <v>189752.50889999999</v>
      </c>
      <c r="L455" s="172">
        <v>131623.2064</v>
      </c>
      <c r="M455" s="172">
        <v>230340.61120000001</v>
      </c>
      <c r="N455" s="172">
        <v>161080.70929999999</v>
      </c>
      <c r="O455" s="172">
        <v>281891.2414</v>
      </c>
      <c r="P455" s="172">
        <v>191120.13279999999</v>
      </c>
      <c r="Q455" s="172">
        <v>334460.23249999998</v>
      </c>
      <c r="R455" s="172">
        <v>210596.85750000001</v>
      </c>
      <c r="S455" s="172">
        <v>368544.50050000002</v>
      </c>
      <c r="T455" s="172">
        <v>228724.122</v>
      </c>
      <c r="U455" s="172">
        <v>400267.21350000001</v>
      </c>
    </row>
    <row r="456" spans="1:21">
      <c r="A456" s="171">
        <v>3</v>
      </c>
      <c r="B456" s="171" t="s">
        <v>552</v>
      </c>
      <c r="C456" s="171" t="s">
        <v>136</v>
      </c>
      <c r="D456" s="171" t="s">
        <v>590</v>
      </c>
      <c r="E456" s="171" t="s">
        <v>538</v>
      </c>
      <c r="F456" s="171">
        <v>3</v>
      </c>
      <c r="G456" s="171" t="s">
        <v>43</v>
      </c>
      <c r="H456" s="172">
        <v>73554.789399999994</v>
      </c>
      <c r="I456" s="172">
        <v>128720.88129999999</v>
      </c>
      <c r="J456" s="172">
        <v>100013.5282</v>
      </c>
      <c r="K456" s="172">
        <v>175023.67430000001</v>
      </c>
      <c r="L456" s="172">
        <v>126373.06170000001</v>
      </c>
      <c r="M456" s="172">
        <v>221152.8579</v>
      </c>
      <c r="N456" s="172">
        <v>166253.60750000001</v>
      </c>
      <c r="O456" s="172">
        <v>290943.81329999998</v>
      </c>
      <c r="P456" s="172">
        <v>205713.43960000001</v>
      </c>
      <c r="Q456" s="172">
        <v>359998.51929999999</v>
      </c>
      <c r="R456" s="172">
        <v>231552.53419999999</v>
      </c>
      <c r="S456" s="172">
        <v>405216.93489999999</v>
      </c>
      <c r="T456" s="172">
        <v>257017.66080000001</v>
      </c>
      <c r="U456" s="172">
        <v>449780.90659999999</v>
      </c>
    </row>
    <row r="457" spans="1:21">
      <c r="A457" s="171">
        <v>3</v>
      </c>
      <c r="B457" s="171" t="s">
        <v>552</v>
      </c>
      <c r="C457" s="171" t="s">
        <v>136</v>
      </c>
      <c r="D457" s="171" t="s">
        <v>590</v>
      </c>
      <c r="E457" s="171" t="s">
        <v>538</v>
      </c>
      <c r="F457" s="171">
        <v>4</v>
      </c>
      <c r="G457" s="171" t="s">
        <v>46</v>
      </c>
      <c r="H457" s="172">
        <v>82844.698199999999</v>
      </c>
      <c r="I457" s="172">
        <v>132551.5191</v>
      </c>
      <c r="J457" s="172">
        <v>115982.57739999999</v>
      </c>
      <c r="K457" s="172">
        <v>185572.12669999999</v>
      </c>
      <c r="L457" s="172">
        <v>149120.45680000001</v>
      </c>
      <c r="M457" s="172">
        <v>238592.73439999999</v>
      </c>
      <c r="N457" s="172">
        <v>198827.2757</v>
      </c>
      <c r="O457" s="172">
        <v>318123.6458</v>
      </c>
      <c r="P457" s="172">
        <v>248534.09460000001</v>
      </c>
      <c r="Q457" s="172">
        <v>397654.55719999998</v>
      </c>
      <c r="R457" s="172">
        <v>281671.97389999998</v>
      </c>
      <c r="S457" s="172">
        <v>450675.16489999997</v>
      </c>
      <c r="T457" s="172">
        <v>314809.85310000001</v>
      </c>
      <c r="U457" s="172">
        <v>503695.77250000002</v>
      </c>
    </row>
    <row r="458" spans="1:21">
      <c r="A458" s="171">
        <v>3</v>
      </c>
      <c r="B458" s="171" t="s">
        <v>552</v>
      </c>
      <c r="C458" s="171" t="s">
        <v>199</v>
      </c>
      <c r="D458" s="171" t="s">
        <v>591</v>
      </c>
      <c r="E458" s="171" t="s">
        <v>219</v>
      </c>
      <c r="F458" s="171">
        <v>1</v>
      </c>
      <c r="G458" s="171" t="s">
        <v>48</v>
      </c>
      <c r="H458" s="172">
        <v>103367.8907</v>
      </c>
      <c r="I458" s="172">
        <v>180893.80859999999</v>
      </c>
      <c r="J458" s="172">
        <v>133659.802</v>
      </c>
      <c r="K458" s="172">
        <v>233904.65349999999</v>
      </c>
      <c r="L458" s="172">
        <v>159866.85130000001</v>
      </c>
      <c r="M458" s="172">
        <v>279766.98969999998</v>
      </c>
      <c r="N458" s="172">
        <v>190524.46780000001</v>
      </c>
      <c r="O458" s="172">
        <v>333417.81880000001</v>
      </c>
      <c r="P458" s="172">
        <v>224420.56159999999</v>
      </c>
      <c r="Q458" s="172">
        <v>392735.9828</v>
      </c>
      <c r="R458" s="172">
        <v>245976.0148</v>
      </c>
      <c r="S458" s="172">
        <v>430458.02590000001</v>
      </c>
      <c r="T458" s="172">
        <v>266190.99949999998</v>
      </c>
      <c r="U458" s="172">
        <v>465834.24910000002</v>
      </c>
    </row>
    <row r="459" spans="1:21">
      <c r="A459" s="171">
        <v>3</v>
      </c>
      <c r="B459" s="171" t="s">
        <v>552</v>
      </c>
      <c r="C459" s="171" t="s">
        <v>199</v>
      </c>
      <c r="D459" s="171" t="s">
        <v>591</v>
      </c>
      <c r="E459" s="171" t="s">
        <v>219</v>
      </c>
      <c r="F459" s="171">
        <v>2</v>
      </c>
      <c r="G459" s="171" t="s">
        <v>44</v>
      </c>
      <c r="H459" s="172">
        <v>89257.066900000005</v>
      </c>
      <c r="I459" s="172">
        <v>156199.867</v>
      </c>
      <c r="J459" s="172">
        <v>116455.1967</v>
      </c>
      <c r="K459" s="172">
        <v>203796.59419999999</v>
      </c>
      <c r="L459" s="172">
        <v>141025.9204</v>
      </c>
      <c r="M459" s="172">
        <v>246795.36060000001</v>
      </c>
      <c r="N459" s="172">
        <v>171964.83619999999</v>
      </c>
      <c r="O459" s="172">
        <v>300938.4633</v>
      </c>
      <c r="P459" s="172">
        <v>203686.21189999999</v>
      </c>
      <c r="Q459" s="172">
        <v>356450.87089999998</v>
      </c>
      <c r="R459" s="172">
        <v>224227.05160000001</v>
      </c>
      <c r="S459" s="172">
        <v>392397.34029999998</v>
      </c>
      <c r="T459" s="172">
        <v>243263.07670000001</v>
      </c>
      <c r="U459" s="172">
        <v>425710.38429999998</v>
      </c>
    </row>
    <row r="460" spans="1:21">
      <c r="A460" s="171">
        <v>3</v>
      </c>
      <c r="B460" s="171" t="s">
        <v>552</v>
      </c>
      <c r="C460" s="171" t="s">
        <v>199</v>
      </c>
      <c r="D460" s="171" t="s">
        <v>591</v>
      </c>
      <c r="E460" s="171" t="s">
        <v>219</v>
      </c>
      <c r="F460" s="171">
        <v>3</v>
      </c>
      <c r="G460" s="171" t="s">
        <v>43</v>
      </c>
      <c r="H460" s="172">
        <v>80063.023799999995</v>
      </c>
      <c r="I460" s="172">
        <v>140110.2916</v>
      </c>
      <c r="J460" s="172">
        <v>109180.9653</v>
      </c>
      <c r="K460" s="172">
        <v>191066.68919999999</v>
      </c>
      <c r="L460" s="172">
        <v>138201.57320000001</v>
      </c>
      <c r="M460" s="172">
        <v>241852.75320000001</v>
      </c>
      <c r="N460" s="172">
        <v>182067.29240000001</v>
      </c>
      <c r="O460" s="172">
        <v>318617.76160000003</v>
      </c>
      <c r="P460" s="172">
        <v>225520.23550000001</v>
      </c>
      <c r="Q460" s="172">
        <v>394660.41210000002</v>
      </c>
      <c r="R460" s="172">
        <v>254030.2242</v>
      </c>
      <c r="S460" s="172">
        <v>444552.89240000001</v>
      </c>
      <c r="T460" s="172">
        <v>282173.30099999998</v>
      </c>
      <c r="U460" s="172">
        <v>493803.27679999999</v>
      </c>
    </row>
    <row r="461" spans="1:21">
      <c r="A461" s="171">
        <v>3</v>
      </c>
      <c r="B461" s="171" t="s">
        <v>552</v>
      </c>
      <c r="C461" s="171" t="s">
        <v>199</v>
      </c>
      <c r="D461" s="171" t="s">
        <v>591</v>
      </c>
      <c r="E461" s="171" t="s">
        <v>219</v>
      </c>
      <c r="F461" s="171">
        <v>4</v>
      </c>
      <c r="G461" s="171" t="s">
        <v>46</v>
      </c>
      <c r="H461" s="172">
        <v>88134.683399999994</v>
      </c>
      <c r="I461" s="172">
        <v>141015.49540000001</v>
      </c>
      <c r="J461" s="172">
        <v>123388.5566</v>
      </c>
      <c r="K461" s="172">
        <v>197421.6936</v>
      </c>
      <c r="L461" s="172">
        <v>158642.43</v>
      </c>
      <c r="M461" s="172">
        <v>253827.89180000001</v>
      </c>
      <c r="N461" s="172">
        <v>211523.24</v>
      </c>
      <c r="O461" s="172">
        <v>338437.18900000001</v>
      </c>
      <c r="P461" s="172">
        <v>264404.05</v>
      </c>
      <c r="Q461" s="172">
        <v>423046.48629999999</v>
      </c>
      <c r="R461" s="172">
        <v>299657.92330000002</v>
      </c>
      <c r="S461" s="172">
        <v>479452.68440000003</v>
      </c>
      <c r="T461" s="172">
        <v>334911.7966</v>
      </c>
      <c r="U461" s="172">
        <v>535858.88249999995</v>
      </c>
    </row>
    <row r="462" spans="1:21">
      <c r="A462" s="171">
        <v>3</v>
      </c>
      <c r="B462" s="171" t="s">
        <v>552</v>
      </c>
      <c r="C462" s="171" t="s">
        <v>199</v>
      </c>
      <c r="D462" s="171" t="s">
        <v>591</v>
      </c>
      <c r="E462" s="171" t="s">
        <v>286</v>
      </c>
      <c r="F462" s="171">
        <v>1</v>
      </c>
      <c r="G462" s="171" t="s">
        <v>48</v>
      </c>
      <c r="H462" s="172">
        <v>102835.76360000001</v>
      </c>
      <c r="I462" s="172">
        <v>179962.5864</v>
      </c>
      <c r="J462" s="172">
        <v>133016.50750000001</v>
      </c>
      <c r="K462" s="172">
        <v>232778.88819999999</v>
      </c>
      <c r="L462" s="172">
        <v>159127.9718</v>
      </c>
      <c r="M462" s="172">
        <v>278473.95059999998</v>
      </c>
      <c r="N462" s="172">
        <v>189690.27069999999</v>
      </c>
      <c r="O462" s="172">
        <v>331957.97379999998</v>
      </c>
      <c r="P462" s="172">
        <v>223481.6825</v>
      </c>
      <c r="Q462" s="172">
        <v>391092.94439999998</v>
      </c>
      <c r="R462" s="172">
        <v>244970.26519999999</v>
      </c>
      <c r="S462" s="172">
        <v>428697.96409999998</v>
      </c>
      <c r="T462" s="172">
        <v>265140.11430000002</v>
      </c>
      <c r="U462" s="172">
        <v>463995.20010000002</v>
      </c>
    </row>
    <row r="463" spans="1:21">
      <c r="A463" s="171">
        <v>3</v>
      </c>
      <c r="B463" s="171" t="s">
        <v>552</v>
      </c>
      <c r="C463" s="171" t="s">
        <v>199</v>
      </c>
      <c r="D463" s="171" t="s">
        <v>591</v>
      </c>
      <c r="E463" s="171" t="s">
        <v>286</v>
      </c>
      <c r="F463" s="171">
        <v>2</v>
      </c>
      <c r="G463" s="171" t="s">
        <v>44</v>
      </c>
      <c r="H463" s="172">
        <v>88589.259000000005</v>
      </c>
      <c r="I463" s="172">
        <v>155031.20319999999</v>
      </c>
      <c r="J463" s="172">
        <v>115646.47349999999</v>
      </c>
      <c r="K463" s="172">
        <v>202381.32860000001</v>
      </c>
      <c r="L463" s="172">
        <v>140105.87830000001</v>
      </c>
      <c r="M463" s="172">
        <v>245185.28700000001</v>
      </c>
      <c r="N463" s="172">
        <v>170952.18119999999</v>
      </c>
      <c r="O463" s="172">
        <v>299166.31709999999</v>
      </c>
      <c r="P463" s="172">
        <v>202547.96429999999</v>
      </c>
      <c r="Q463" s="172">
        <v>354458.9375</v>
      </c>
      <c r="R463" s="172">
        <v>223012.17749999999</v>
      </c>
      <c r="S463" s="172">
        <v>390271.31060000003</v>
      </c>
      <c r="T463" s="172">
        <v>241991.7309</v>
      </c>
      <c r="U463" s="172">
        <v>423485.52919999999</v>
      </c>
    </row>
    <row r="464" spans="1:21">
      <c r="A464" s="171">
        <v>3</v>
      </c>
      <c r="B464" s="171" t="s">
        <v>552</v>
      </c>
      <c r="C464" s="171" t="s">
        <v>199</v>
      </c>
      <c r="D464" s="171" t="s">
        <v>591</v>
      </c>
      <c r="E464" s="171" t="s">
        <v>286</v>
      </c>
      <c r="F464" s="171">
        <v>3</v>
      </c>
      <c r="G464" s="171" t="s">
        <v>43</v>
      </c>
      <c r="H464" s="172">
        <v>79320.858699999997</v>
      </c>
      <c r="I464" s="172">
        <v>138811.50279999999</v>
      </c>
      <c r="J464" s="172">
        <v>108113.9797</v>
      </c>
      <c r="K464" s="172">
        <v>189199.46470000001</v>
      </c>
      <c r="L464" s="172">
        <v>136808.83129999999</v>
      </c>
      <c r="M464" s="172">
        <v>239415.45490000001</v>
      </c>
      <c r="N464" s="172">
        <v>180189.13519999999</v>
      </c>
      <c r="O464" s="172">
        <v>315330.9865</v>
      </c>
      <c r="P464" s="172">
        <v>223152.69409999999</v>
      </c>
      <c r="Q464" s="172">
        <v>390517.21460000001</v>
      </c>
      <c r="R464" s="172">
        <v>251332.01670000001</v>
      </c>
      <c r="S464" s="172">
        <v>439831.02919999999</v>
      </c>
      <c r="T464" s="172">
        <v>279140.89919999999</v>
      </c>
      <c r="U464" s="172">
        <v>488496.5736</v>
      </c>
    </row>
    <row r="465" spans="1:21">
      <c r="A465" s="171">
        <v>3</v>
      </c>
      <c r="B465" s="171" t="s">
        <v>552</v>
      </c>
      <c r="C465" s="171" t="s">
        <v>199</v>
      </c>
      <c r="D465" s="171" t="s">
        <v>591</v>
      </c>
      <c r="E465" s="171" t="s">
        <v>286</v>
      </c>
      <c r="F465" s="171">
        <v>4</v>
      </c>
      <c r="G465" s="171" t="s">
        <v>46</v>
      </c>
      <c r="H465" s="172">
        <v>87669.846300000005</v>
      </c>
      <c r="I465" s="172">
        <v>140271.7562</v>
      </c>
      <c r="J465" s="172">
        <v>122737.78479999999</v>
      </c>
      <c r="K465" s="172">
        <v>196380.45860000001</v>
      </c>
      <c r="L465" s="172">
        <v>157805.72330000001</v>
      </c>
      <c r="M465" s="172">
        <v>252489.1611</v>
      </c>
      <c r="N465" s="172">
        <v>210407.6311</v>
      </c>
      <c r="O465" s="172">
        <v>336652.21470000001</v>
      </c>
      <c r="P465" s="172">
        <v>263009.53889999999</v>
      </c>
      <c r="Q465" s="172">
        <v>420815.2684</v>
      </c>
      <c r="R465" s="172">
        <v>298077.47739999997</v>
      </c>
      <c r="S465" s="172">
        <v>476923.97080000001</v>
      </c>
      <c r="T465" s="172">
        <v>333145.41590000002</v>
      </c>
      <c r="U465" s="172">
        <v>533032.67339999997</v>
      </c>
    </row>
    <row r="466" spans="1:21">
      <c r="A466" s="171">
        <v>3</v>
      </c>
      <c r="B466" s="171" t="s">
        <v>552</v>
      </c>
      <c r="C466" s="171" t="s">
        <v>199</v>
      </c>
      <c r="D466" s="171" t="s">
        <v>591</v>
      </c>
      <c r="E466" s="171" t="s">
        <v>328</v>
      </c>
      <c r="F466" s="171">
        <v>1</v>
      </c>
      <c r="G466" s="171" t="s">
        <v>48</v>
      </c>
      <c r="H466" s="172">
        <v>91017.349799999996</v>
      </c>
      <c r="I466" s="172">
        <v>159280.36240000001</v>
      </c>
      <c r="J466" s="172">
        <v>117673.2052</v>
      </c>
      <c r="K466" s="172">
        <v>205928.10930000001</v>
      </c>
      <c r="L466" s="172">
        <v>140734.29930000001</v>
      </c>
      <c r="M466" s="172">
        <v>246285.02369999999</v>
      </c>
      <c r="N466" s="172">
        <v>167705.53649999999</v>
      </c>
      <c r="O466" s="172">
        <v>293484.68900000001</v>
      </c>
      <c r="P466" s="172">
        <v>197525.58170000001</v>
      </c>
      <c r="Q466" s="172">
        <v>345669.76799999998</v>
      </c>
      <c r="R466" s="172">
        <v>216489.07629999999</v>
      </c>
      <c r="S466" s="172">
        <v>378855.88370000001</v>
      </c>
      <c r="T466" s="172">
        <v>234266.71849999999</v>
      </c>
      <c r="U466" s="172">
        <v>409966.75750000001</v>
      </c>
    </row>
    <row r="467" spans="1:21">
      <c r="A467" s="171">
        <v>3</v>
      </c>
      <c r="B467" s="171" t="s">
        <v>552</v>
      </c>
      <c r="C467" s="171" t="s">
        <v>199</v>
      </c>
      <c r="D467" s="171" t="s">
        <v>591</v>
      </c>
      <c r="E467" s="171" t="s">
        <v>328</v>
      </c>
      <c r="F467" s="171">
        <v>2</v>
      </c>
      <c r="G467" s="171" t="s">
        <v>44</v>
      </c>
      <c r="H467" s="172">
        <v>78670.378200000006</v>
      </c>
      <c r="I467" s="172">
        <v>137673.16209999999</v>
      </c>
      <c r="J467" s="172">
        <v>102619.1747</v>
      </c>
      <c r="K467" s="172">
        <v>179583.55559999999</v>
      </c>
      <c r="L467" s="172">
        <v>124248.4837</v>
      </c>
      <c r="M467" s="172">
        <v>217434.84650000001</v>
      </c>
      <c r="N467" s="172">
        <v>151465.8578</v>
      </c>
      <c r="O467" s="172">
        <v>265065.2512</v>
      </c>
      <c r="P467" s="172">
        <v>179383.0246</v>
      </c>
      <c r="Q467" s="172">
        <v>313920.2929</v>
      </c>
      <c r="R467" s="172">
        <v>197458.7323</v>
      </c>
      <c r="S467" s="172">
        <v>345552.78159999999</v>
      </c>
      <c r="T467" s="172">
        <v>214204.78479999999</v>
      </c>
      <c r="U467" s="172">
        <v>374858.37339999998</v>
      </c>
    </row>
    <row r="468" spans="1:21">
      <c r="A468" s="171">
        <v>3</v>
      </c>
      <c r="B468" s="171" t="s">
        <v>552</v>
      </c>
      <c r="C468" s="171" t="s">
        <v>199</v>
      </c>
      <c r="D468" s="171" t="s">
        <v>591</v>
      </c>
      <c r="E468" s="171" t="s">
        <v>328</v>
      </c>
      <c r="F468" s="171">
        <v>3</v>
      </c>
      <c r="G468" s="171" t="s">
        <v>43</v>
      </c>
      <c r="H468" s="172">
        <v>70620.339300000007</v>
      </c>
      <c r="I468" s="172">
        <v>123585.5937</v>
      </c>
      <c r="J468" s="172">
        <v>96324.615300000005</v>
      </c>
      <c r="K468" s="172">
        <v>168568.07680000001</v>
      </c>
      <c r="L468" s="172">
        <v>121943.7245</v>
      </c>
      <c r="M468" s="172">
        <v>213401.5178</v>
      </c>
      <c r="N468" s="172">
        <v>160665.34460000001</v>
      </c>
      <c r="O468" s="172">
        <v>281164.3529</v>
      </c>
      <c r="P468" s="172">
        <v>199025.7856</v>
      </c>
      <c r="Q468" s="172">
        <v>348295.12479999999</v>
      </c>
      <c r="R468" s="172">
        <v>224198.103</v>
      </c>
      <c r="S468" s="172">
        <v>392346.6801</v>
      </c>
      <c r="T468" s="172">
        <v>249049.37220000001</v>
      </c>
      <c r="U468" s="172">
        <v>435836.40149999998</v>
      </c>
    </row>
    <row r="469" spans="1:21">
      <c r="A469" s="171">
        <v>3</v>
      </c>
      <c r="B469" s="171" t="s">
        <v>552</v>
      </c>
      <c r="C469" s="171" t="s">
        <v>199</v>
      </c>
      <c r="D469" s="171" t="s">
        <v>591</v>
      </c>
      <c r="E469" s="171" t="s">
        <v>328</v>
      </c>
      <c r="F469" s="171">
        <v>4</v>
      </c>
      <c r="G469" s="171" t="s">
        <v>46</v>
      </c>
      <c r="H469" s="172">
        <v>77608.387700000007</v>
      </c>
      <c r="I469" s="172">
        <v>124173.4221</v>
      </c>
      <c r="J469" s="172">
        <v>108651.7427</v>
      </c>
      <c r="K469" s="172">
        <v>173842.79089999999</v>
      </c>
      <c r="L469" s="172">
        <v>139695.09770000001</v>
      </c>
      <c r="M469" s="172">
        <v>223512.15979999999</v>
      </c>
      <c r="N469" s="172">
        <v>186260.13029999999</v>
      </c>
      <c r="O469" s="172">
        <v>298016.21299999999</v>
      </c>
      <c r="P469" s="172">
        <v>232825.1629</v>
      </c>
      <c r="Q469" s="172">
        <v>372520.26620000001</v>
      </c>
      <c r="R469" s="172">
        <v>263868.51799999998</v>
      </c>
      <c r="S469" s="172">
        <v>422189.63500000001</v>
      </c>
      <c r="T469" s="172">
        <v>294911.87300000002</v>
      </c>
      <c r="U469" s="172">
        <v>471859.00380000001</v>
      </c>
    </row>
    <row r="470" spans="1:21">
      <c r="A470" s="171">
        <v>3</v>
      </c>
      <c r="B470" s="171" t="s">
        <v>552</v>
      </c>
      <c r="C470" s="171" t="s">
        <v>199</v>
      </c>
      <c r="D470" s="171" t="s">
        <v>591</v>
      </c>
      <c r="E470" s="171" t="s">
        <v>366</v>
      </c>
      <c r="F470" s="171">
        <v>1</v>
      </c>
      <c r="G470" s="171" t="s">
        <v>48</v>
      </c>
      <c r="H470" s="172">
        <v>99818.487999999998</v>
      </c>
      <c r="I470" s="172">
        <v>174682.35399999999</v>
      </c>
      <c r="J470" s="172">
        <v>129174.38310000001</v>
      </c>
      <c r="K470" s="172">
        <v>226055.1703</v>
      </c>
      <c r="L470" s="172">
        <v>154573.01360000001</v>
      </c>
      <c r="M470" s="172">
        <v>270502.77370000002</v>
      </c>
      <c r="N470" s="172">
        <v>184323.29980000001</v>
      </c>
      <c r="O470" s="172">
        <v>322565.7746</v>
      </c>
      <c r="P470" s="172">
        <v>217217.8572</v>
      </c>
      <c r="Q470" s="172">
        <v>380131.2501</v>
      </c>
      <c r="R470" s="172">
        <v>238135.70730000001</v>
      </c>
      <c r="S470" s="172">
        <v>416737.4877</v>
      </c>
      <c r="T470" s="172">
        <v>257793.62030000001</v>
      </c>
      <c r="U470" s="172">
        <v>451138.83549999999</v>
      </c>
    </row>
    <row r="471" spans="1:21">
      <c r="A471" s="171">
        <v>3</v>
      </c>
      <c r="B471" s="171" t="s">
        <v>552</v>
      </c>
      <c r="C471" s="171" t="s">
        <v>199</v>
      </c>
      <c r="D471" s="171" t="s">
        <v>591</v>
      </c>
      <c r="E471" s="171" t="s">
        <v>366</v>
      </c>
      <c r="F471" s="171">
        <v>2</v>
      </c>
      <c r="G471" s="171" t="s">
        <v>44</v>
      </c>
      <c r="H471" s="172">
        <v>85707.664300000004</v>
      </c>
      <c r="I471" s="172">
        <v>149988.41250000001</v>
      </c>
      <c r="J471" s="172">
        <v>111969.77770000001</v>
      </c>
      <c r="K471" s="172">
        <v>195947.111</v>
      </c>
      <c r="L471" s="172">
        <v>135732.0827</v>
      </c>
      <c r="M471" s="172">
        <v>237531.1447</v>
      </c>
      <c r="N471" s="172">
        <v>165763.66819999999</v>
      </c>
      <c r="O471" s="172">
        <v>290086.4192</v>
      </c>
      <c r="P471" s="172">
        <v>196483.50760000001</v>
      </c>
      <c r="Q471" s="172">
        <v>343846.13819999999</v>
      </c>
      <c r="R471" s="172">
        <v>216386.74410000001</v>
      </c>
      <c r="S471" s="172">
        <v>378676.80209999997</v>
      </c>
      <c r="T471" s="172">
        <v>234865.69750000001</v>
      </c>
      <c r="U471" s="172">
        <v>411014.9706</v>
      </c>
    </row>
    <row r="472" spans="1:21">
      <c r="A472" s="171">
        <v>3</v>
      </c>
      <c r="B472" s="171" t="s">
        <v>552</v>
      </c>
      <c r="C472" s="171" t="s">
        <v>199</v>
      </c>
      <c r="D472" s="171" t="s">
        <v>591</v>
      </c>
      <c r="E472" s="171" t="s">
        <v>366</v>
      </c>
      <c r="F472" s="171">
        <v>3</v>
      </c>
      <c r="G472" s="171" t="s">
        <v>43</v>
      </c>
      <c r="H472" s="172">
        <v>76546.292799999996</v>
      </c>
      <c r="I472" s="172">
        <v>133956.01240000001</v>
      </c>
      <c r="J472" s="172">
        <v>104257.5419</v>
      </c>
      <c r="K472" s="172">
        <v>182450.69839999999</v>
      </c>
      <c r="L472" s="172">
        <v>131871.45749999999</v>
      </c>
      <c r="M472" s="172">
        <v>230775.05059999999</v>
      </c>
      <c r="N472" s="172">
        <v>173627.13810000001</v>
      </c>
      <c r="O472" s="172">
        <v>303847.49160000001</v>
      </c>
      <c r="P472" s="172">
        <v>214970.04259999999</v>
      </c>
      <c r="Q472" s="172">
        <v>376197.57459999999</v>
      </c>
      <c r="R472" s="172">
        <v>242073.33900000001</v>
      </c>
      <c r="S472" s="172">
        <v>423628.3432</v>
      </c>
      <c r="T472" s="172">
        <v>268809.72330000001</v>
      </c>
      <c r="U472" s="172">
        <v>470417.0159</v>
      </c>
    </row>
    <row r="473" spans="1:21">
      <c r="A473" s="171">
        <v>3</v>
      </c>
      <c r="B473" s="171" t="s">
        <v>552</v>
      </c>
      <c r="C473" s="171" t="s">
        <v>199</v>
      </c>
      <c r="D473" s="171" t="s">
        <v>591</v>
      </c>
      <c r="E473" s="171" t="s">
        <v>366</v>
      </c>
      <c r="F473" s="171">
        <v>4</v>
      </c>
      <c r="G473" s="171" t="s">
        <v>46</v>
      </c>
      <c r="H473" s="172">
        <v>85082.467399999994</v>
      </c>
      <c r="I473" s="172">
        <v>136131.94990000001</v>
      </c>
      <c r="J473" s="172">
        <v>119115.4544</v>
      </c>
      <c r="K473" s="172">
        <v>190584.72990000001</v>
      </c>
      <c r="L473" s="172">
        <v>153148.44140000001</v>
      </c>
      <c r="M473" s="172">
        <v>245037.5098</v>
      </c>
      <c r="N473" s="172">
        <v>204197.92180000001</v>
      </c>
      <c r="O473" s="172">
        <v>326716.67969999998</v>
      </c>
      <c r="P473" s="172">
        <v>255247.40220000001</v>
      </c>
      <c r="Q473" s="172">
        <v>408395.84960000002</v>
      </c>
      <c r="R473" s="172">
        <v>289280.38919999998</v>
      </c>
      <c r="S473" s="172">
        <v>462848.62959999999</v>
      </c>
      <c r="T473" s="172">
        <v>323313.37609999999</v>
      </c>
      <c r="U473" s="172">
        <v>517301.40950000001</v>
      </c>
    </row>
    <row r="474" spans="1:21">
      <c r="A474" s="171">
        <v>3</v>
      </c>
      <c r="B474" s="171" t="s">
        <v>552</v>
      </c>
      <c r="C474" s="171" t="s">
        <v>199</v>
      </c>
      <c r="D474" s="171" t="s">
        <v>591</v>
      </c>
      <c r="E474" s="171" t="s">
        <v>403</v>
      </c>
      <c r="F474" s="171">
        <v>1</v>
      </c>
      <c r="G474" s="171" t="s">
        <v>48</v>
      </c>
      <c r="H474" s="172">
        <v>93070.649600000004</v>
      </c>
      <c r="I474" s="172">
        <v>162873.63680000001</v>
      </c>
      <c r="J474" s="172">
        <v>120238.8222</v>
      </c>
      <c r="K474" s="172">
        <v>210417.9388</v>
      </c>
      <c r="L474" s="172">
        <v>143741.9662</v>
      </c>
      <c r="M474" s="172">
        <v>251548.44089999999</v>
      </c>
      <c r="N474" s="172">
        <v>171197.3769</v>
      </c>
      <c r="O474" s="172">
        <v>299595.40950000001</v>
      </c>
      <c r="P474" s="172">
        <v>201551.33350000001</v>
      </c>
      <c r="Q474" s="172">
        <v>352714.83360000001</v>
      </c>
      <c r="R474" s="172">
        <v>220854.9571</v>
      </c>
      <c r="S474" s="172">
        <v>386496.17499999999</v>
      </c>
      <c r="T474" s="172">
        <v>238916.47959999999</v>
      </c>
      <c r="U474" s="172">
        <v>418103.8394</v>
      </c>
    </row>
    <row r="475" spans="1:21">
      <c r="A475" s="171">
        <v>3</v>
      </c>
      <c r="B475" s="171" t="s">
        <v>552</v>
      </c>
      <c r="C475" s="171" t="s">
        <v>199</v>
      </c>
      <c r="D475" s="171" t="s">
        <v>591</v>
      </c>
      <c r="E475" s="171" t="s">
        <v>403</v>
      </c>
      <c r="F475" s="171">
        <v>2</v>
      </c>
      <c r="G475" s="171" t="s">
        <v>44</v>
      </c>
      <c r="H475" s="172">
        <v>80859.359599999996</v>
      </c>
      <c r="I475" s="172">
        <v>141503.87940000001</v>
      </c>
      <c r="J475" s="172">
        <v>105350.2213</v>
      </c>
      <c r="K475" s="172">
        <v>184362.8872</v>
      </c>
      <c r="L475" s="172">
        <v>127437.3144</v>
      </c>
      <c r="M475" s="172">
        <v>223015.30009999999</v>
      </c>
      <c r="N475" s="172">
        <v>155136.15700000001</v>
      </c>
      <c r="O475" s="172">
        <v>271488.27470000001</v>
      </c>
      <c r="P475" s="172">
        <v>183608.14610000001</v>
      </c>
      <c r="Q475" s="172">
        <v>321314.25569999998</v>
      </c>
      <c r="R475" s="172">
        <v>202033.73869999999</v>
      </c>
      <c r="S475" s="172">
        <v>353559.0428</v>
      </c>
      <c r="T475" s="172">
        <v>219075.00779999999</v>
      </c>
      <c r="U475" s="172">
        <v>383381.26360000001</v>
      </c>
    </row>
    <row r="476" spans="1:21">
      <c r="A476" s="171">
        <v>3</v>
      </c>
      <c r="B476" s="171" t="s">
        <v>552</v>
      </c>
      <c r="C476" s="171" t="s">
        <v>199</v>
      </c>
      <c r="D476" s="171" t="s">
        <v>591</v>
      </c>
      <c r="E476" s="171" t="s">
        <v>403</v>
      </c>
      <c r="F476" s="171">
        <v>3</v>
      </c>
      <c r="G476" s="171" t="s">
        <v>43</v>
      </c>
      <c r="H476" s="172">
        <v>72869.676099999997</v>
      </c>
      <c r="I476" s="172">
        <v>127521.93309999999</v>
      </c>
      <c r="J476" s="172">
        <v>99501.641600000003</v>
      </c>
      <c r="K476" s="172">
        <v>174127.87270000001</v>
      </c>
      <c r="L476" s="172">
        <v>126049.376</v>
      </c>
      <c r="M476" s="172">
        <v>220586.408</v>
      </c>
      <c r="N476" s="172">
        <v>166160.71470000001</v>
      </c>
      <c r="O476" s="172">
        <v>290781.25069999998</v>
      </c>
      <c r="P476" s="172">
        <v>205914.84340000001</v>
      </c>
      <c r="Q476" s="172">
        <v>360350.97590000002</v>
      </c>
      <c r="R476" s="172">
        <v>232020.69579999999</v>
      </c>
      <c r="S476" s="172">
        <v>406036.21769999998</v>
      </c>
      <c r="T476" s="172">
        <v>257809.02830000001</v>
      </c>
      <c r="U476" s="172">
        <v>451165.79950000002</v>
      </c>
    </row>
    <row r="477" spans="1:21">
      <c r="A477" s="171">
        <v>3</v>
      </c>
      <c r="B477" s="171" t="s">
        <v>552</v>
      </c>
      <c r="C477" s="171" t="s">
        <v>199</v>
      </c>
      <c r="D477" s="171" t="s">
        <v>591</v>
      </c>
      <c r="E477" s="171" t="s">
        <v>403</v>
      </c>
      <c r="F477" s="171">
        <v>4</v>
      </c>
      <c r="G477" s="171" t="s">
        <v>46</v>
      </c>
      <c r="H477" s="172">
        <v>79381.3174</v>
      </c>
      <c r="I477" s="172">
        <v>127010.1097</v>
      </c>
      <c r="J477" s="172">
        <v>111133.8443</v>
      </c>
      <c r="K477" s="172">
        <v>177814.15359999999</v>
      </c>
      <c r="L477" s="172">
        <v>142886.3713</v>
      </c>
      <c r="M477" s="172">
        <v>228618.19750000001</v>
      </c>
      <c r="N477" s="172">
        <v>190515.1617</v>
      </c>
      <c r="O477" s="172">
        <v>304824.26329999999</v>
      </c>
      <c r="P477" s="172">
        <v>238143.95209999999</v>
      </c>
      <c r="Q477" s="172">
        <v>381030.32909999997</v>
      </c>
      <c r="R477" s="172">
        <v>269896.4791</v>
      </c>
      <c r="S477" s="172">
        <v>431834.37300000002</v>
      </c>
      <c r="T477" s="172">
        <v>301649.0061</v>
      </c>
      <c r="U477" s="172">
        <v>482638.41690000001</v>
      </c>
    </row>
    <row r="478" spans="1:21">
      <c r="A478" s="171">
        <v>3</v>
      </c>
      <c r="B478" s="171" t="s">
        <v>552</v>
      </c>
      <c r="C478" s="171" t="s">
        <v>199</v>
      </c>
      <c r="D478" s="171" t="s">
        <v>591</v>
      </c>
      <c r="E478" s="171" t="s">
        <v>436</v>
      </c>
      <c r="F478" s="171">
        <v>1</v>
      </c>
      <c r="G478" s="171" t="s">
        <v>48</v>
      </c>
      <c r="H478" s="172">
        <v>94441.405199999994</v>
      </c>
      <c r="I478" s="172">
        <v>165272.45910000001</v>
      </c>
      <c r="J478" s="172">
        <v>122146.02250000001</v>
      </c>
      <c r="K478" s="172">
        <v>213755.53950000001</v>
      </c>
      <c r="L478" s="172">
        <v>146115.05230000001</v>
      </c>
      <c r="M478" s="172">
        <v>255701.3414</v>
      </c>
      <c r="N478" s="172">
        <v>174165.12450000001</v>
      </c>
      <c r="O478" s="172">
        <v>304788.96789999999</v>
      </c>
      <c r="P478" s="172">
        <v>205178.6795</v>
      </c>
      <c r="Q478" s="172">
        <v>359062.68900000001</v>
      </c>
      <c r="R478" s="172">
        <v>224900.85550000001</v>
      </c>
      <c r="S478" s="172">
        <v>393576.49709999998</v>
      </c>
      <c r="T478" s="172">
        <v>243407.8</v>
      </c>
      <c r="U478" s="172">
        <v>425963.64990000002</v>
      </c>
    </row>
    <row r="479" spans="1:21">
      <c r="A479" s="171">
        <v>3</v>
      </c>
      <c r="B479" s="171" t="s">
        <v>552</v>
      </c>
      <c r="C479" s="171" t="s">
        <v>199</v>
      </c>
      <c r="D479" s="171" t="s">
        <v>591</v>
      </c>
      <c r="E479" s="171" t="s">
        <v>436</v>
      </c>
      <c r="F479" s="171">
        <v>2</v>
      </c>
      <c r="G479" s="171" t="s">
        <v>44</v>
      </c>
      <c r="H479" s="172">
        <v>81416.029200000004</v>
      </c>
      <c r="I479" s="172">
        <v>142478.05119999999</v>
      </c>
      <c r="J479" s="172">
        <v>106264.84819999999</v>
      </c>
      <c r="K479" s="172">
        <v>185963.48439999999</v>
      </c>
      <c r="L479" s="172">
        <v>128723.4235</v>
      </c>
      <c r="M479" s="172">
        <v>225265.99110000001</v>
      </c>
      <c r="N479" s="172">
        <v>157033.15659999999</v>
      </c>
      <c r="O479" s="172">
        <v>274808.02399999998</v>
      </c>
      <c r="P479" s="172">
        <v>186039.27960000001</v>
      </c>
      <c r="Q479" s="172">
        <v>325568.73910000001</v>
      </c>
      <c r="R479" s="172">
        <v>204824.88920000001</v>
      </c>
      <c r="S479" s="172">
        <v>358443.55599999998</v>
      </c>
      <c r="T479" s="172">
        <v>222243.56330000001</v>
      </c>
      <c r="U479" s="172">
        <v>388926.23560000001</v>
      </c>
    </row>
    <row r="480" spans="1:21">
      <c r="A480" s="171">
        <v>3</v>
      </c>
      <c r="B480" s="171" t="s">
        <v>552</v>
      </c>
      <c r="C480" s="171" t="s">
        <v>199</v>
      </c>
      <c r="D480" s="171" t="s">
        <v>591</v>
      </c>
      <c r="E480" s="171" t="s">
        <v>436</v>
      </c>
      <c r="F480" s="171">
        <v>3</v>
      </c>
      <c r="G480" s="171" t="s">
        <v>43</v>
      </c>
      <c r="H480" s="172">
        <v>72938.195800000001</v>
      </c>
      <c r="I480" s="172">
        <v>127641.8426</v>
      </c>
      <c r="J480" s="172">
        <v>99429.842099999994</v>
      </c>
      <c r="K480" s="172">
        <v>174002.2237</v>
      </c>
      <c r="L480" s="172">
        <v>125831.64200000001</v>
      </c>
      <c r="M480" s="172">
        <v>220205.37349999999</v>
      </c>
      <c r="N480" s="172">
        <v>165743.3947</v>
      </c>
      <c r="O480" s="172">
        <v>290050.94069999998</v>
      </c>
      <c r="P480" s="172">
        <v>205274.12340000001</v>
      </c>
      <c r="Q480" s="172">
        <v>359229.71590000001</v>
      </c>
      <c r="R480" s="172">
        <v>231204.58249999999</v>
      </c>
      <c r="S480" s="172">
        <v>404608.01939999999</v>
      </c>
      <c r="T480" s="172">
        <v>256796.35370000001</v>
      </c>
      <c r="U480" s="172">
        <v>449393.6188</v>
      </c>
    </row>
    <row r="481" spans="1:21">
      <c r="A481" s="171">
        <v>3</v>
      </c>
      <c r="B481" s="171" t="s">
        <v>552</v>
      </c>
      <c r="C481" s="171" t="s">
        <v>199</v>
      </c>
      <c r="D481" s="171" t="s">
        <v>591</v>
      </c>
      <c r="E481" s="171" t="s">
        <v>436</v>
      </c>
      <c r="F481" s="171">
        <v>4</v>
      </c>
      <c r="G481" s="171" t="s">
        <v>46</v>
      </c>
      <c r="H481" s="172">
        <v>80516.5726</v>
      </c>
      <c r="I481" s="172">
        <v>128826.5181</v>
      </c>
      <c r="J481" s="172">
        <v>112723.20170000001</v>
      </c>
      <c r="K481" s="172">
        <v>180357.12530000001</v>
      </c>
      <c r="L481" s="172">
        <v>144929.83069999999</v>
      </c>
      <c r="M481" s="172">
        <v>231887.73259999999</v>
      </c>
      <c r="N481" s="172">
        <v>193239.77420000001</v>
      </c>
      <c r="O481" s="172">
        <v>309183.6434</v>
      </c>
      <c r="P481" s="172">
        <v>241549.71780000001</v>
      </c>
      <c r="Q481" s="172">
        <v>386479.55420000001</v>
      </c>
      <c r="R481" s="172">
        <v>273756.3468</v>
      </c>
      <c r="S481" s="172">
        <v>438010.16139999998</v>
      </c>
      <c r="T481" s="172">
        <v>305962.97590000002</v>
      </c>
      <c r="U481" s="172">
        <v>489540.76870000002</v>
      </c>
    </row>
    <row r="482" spans="1:21">
      <c r="A482" s="171">
        <v>3</v>
      </c>
      <c r="B482" s="171" t="s">
        <v>552</v>
      </c>
      <c r="C482" s="171" t="s">
        <v>199</v>
      </c>
      <c r="D482" s="171" t="s">
        <v>591</v>
      </c>
      <c r="E482" s="171" t="s">
        <v>312</v>
      </c>
      <c r="F482" s="171">
        <v>1</v>
      </c>
      <c r="G482" s="171" t="s">
        <v>48</v>
      </c>
      <c r="H482" s="172">
        <v>94466.474600000001</v>
      </c>
      <c r="I482" s="172">
        <v>165316.33059999999</v>
      </c>
      <c r="J482" s="172">
        <v>122148.5429</v>
      </c>
      <c r="K482" s="172">
        <v>213759.95009999999</v>
      </c>
      <c r="L482" s="172">
        <v>146097.6692</v>
      </c>
      <c r="M482" s="172">
        <v>255670.92110000001</v>
      </c>
      <c r="N482" s="172">
        <v>174113.4405</v>
      </c>
      <c r="O482" s="172">
        <v>304698.5209</v>
      </c>
      <c r="P482" s="172">
        <v>205088.60079999999</v>
      </c>
      <c r="Q482" s="172">
        <v>358905.0514</v>
      </c>
      <c r="R482" s="172">
        <v>224786.56109999999</v>
      </c>
      <c r="S482" s="172">
        <v>393376.48200000002</v>
      </c>
      <c r="T482" s="172">
        <v>243259.05960000001</v>
      </c>
      <c r="U482" s="172">
        <v>425703.3542</v>
      </c>
    </row>
    <row r="483" spans="1:21">
      <c r="A483" s="171">
        <v>3</v>
      </c>
      <c r="B483" s="171" t="s">
        <v>552</v>
      </c>
      <c r="C483" s="171" t="s">
        <v>199</v>
      </c>
      <c r="D483" s="171" t="s">
        <v>591</v>
      </c>
      <c r="E483" s="171" t="s">
        <v>312</v>
      </c>
      <c r="F483" s="171">
        <v>2</v>
      </c>
      <c r="G483" s="171" t="s">
        <v>44</v>
      </c>
      <c r="H483" s="172">
        <v>81576.779599999994</v>
      </c>
      <c r="I483" s="172">
        <v>142759.36420000001</v>
      </c>
      <c r="J483" s="172">
        <v>106432.79730000001</v>
      </c>
      <c r="K483" s="172">
        <v>186257.3953</v>
      </c>
      <c r="L483" s="172">
        <v>128887.2031</v>
      </c>
      <c r="M483" s="172">
        <v>225552.6053</v>
      </c>
      <c r="N483" s="172">
        <v>157159.93040000001</v>
      </c>
      <c r="O483" s="172">
        <v>275029.87819999998</v>
      </c>
      <c r="P483" s="172">
        <v>186148.56940000001</v>
      </c>
      <c r="Q483" s="172">
        <v>325759.9964</v>
      </c>
      <c r="R483" s="172">
        <v>204919.71919999999</v>
      </c>
      <c r="S483" s="172">
        <v>358609.50870000001</v>
      </c>
      <c r="T483" s="172">
        <v>222315.28339999999</v>
      </c>
      <c r="U483" s="172">
        <v>389051.74589999998</v>
      </c>
    </row>
    <row r="484" spans="1:21">
      <c r="A484" s="171">
        <v>3</v>
      </c>
      <c r="B484" s="171" t="s">
        <v>552</v>
      </c>
      <c r="C484" s="171" t="s">
        <v>199</v>
      </c>
      <c r="D484" s="171" t="s">
        <v>591</v>
      </c>
      <c r="E484" s="171" t="s">
        <v>312</v>
      </c>
      <c r="F484" s="171">
        <v>3</v>
      </c>
      <c r="G484" s="171" t="s">
        <v>43</v>
      </c>
      <c r="H484" s="172">
        <v>73177.970700000005</v>
      </c>
      <c r="I484" s="172">
        <v>128061.44869999999</v>
      </c>
      <c r="J484" s="172">
        <v>99793.481400000004</v>
      </c>
      <c r="K484" s="172">
        <v>174638.5925</v>
      </c>
      <c r="L484" s="172">
        <v>126320.0816</v>
      </c>
      <c r="M484" s="172">
        <v>221060.14290000001</v>
      </c>
      <c r="N484" s="172">
        <v>166415.8155</v>
      </c>
      <c r="O484" s="172">
        <v>291227.67719999998</v>
      </c>
      <c r="P484" s="172">
        <v>206134.4944</v>
      </c>
      <c r="Q484" s="172">
        <v>360735.3652</v>
      </c>
      <c r="R484" s="172">
        <v>232194.6636</v>
      </c>
      <c r="S484" s="172">
        <v>406340.66139999998</v>
      </c>
      <c r="T484" s="172">
        <v>257919.67290000001</v>
      </c>
      <c r="U484" s="172">
        <v>451359.42749999999</v>
      </c>
    </row>
    <row r="485" spans="1:21">
      <c r="A485" s="171">
        <v>3</v>
      </c>
      <c r="B485" s="171" t="s">
        <v>552</v>
      </c>
      <c r="C485" s="171" t="s">
        <v>199</v>
      </c>
      <c r="D485" s="171" t="s">
        <v>591</v>
      </c>
      <c r="E485" s="171" t="s">
        <v>312</v>
      </c>
      <c r="F485" s="171">
        <v>4</v>
      </c>
      <c r="G485" s="171" t="s">
        <v>46</v>
      </c>
      <c r="H485" s="172">
        <v>80545.378800000006</v>
      </c>
      <c r="I485" s="172">
        <v>128872.60799999999</v>
      </c>
      <c r="J485" s="172">
        <v>112763.5303</v>
      </c>
      <c r="K485" s="172">
        <v>180421.65119999999</v>
      </c>
      <c r="L485" s="172">
        <v>144981.68179999999</v>
      </c>
      <c r="M485" s="172">
        <v>231970.69440000001</v>
      </c>
      <c r="N485" s="172">
        <v>193308.90909999999</v>
      </c>
      <c r="O485" s="172">
        <v>309294.25929999998</v>
      </c>
      <c r="P485" s="172">
        <v>241636.13639999999</v>
      </c>
      <c r="Q485" s="172">
        <v>386617.82390000002</v>
      </c>
      <c r="R485" s="172">
        <v>273854.2879</v>
      </c>
      <c r="S485" s="172">
        <v>438166.86709999997</v>
      </c>
      <c r="T485" s="172">
        <v>306072.43939999997</v>
      </c>
      <c r="U485" s="172">
        <v>489715.91039999999</v>
      </c>
    </row>
    <row r="486" spans="1:21">
      <c r="A486" s="171">
        <v>3</v>
      </c>
      <c r="B486" s="171" t="s">
        <v>552</v>
      </c>
      <c r="C486" s="171" t="s">
        <v>199</v>
      </c>
      <c r="D486" s="171" t="s">
        <v>591</v>
      </c>
      <c r="E486" s="171" t="s">
        <v>481</v>
      </c>
      <c r="F486" s="171">
        <v>1</v>
      </c>
      <c r="G486" s="171" t="s">
        <v>48</v>
      </c>
      <c r="H486" s="172">
        <v>92056.531499999997</v>
      </c>
      <c r="I486" s="172">
        <v>161098.9302</v>
      </c>
      <c r="J486" s="172">
        <v>118957.27009999999</v>
      </c>
      <c r="K486" s="172">
        <v>208175.22270000001</v>
      </c>
      <c r="L486" s="172">
        <v>142229.43669999999</v>
      </c>
      <c r="M486" s="172">
        <v>248901.51420000001</v>
      </c>
      <c r="N486" s="172">
        <v>169425.60930000001</v>
      </c>
      <c r="O486" s="172">
        <v>296494.81630000001</v>
      </c>
      <c r="P486" s="172">
        <v>199493.41190000001</v>
      </c>
      <c r="Q486" s="172">
        <v>349113.47070000001</v>
      </c>
      <c r="R486" s="172">
        <v>218614.86249999999</v>
      </c>
      <c r="S486" s="172">
        <v>382576.00949999999</v>
      </c>
      <c r="T486" s="172">
        <v>236517.2213</v>
      </c>
      <c r="U486" s="172">
        <v>413905.1373</v>
      </c>
    </row>
    <row r="487" spans="1:21">
      <c r="A487" s="171">
        <v>3</v>
      </c>
      <c r="B487" s="171" t="s">
        <v>552</v>
      </c>
      <c r="C487" s="171" t="s">
        <v>199</v>
      </c>
      <c r="D487" s="171" t="s">
        <v>591</v>
      </c>
      <c r="E487" s="171" t="s">
        <v>481</v>
      </c>
      <c r="F487" s="171">
        <v>2</v>
      </c>
      <c r="G487" s="171" t="s">
        <v>44</v>
      </c>
      <c r="H487" s="172">
        <v>79845.241599999994</v>
      </c>
      <c r="I487" s="172">
        <v>139729.1728</v>
      </c>
      <c r="J487" s="172">
        <v>104068.6692</v>
      </c>
      <c r="K487" s="172">
        <v>182120.17110000001</v>
      </c>
      <c r="L487" s="172">
        <v>125924.78479999999</v>
      </c>
      <c r="M487" s="172">
        <v>220368.37340000001</v>
      </c>
      <c r="N487" s="172">
        <v>153364.38939999999</v>
      </c>
      <c r="O487" s="172">
        <v>268387.68150000001</v>
      </c>
      <c r="P487" s="172">
        <v>181550.22450000001</v>
      </c>
      <c r="Q487" s="172">
        <v>317712.89279999997</v>
      </c>
      <c r="R487" s="172">
        <v>199793.64420000001</v>
      </c>
      <c r="S487" s="172">
        <v>349638.8774</v>
      </c>
      <c r="T487" s="172">
        <v>216675.74950000001</v>
      </c>
      <c r="U487" s="172">
        <v>379182.56150000001</v>
      </c>
    </row>
    <row r="488" spans="1:21">
      <c r="A488" s="171">
        <v>3</v>
      </c>
      <c r="B488" s="171" t="s">
        <v>552</v>
      </c>
      <c r="C488" s="171" t="s">
        <v>199</v>
      </c>
      <c r="D488" s="171" t="s">
        <v>591</v>
      </c>
      <c r="E488" s="171" t="s">
        <v>481</v>
      </c>
      <c r="F488" s="171">
        <v>3</v>
      </c>
      <c r="G488" s="171" t="s">
        <v>43</v>
      </c>
      <c r="H488" s="172">
        <v>71864.892900000006</v>
      </c>
      <c r="I488" s="172">
        <v>125763.5624</v>
      </c>
      <c r="J488" s="172">
        <v>98094.945000000007</v>
      </c>
      <c r="K488" s="172">
        <v>171666.1537</v>
      </c>
      <c r="L488" s="172">
        <v>124240.76609999999</v>
      </c>
      <c r="M488" s="172">
        <v>217421.3407</v>
      </c>
      <c r="N488" s="172">
        <v>163749.23480000001</v>
      </c>
      <c r="O488" s="172">
        <v>286561.16090000002</v>
      </c>
      <c r="P488" s="172">
        <v>202900.49359999999</v>
      </c>
      <c r="Q488" s="172">
        <v>355075.86379999999</v>
      </c>
      <c r="R488" s="172">
        <v>228604.4327</v>
      </c>
      <c r="S488" s="172">
        <v>400057.7573</v>
      </c>
      <c r="T488" s="172">
        <v>253990.85190000001</v>
      </c>
      <c r="U488" s="172">
        <v>444483.99070000002</v>
      </c>
    </row>
    <row r="489" spans="1:21">
      <c r="A489" s="171">
        <v>3</v>
      </c>
      <c r="B489" s="171" t="s">
        <v>552</v>
      </c>
      <c r="C489" s="171" t="s">
        <v>199</v>
      </c>
      <c r="D489" s="171" t="s">
        <v>591</v>
      </c>
      <c r="E489" s="171" t="s">
        <v>481</v>
      </c>
      <c r="F489" s="171">
        <v>4</v>
      </c>
      <c r="G489" s="171" t="s">
        <v>46</v>
      </c>
      <c r="H489" s="172">
        <v>78509.253100000002</v>
      </c>
      <c r="I489" s="172">
        <v>125614.80680000001</v>
      </c>
      <c r="J489" s="172">
        <v>109912.9543</v>
      </c>
      <c r="K489" s="172">
        <v>175860.72949999999</v>
      </c>
      <c r="L489" s="172">
        <v>141316.6556</v>
      </c>
      <c r="M489" s="172">
        <v>226106.65229999999</v>
      </c>
      <c r="N489" s="172">
        <v>188422.20740000001</v>
      </c>
      <c r="O489" s="172">
        <v>301475.53639999998</v>
      </c>
      <c r="P489" s="172">
        <v>235527.75930000001</v>
      </c>
      <c r="Q489" s="172">
        <v>376844.4204</v>
      </c>
      <c r="R489" s="172">
        <v>266931.46049999999</v>
      </c>
      <c r="S489" s="172">
        <v>427090.3431</v>
      </c>
      <c r="T489" s="172">
        <v>298335.1618</v>
      </c>
      <c r="U489" s="172">
        <v>477336.2659</v>
      </c>
    </row>
    <row r="490" spans="1:21">
      <c r="A490" s="171">
        <v>3</v>
      </c>
      <c r="B490" s="171" t="s">
        <v>552</v>
      </c>
      <c r="C490" s="171" t="s">
        <v>199</v>
      </c>
      <c r="D490" s="171" t="s">
        <v>591</v>
      </c>
      <c r="E490" s="171" t="s">
        <v>425</v>
      </c>
      <c r="F490" s="171">
        <v>1</v>
      </c>
      <c r="G490" s="171" t="s">
        <v>48</v>
      </c>
      <c r="H490" s="172">
        <v>92438.244600000005</v>
      </c>
      <c r="I490" s="172">
        <v>161766.92800000001</v>
      </c>
      <c r="J490" s="172">
        <v>119585.4463</v>
      </c>
      <c r="K490" s="172">
        <v>209274.53109999999</v>
      </c>
      <c r="L490" s="172">
        <v>143072.61910000001</v>
      </c>
      <c r="M490" s="172">
        <v>250377.0834</v>
      </c>
      <c r="N490" s="172">
        <v>170569.91589999999</v>
      </c>
      <c r="O490" s="172">
        <v>298497.3529</v>
      </c>
      <c r="P490" s="172">
        <v>200972.76980000001</v>
      </c>
      <c r="Q490" s="172">
        <v>351702.34700000001</v>
      </c>
      <c r="R490" s="172">
        <v>220306.3855</v>
      </c>
      <c r="S490" s="172">
        <v>385536.17450000002</v>
      </c>
      <c r="T490" s="172">
        <v>238460.55720000001</v>
      </c>
      <c r="U490" s="172">
        <v>417305.97499999998</v>
      </c>
    </row>
    <row r="491" spans="1:21">
      <c r="A491" s="171">
        <v>3</v>
      </c>
      <c r="B491" s="171" t="s">
        <v>552</v>
      </c>
      <c r="C491" s="171" t="s">
        <v>199</v>
      </c>
      <c r="D491" s="171" t="s">
        <v>591</v>
      </c>
      <c r="E491" s="171" t="s">
        <v>425</v>
      </c>
      <c r="F491" s="171">
        <v>2</v>
      </c>
      <c r="G491" s="171" t="s">
        <v>44</v>
      </c>
      <c r="H491" s="172">
        <v>79548.549499999994</v>
      </c>
      <c r="I491" s="172">
        <v>139209.96160000001</v>
      </c>
      <c r="J491" s="172">
        <v>103869.70080000001</v>
      </c>
      <c r="K491" s="172">
        <v>181771.97630000001</v>
      </c>
      <c r="L491" s="172">
        <v>125862.15300000001</v>
      </c>
      <c r="M491" s="172">
        <v>220258.7677</v>
      </c>
      <c r="N491" s="172">
        <v>153616.40580000001</v>
      </c>
      <c r="O491" s="172">
        <v>268828.71010000003</v>
      </c>
      <c r="P491" s="172">
        <v>182032.7383</v>
      </c>
      <c r="Q491" s="172">
        <v>318557.29210000002</v>
      </c>
      <c r="R491" s="172">
        <v>200439.5436</v>
      </c>
      <c r="S491" s="172">
        <v>350769.20120000001</v>
      </c>
      <c r="T491" s="172">
        <v>217516.78099999999</v>
      </c>
      <c r="U491" s="172">
        <v>380654.36670000001</v>
      </c>
    </row>
    <row r="492" spans="1:21">
      <c r="A492" s="171">
        <v>3</v>
      </c>
      <c r="B492" s="171" t="s">
        <v>552</v>
      </c>
      <c r="C492" s="171" t="s">
        <v>199</v>
      </c>
      <c r="D492" s="171" t="s">
        <v>591</v>
      </c>
      <c r="E492" s="171" t="s">
        <v>425</v>
      </c>
      <c r="F492" s="171">
        <v>3</v>
      </c>
      <c r="G492" s="171" t="s">
        <v>43</v>
      </c>
      <c r="H492" s="172">
        <v>71168.410099999994</v>
      </c>
      <c r="I492" s="172">
        <v>124544.71769999999</v>
      </c>
      <c r="J492" s="172">
        <v>96980.096699999995</v>
      </c>
      <c r="K492" s="172">
        <v>169715.1692</v>
      </c>
      <c r="L492" s="172">
        <v>122702.87270000001</v>
      </c>
      <c r="M492" s="172">
        <v>214730.02720000001</v>
      </c>
      <c r="N492" s="172">
        <v>161592.8702</v>
      </c>
      <c r="O492" s="172">
        <v>282787.52289999998</v>
      </c>
      <c r="P492" s="172">
        <v>200105.81280000001</v>
      </c>
      <c r="Q492" s="172">
        <v>350185.17239999998</v>
      </c>
      <c r="R492" s="172">
        <v>225362.15779999999</v>
      </c>
      <c r="S492" s="172">
        <v>394383.77610000002</v>
      </c>
      <c r="T492" s="172">
        <v>250283.34280000001</v>
      </c>
      <c r="U492" s="172">
        <v>437995.84989999997</v>
      </c>
    </row>
    <row r="493" spans="1:21">
      <c r="A493" s="171">
        <v>3</v>
      </c>
      <c r="B493" s="171" t="s">
        <v>552</v>
      </c>
      <c r="C493" s="171" t="s">
        <v>199</v>
      </c>
      <c r="D493" s="171" t="s">
        <v>591</v>
      </c>
      <c r="E493" s="171" t="s">
        <v>425</v>
      </c>
      <c r="F493" s="171">
        <v>4</v>
      </c>
      <c r="G493" s="171" t="s">
        <v>46</v>
      </c>
      <c r="H493" s="172">
        <v>78801.255399999995</v>
      </c>
      <c r="I493" s="172">
        <v>126082.01059999999</v>
      </c>
      <c r="J493" s="172">
        <v>110321.7576</v>
      </c>
      <c r="K493" s="172">
        <v>176514.81469999999</v>
      </c>
      <c r="L493" s="172">
        <v>141842.2597</v>
      </c>
      <c r="M493" s="172">
        <v>226947.61900000001</v>
      </c>
      <c r="N493" s="172">
        <v>189123.01300000001</v>
      </c>
      <c r="O493" s="172">
        <v>302596.82530000003</v>
      </c>
      <c r="P493" s="172">
        <v>236403.76620000001</v>
      </c>
      <c r="Q493" s="172">
        <v>378246.03159999999</v>
      </c>
      <c r="R493" s="172">
        <v>267924.2684</v>
      </c>
      <c r="S493" s="172">
        <v>428678.8358</v>
      </c>
      <c r="T493" s="172">
        <v>299444.77059999999</v>
      </c>
      <c r="U493" s="172">
        <v>479111.64</v>
      </c>
    </row>
    <row r="494" spans="1:21">
      <c r="A494" s="171">
        <v>3</v>
      </c>
      <c r="B494" s="171" t="s">
        <v>552</v>
      </c>
      <c r="C494" s="171" t="s">
        <v>199</v>
      </c>
      <c r="D494" s="171" t="s">
        <v>591</v>
      </c>
      <c r="E494" s="171" t="s">
        <v>507</v>
      </c>
      <c r="F494" s="171">
        <v>1</v>
      </c>
      <c r="G494" s="171" t="s">
        <v>48</v>
      </c>
      <c r="H494" s="172">
        <v>94491.547099999996</v>
      </c>
      <c r="I494" s="172">
        <v>165360.20749999999</v>
      </c>
      <c r="J494" s="172">
        <v>122151.067</v>
      </c>
      <c r="K494" s="172">
        <v>213764.36739999999</v>
      </c>
      <c r="L494" s="172">
        <v>146080.29070000001</v>
      </c>
      <c r="M494" s="172">
        <v>255640.50870000001</v>
      </c>
      <c r="N494" s="172">
        <v>174061.76190000001</v>
      </c>
      <c r="O494" s="172">
        <v>304608.08319999999</v>
      </c>
      <c r="P494" s="172">
        <v>204998.52830000001</v>
      </c>
      <c r="Q494" s="172">
        <v>358747.42440000002</v>
      </c>
      <c r="R494" s="172">
        <v>224672.27350000001</v>
      </c>
      <c r="S494" s="172">
        <v>393176.47869999998</v>
      </c>
      <c r="T494" s="172">
        <v>243110.32629999999</v>
      </c>
      <c r="U494" s="172">
        <v>425443.071</v>
      </c>
    </row>
    <row r="495" spans="1:21">
      <c r="A495" s="171">
        <v>3</v>
      </c>
      <c r="B495" s="171" t="s">
        <v>552</v>
      </c>
      <c r="C495" s="171" t="s">
        <v>199</v>
      </c>
      <c r="D495" s="171" t="s">
        <v>591</v>
      </c>
      <c r="E495" s="171" t="s">
        <v>507</v>
      </c>
      <c r="F495" s="171">
        <v>2</v>
      </c>
      <c r="G495" s="171" t="s">
        <v>44</v>
      </c>
      <c r="H495" s="172">
        <v>81737.532900000006</v>
      </c>
      <c r="I495" s="172">
        <v>143040.6826</v>
      </c>
      <c r="J495" s="172">
        <v>106600.75019999999</v>
      </c>
      <c r="K495" s="172">
        <v>186551.31280000001</v>
      </c>
      <c r="L495" s="172">
        <v>129050.9872</v>
      </c>
      <c r="M495" s="172">
        <v>225839.22760000001</v>
      </c>
      <c r="N495" s="172">
        <v>157286.7095</v>
      </c>
      <c r="O495" s="172">
        <v>275251.74170000001</v>
      </c>
      <c r="P495" s="172">
        <v>186257.86540000001</v>
      </c>
      <c r="Q495" s="172">
        <v>325951.26449999999</v>
      </c>
      <c r="R495" s="172">
        <v>205014.55609999999</v>
      </c>
      <c r="S495" s="172">
        <v>358775.4731</v>
      </c>
      <c r="T495" s="172">
        <v>222387.01070000001</v>
      </c>
      <c r="U495" s="172">
        <v>389177.26870000002</v>
      </c>
    </row>
    <row r="496" spans="1:21">
      <c r="A496" s="171">
        <v>3</v>
      </c>
      <c r="B496" s="171" t="s">
        <v>552</v>
      </c>
      <c r="C496" s="171" t="s">
        <v>199</v>
      </c>
      <c r="D496" s="171" t="s">
        <v>591</v>
      </c>
      <c r="E496" s="171" t="s">
        <v>507</v>
      </c>
      <c r="F496" s="171">
        <v>3</v>
      </c>
      <c r="G496" s="171" t="s">
        <v>43</v>
      </c>
      <c r="H496" s="172">
        <v>73417.748600000006</v>
      </c>
      <c r="I496" s="172">
        <v>128481.06</v>
      </c>
      <c r="J496" s="172">
        <v>100157.1249</v>
      </c>
      <c r="K496" s="172">
        <v>175274.96859999999</v>
      </c>
      <c r="L496" s="172">
        <v>126808.5266</v>
      </c>
      <c r="M496" s="172">
        <v>221914.92170000001</v>
      </c>
      <c r="N496" s="172">
        <v>167088.24350000001</v>
      </c>
      <c r="O496" s="172">
        <v>292404.42619999999</v>
      </c>
      <c r="P496" s="172">
        <v>206994.8744</v>
      </c>
      <c r="Q496" s="172">
        <v>362241.03019999998</v>
      </c>
      <c r="R496" s="172">
        <v>233184.755</v>
      </c>
      <c r="S496" s="172">
        <v>408073.3211</v>
      </c>
      <c r="T496" s="172">
        <v>259043.00349999999</v>
      </c>
      <c r="U496" s="172">
        <v>453325.2561</v>
      </c>
    </row>
    <row r="497" spans="1:21">
      <c r="A497" s="171">
        <v>3</v>
      </c>
      <c r="B497" s="171" t="s">
        <v>552</v>
      </c>
      <c r="C497" s="171" t="s">
        <v>199</v>
      </c>
      <c r="D497" s="171" t="s">
        <v>591</v>
      </c>
      <c r="E497" s="171" t="s">
        <v>507</v>
      </c>
      <c r="F497" s="171">
        <v>4</v>
      </c>
      <c r="G497" s="171" t="s">
        <v>46</v>
      </c>
      <c r="H497" s="172">
        <v>80574.187600000005</v>
      </c>
      <c r="I497" s="172">
        <v>128918.70209999999</v>
      </c>
      <c r="J497" s="172">
        <v>112803.86259999999</v>
      </c>
      <c r="K497" s="172">
        <v>180486.18290000001</v>
      </c>
      <c r="L497" s="172">
        <v>145033.53769999999</v>
      </c>
      <c r="M497" s="172">
        <v>232053.66380000001</v>
      </c>
      <c r="N497" s="172">
        <v>193378.0502</v>
      </c>
      <c r="O497" s="172">
        <v>309404.88500000001</v>
      </c>
      <c r="P497" s="172">
        <v>241722.56280000001</v>
      </c>
      <c r="Q497" s="172">
        <v>386756.10609999998</v>
      </c>
      <c r="R497" s="172">
        <v>273952.2377</v>
      </c>
      <c r="S497" s="172">
        <v>438323.587</v>
      </c>
      <c r="T497" s="172">
        <v>306181.91279999999</v>
      </c>
      <c r="U497" s="172">
        <v>489891.06780000002</v>
      </c>
    </row>
    <row r="498" spans="1:21">
      <c r="A498" s="171">
        <v>3</v>
      </c>
      <c r="B498" s="171" t="s">
        <v>552</v>
      </c>
      <c r="C498" s="171" t="s">
        <v>199</v>
      </c>
      <c r="D498" s="171" t="s">
        <v>591</v>
      </c>
      <c r="E498" s="171" t="s">
        <v>518</v>
      </c>
      <c r="F498" s="171">
        <v>1</v>
      </c>
      <c r="G498" s="171" t="s">
        <v>48</v>
      </c>
      <c r="H498" s="172">
        <v>97001.765199999994</v>
      </c>
      <c r="I498" s="172">
        <v>169753.08919999999</v>
      </c>
      <c r="J498" s="172">
        <v>125352.41740000001</v>
      </c>
      <c r="K498" s="172">
        <v>219366.73050000001</v>
      </c>
      <c r="L498" s="172">
        <v>149878.98629999999</v>
      </c>
      <c r="M498" s="172">
        <v>262288.22600000002</v>
      </c>
      <c r="N498" s="172">
        <v>178542.85149999999</v>
      </c>
      <c r="O498" s="172">
        <v>312449.9902</v>
      </c>
      <c r="P498" s="172">
        <v>210233.39569999999</v>
      </c>
      <c r="Q498" s="172">
        <v>367908.4425</v>
      </c>
      <c r="R498" s="172">
        <v>230386.78750000001</v>
      </c>
      <c r="S498" s="172">
        <v>403176.87809999997</v>
      </c>
      <c r="T498" s="172">
        <v>249257.19469999999</v>
      </c>
      <c r="U498" s="172">
        <v>436200.0907</v>
      </c>
    </row>
    <row r="499" spans="1:21">
      <c r="A499" s="171">
        <v>3</v>
      </c>
      <c r="B499" s="171" t="s">
        <v>552</v>
      </c>
      <c r="C499" s="171" t="s">
        <v>199</v>
      </c>
      <c r="D499" s="171" t="s">
        <v>591</v>
      </c>
      <c r="E499" s="171" t="s">
        <v>518</v>
      </c>
      <c r="F499" s="171">
        <v>2</v>
      </c>
      <c r="G499" s="171" t="s">
        <v>44</v>
      </c>
      <c r="H499" s="172">
        <v>84112.070099999997</v>
      </c>
      <c r="I499" s="172">
        <v>147196.12280000001</v>
      </c>
      <c r="J499" s="172">
        <v>109636.6718</v>
      </c>
      <c r="K499" s="172">
        <v>191864.17559999999</v>
      </c>
      <c r="L499" s="172">
        <v>132668.5203</v>
      </c>
      <c r="M499" s="172">
        <v>232169.91029999999</v>
      </c>
      <c r="N499" s="172">
        <v>161589.34150000001</v>
      </c>
      <c r="O499" s="172">
        <v>282781.34749999997</v>
      </c>
      <c r="P499" s="172">
        <v>191293.36429999999</v>
      </c>
      <c r="Q499" s="172">
        <v>334763.38760000002</v>
      </c>
      <c r="R499" s="172">
        <v>210519.94560000001</v>
      </c>
      <c r="S499" s="172">
        <v>368409.90480000002</v>
      </c>
      <c r="T499" s="172">
        <v>228313.4186</v>
      </c>
      <c r="U499" s="172">
        <v>399548.48249999998</v>
      </c>
    </row>
    <row r="500" spans="1:21">
      <c r="A500" s="171">
        <v>3</v>
      </c>
      <c r="B500" s="171" t="s">
        <v>552</v>
      </c>
      <c r="C500" s="171" t="s">
        <v>199</v>
      </c>
      <c r="D500" s="171" t="s">
        <v>591</v>
      </c>
      <c r="E500" s="171" t="s">
        <v>518</v>
      </c>
      <c r="F500" s="171">
        <v>3</v>
      </c>
      <c r="G500" s="171" t="s">
        <v>43</v>
      </c>
      <c r="H500" s="172">
        <v>75689.924400000004</v>
      </c>
      <c r="I500" s="172">
        <v>132457.3677</v>
      </c>
      <c r="J500" s="172">
        <v>103310.21649999999</v>
      </c>
      <c r="K500" s="172">
        <v>180792.87899999999</v>
      </c>
      <c r="L500" s="172">
        <v>130841.59819999999</v>
      </c>
      <c r="M500" s="172">
        <v>228972.79699999999</v>
      </c>
      <c r="N500" s="172">
        <v>172444.50440000001</v>
      </c>
      <c r="O500" s="172">
        <v>301777.88250000001</v>
      </c>
      <c r="P500" s="172">
        <v>213670.3554</v>
      </c>
      <c r="Q500" s="172">
        <v>373923.12199999997</v>
      </c>
      <c r="R500" s="172">
        <v>240735.30609999999</v>
      </c>
      <c r="S500" s="172">
        <v>421286.78570000001</v>
      </c>
      <c r="T500" s="172">
        <v>267465.0968</v>
      </c>
      <c r="U500" s="172">
        <v>468063.91940000001</v>
      </c>
    </row>
    <row r="501" spans="1:21">
      <c r="A501" s="171">
        <v>3</v>
      </c>
      <c r="B501" s="171" t="s">
        <v>552</v>
      </c>
      <c r="C501" s="171" t="s">
        <v>199</v>
      </c>
      <c r="D501" s="171" t="s">
        <v>591</v>
      </c>
      <c r="E501" s="171" t="s">
        <v>518</v>
      </c>
      <c r="F501" s="171">
        <v>4</v>
      </c>
      <c r="G501" s="171" t="s">
        <v>46</v>
      </c>
      <c r="H501" s="172">
        <v>82725.535699999993</v>
      </c>
      <c r="I501" s="172">
        <v>132360.859</v>
      </c>
      <c r="J501" s="172">
        <v>115815.7499</v>
      </c>
      <c r="K501" s="172">
        <v>185305.20250000001</v>
      </c>
      <c r="L501" s="172">
        <v>148905.96410000001</v>
      </c>
      <c r="M501" s="172">
        <v>238249.54620000001</v>
      </c>
      <c r="N501" s="172">
        <v>198541.2855</v>
      </c>
      <c r="O501" s="172">
        <v>317666.06150000001</v>
      </c>
      <c r="P501" s="172">
        <v>248176.60690000001</v>
      </c>
      <c r="Q501" s="172">
        <v>397082.57689999999</v>
      </c>
      <c r="R501" s="172">
        <v>281266.8211</v>
      </c>
      <c r="S501" s="172">
        <v>450026.9204</v>
      </c>
      <c r="T501" s="172">
        <v>314357.03539999999</v>
      </c>
      <c r="U501" s="172">
        <v>502971.26409999997</v>
      </c>
    </row>
    <row r="502" spans="1:21">
      <c r="A502" s="171">
        <v>3</v>
      </c>
      <c r="B502" s="171" t="s">
        <v>552</v>
      </c>
      <c r="C502" s="171" t="s">
        <v>199</v>
      </c>
      <c r="D502" s="171" t="s">
        <v>591</v>
      </c>
      <c r="E502" s="171" t="s">
        <v>527</v>
      </c>
      <c r="F502" s="171">
        <v>1</v>
      </c>
      <c r="G502" s="171" t="s">
        <v>48</v>
      </c>
      <c r="H502" s="172">
        <v>98879.581399999995</v>
      </c>
      <c r="I502" s="172">
        <v>173039.26749999999</v>
      </c>
      <c r="J502" s="172">
        <v>127900.39569999999</v>
      </c>
      <c r="K502" s="172">
        <v>223825.69260000001</v>
      </c>
      <c r="L502" s="172">
        <v>153008.33929999999</v>
      </c>
      <c r="M502" s="172">
        <v>267764.59389999998</v>
      </c>
      <c r="N502" s="172">
        <v>182396.48560000001</v>
      </c>
      <c r="O502" s="172">
        <v>319193.84980000003</v>
      </c>
      <c r="P502" s="172">
        <v>214889.70559999999</v>
      </c>
      <c r="Q502" s="172">
        <v>376056.98479999998</v>
      </c>
      <c r="R502" s="172">
        <v>235552.73639999999</v>
      </c>
      <c r="S502" s="172">
        <v>412217.28879999998</v>
      </c>
      <c r="T502" s="172">
        <v>254948.14780000001</v>
      </c>
      <c r="U502" s="172">
        <v>446159.2586</v>
      </c>
    </row>
    <row r="503" spans="1:21">
      <c r="A503" s="171">
        <v>3</v>
      </c>
      <c r="B503" s="171" t="s">
        <v>552</v>
      </c>
      <c r="C503" s="171" t="s">
        <v>199</v>
      </c>
      <c r="D503" s="171" t="s">
        <v>591</v>
      </c>
      <c r="E503" s="171" t="s">
        <v>527</v>
      </c>
      <c r="F503" s="171">
        <v>2</v>
      </c>
      <c r="G503" s="171" t="s">
        <v>44</v>
      </c>
      <c r="H503" s="172">
        <v>85175.800300000003</v>
      </c>
      <c r="I503" s="172">
        <v>149057.65040000001</v>
      </c>
      <c r="J503" s="172">
        <v>111192.07670000001</v>
      </c>
      <c r="K503" s="172">
        <v>194586.1342</v>
      </c>
      <c r="L503" s="172">
        <v>134710.89629999999</v>
      </c>
      <c r="M503" s="172">
        <v>235744.0687</v>
      </c>
      <c r="N503" s="172">
        <v>164372.2274</v>
      </c>
      <c r="O503" s="172">
        <v>287651.39799999999</v>
      </c>
      <c r="P503" s="172">
        <v>194753.46170000001</v>
      </c>
      <c r="Q503" s="172">
        <v>340818.55790000001</v>
      </c>
      <c r="R503" s="172">
        <v>214431.14660000001</v>
      </c>
      <c r="S503" s="172">
        <v>375254.50650000002</v>
      </c>
      <c r="T503" s="172">
        <v>232681.60680000001</v>
      </c>
      <c r="U503" s="172">
        <v>407192.81180000002</v>
      </c>
    </row>
    <row r="504" spans="1:21">
      <c r="A504" s="171">
        <v>3</v>
      </c>
      <c r="B504" s="171" t="s">
        <v>552</v>
      </c>
      <c r="C504" s="171" t="s">
        <v>199</v>
      </c>
      <c r="D504" s="171" t="s">
        <v>591</v>
      </c>
      <c r="E504" s="171" t="s">
        <v>527</v>
      </c>
      <c r="F504" s="171">
        <v>3</v>
      </c>
      <c r="G504" s="171" t="s">
        <v>43</v>
      </c>
      <c r="H504" s="172">
        <v>76260.837199999994</v>
      </c>
      <c r="I504" s="172">
        <v>133456.465</v>
      </c>
      <c r="J504" s="172">
        <v>103941.7675</v>
      </c>
      <c r="K504" s="172">
        <v>181898.0931</v>
      </c>
      <c r="L504" s="172">
        <v>131528.17189999999</v>
      </c>
      <c r="M504" s="172">
        <v>230174.3008</v>
      </c>
      <c r="N504" s="172">
        <v>173232.92790000001</v>
      </c>
      <c r="O504" s="172">
        <v>303157.6238</v>
      </c>
      <c r="P504" s="172">
        <v>214536.81479999999</v>
      </c>
      <c r="Q504" s="172">
        <v>375439.42599999998</v>
      </c>
      <c r="R504" s="172">
        <v>241627.32949999999</v>
      </c>
      <c r="S504" s="172">
        <v>422847.82650000002</v>
      </c>
      <c r="T504" s="172">
        <v>268361.51610000001</v>
      </c>
      <c r="U504" s="172">
        <v>469632.6532</v>
      </c>
    </row>
    <row r="505" spans="1:21">
      <c r="A505" s="171">
        <v>3</v>
      </c>
      <c r="B505" s="171" t="s">
        <v>552</v>
      </c>
      <c r="C505" s="171" t="s">
        <v>199</v>
      </c>
      <c r="D505" s="171" t="s">
        <v>591</v>
      </c>
      <c r="E505" s="171" t="s">
        <v>527</v>
      </c>
      <c r="F505" s="171">
        <v>4</v>
      </c>
      <c r="G505" s="171" t="s">
        <v>46</v>
      </c>
      <c r="H505" s="172">
        <v>84296.824299999993</v>
      </c>
      <c r="I505" s="172">
        <v>134874.9209</v>
      </c>
      <c r="J505" s="172">
        <v>118015.554</v>
      </c>
      <c r="K505" s="172">
        <v>188824.88930000001</v>
      </c>
      <c r="L505" s="172">
        <v>151734.2838</v>
      </c>
      <c r="M505" s="172">
        <v>242774.85759999999</v>
      </c>
      <c r="N505" s="172">
        <v>202312.37830000001</v>
      </c>
      <c r="O505" s="172">
        <v>323699.8101</v>
      </c>
      <c r="P505" s="172">
        <v>252890.47279999999</v>
      </c>
      <c r="Q505" s="172">
        <v>404624.76250000001</v>
      </c>
      <c r="R505" s="172">
        <v>286609.20250000001</v>
      </c>
      <c r="S505" s="172">
        <v>458574.73090000002</v>
      </c>
      <c r="T505" s="172">
        <v>320327.93229999999</v>
      </c>
      <c r="U505" s="172">
        <v>512524.69929999998</v>
      </c>
    </row>
    <row r="506" spans="1:21">
      <c r="A506" s="171">
        <v>3</v>
      </c>
      <c r="B506" s="171" t="s">
        <v>552</v>
      </c>
      <c r="C506" s="171" t="s">
        <v>201</v>
      </c>
      <c r="D506" s="171" t="s">
        <v>592</v>
      </c>
      <c r="E506" s="171" t="s">
        <v>246</v>
      </c>
      <c r="F506" s="171">
        <v>1</v>
      </c>
      <c r="G506" s="171" t="s">
        <v>48</v>
      </c>
      <c r="H506" s="172">
        <v>98221.150299999994</v>
      </c>
      <c r="I506" s="172">
        <v>171887.01310000001</v>
      </c>
      <c r="J506" s="172">
        <v>127304.58689999999</v>
      </c>
      <c r="K506" s="172">
        <v>222783.02710000001</v>
      </c>
      <c r="L506" s="172">
        <v>152470.08489999999</v>
      </c>
      <c r="M506" s="172">
        <v>266822.64850000001</v>
      </c>
      <c r="N506" s="172">
        <v>182019.74669999999</v>
      </c>
      <c r="O506" s="172">
        <v>318534.55680000002</v>
      </c>
      <c r="P506" s="172">
        <v>214695.56589999999</v>
      </c>
      <c r="Q506" s="172">
        <v>375717.2402</v>
      </c>
      <c r="R506" s="172">
        <v>235473.00140000001</v>
      </c>
      <c r="S506" s="172">
        <v>412077.7524</v>
      </c>
      <c r="T506" s="172">
        <v>255076.03580000001</v>
      </c>
      <c r="U506" s="172">
        <v>446383.06270000001</v>
      </c>
    </row>
    <row r="507" spans="1:21">
      <c r="A507" s="171">
        <v>3</v>
      </c>
      <c r="B507" s="171" t="s">
        <v>552</v>
      </c>
      <c r="C507" s="171" t="s">
        <v>201</v>
      </c>
      <c r="D507" s="171" t="s">
        <v>592</v>
      </c>
      <c r="E507" s="171" t="s">
        <v>246</v>
      </c>
      <c r="F507" s="171">
        <v>2</v>
      </c>
      <c r="G507" s="171" t="s">
        <v>44</v>
      </c>
      <c r="H507" s="172">
        <v>83418.075500000006</v>
      </c>
      <c r="I507" s="172">
        <v>145981.63219999999</v>
      </c>
      <c r="J507" s="172">
        <v>109255.95540000001</v>
      </c>
      <c r="K507" s="172">
        <v>191197.92189999999</v>
      </c>
      <c r="L507" s="172">
        <v>132704.85269999999</v>
      </c>
      <c r="M507" s="172">
        <v>232233.49230000001</v>
      </c>
      <c r="N507" s="172">
        <v>162549.61379999999</v>
      </c>
      <c r="O507" s="172">
        <v>284461.82419999997</v>
      </c>
      <c r="P507" s="172">
        <v>192944.02729999999</v>
      </c>
      <c r="Q507" s="172">
        <v>337652.0478</v>
      </c>
      <c r="R507" s="172">
        <v>212657.0741</v>
      </c>
      <c r="S507" s="172">
        <v>372149.87969999999</v>
      </c>
      <c r="T507" s="172">
        <v>231023.31150000001</v>
      </c>
      <c r="U507" s="172">
        <v>404290.79509999999</v>
      </c>
    </row>
    <row r="508" spans="1:21">
      <c r="A508" s="171">
        <v>3</v>
      </c>
      <c r="B508" s="171" t="s">
        <v>552</v>
      </c>
      <c r="C508" s="171" t="s">
        <v>201</v>
      </c>
      <c r="D508" s="171" t="s">
        <v>592</v>
      </c>
      <c r="E508" s="171" t="s">
        <v>246</v>
      </c>
      <c r="F508" s="171">
        <v>3</v>
      </c>
      <c r="G508" s="171" t="s">
        <v>43</v>
      </c>
      <c r="H508" s="172">
        <v>73867.042600000001</v>
      </c>
      <c r="I508" s="172">
        <v>129267.32460000001</v>
      </c>
      <c r="J508" s="172">
        <v>100363.96649999999</v>
      </c>
      <c r="K508" s="172">
        <v>175636.94140000001</v>
      </c>
      <c r="L508" s="172">
        <v>126758.78170000001</v>
      </c>
      <c r="M508" s="172">
        <v>221827.86799999999</v>
      </c>
      <c r="N508" s="172">
        <v>166702.23680000001</v>
      </c>
      <c r="O508" s="172">
        <v>291728.91460000002</v>
      </c>
      <c r="P508" s="172">
        <v>206212.666</v>
      </c>
      <c r="Q508" s="172">
        <v>360872.1655</v>
      </c>
      <c r="R508" s="172">
        <v>232071.81210000001</v>
      </c>
      <c r="S508" s="172">
        <v>406125.67109999998</v>
      </c>
      <c r="T508" s="172">
        <v>257546.04610000001</v>
      </c>
      <c r="U508" s="172">
        <v>450705.58069999999</v>
      </c>
    </row>
    <row r="509" spans="1:21">
      <c r="A509" s="171">
        <v>3</v>
      </c>
      <c r="B509" s="171" t="s">
        <v>552</v>
      </c>
      <c r="C509" s="171" t="s">
        <v>201</v>
      </c>
      <c r="D509" s="171" t="s">
        <v>592</v>
      </c>
      <c r="E509" s="171" t="s">
        <v>246</v>
      </c>
      <c r="F509" s="171">
        <v>4</v>
      </c>
      <c r="G509" s="171" t="s">
        <v>46</v>
      </c>
      <c r="H509" s="172">
        <v>83671.897200000007</v>
      </c>
      <c r="I509" s="172">
        <v>133875.0374</v>
      </c>
      <c r="J509" s="172">
        <v>117140.656</v>
      </c>
      <c r="K509" s="172">
        <v>187425.05230000001</v>
      </c>
      <c r="L509" s="172">
        <v>150609.4148</v>
      </c>
      <c r="M509" s="172">
        <v>240975.0673</v>
      </c>
      <c r="N509" s="172">
        <v>200812.55300000001</v>
      </c>
      <c r="O509" s="172">
        <v>321300.08970000001</v>
      </c>
      <c r="P509" s="172">
        <v>251015.69140000001</v>
      </c>
      <c r="Q509" s="172">
        <v>401625.11210000003</v>
      </c>
      <c r="R509" s="172">
        <v>284484.45010000002</v>
      </c>
      <c r="S509" s="172">
        <v>455175.12699999998</v>
      </c>
      <c r="T509" s="172">
        <v>317953.20899999997</v>
      </c>
      <c r="U509" s="172">
        <v>508725.14199999999</v>
      </c>
    </row>
    <row r="510" spans="1:21">
      <c r="A510" s="171">
        <v>3</v>
      </c>
      <c r="B510" s="171" t="s">
        <v>552</v>
      </c>
      <c r="C510" s="171" t="s">
        <v>201</v>
      </c>
      <c r="D510" s="171" t="s">
        <v>592</v>
      </c>
      <c r="E510" s="171" t="s">
        <v>288</v>
      </c>
      <c r="F510" s="171">
        <v>1</v>
      </c>
      <c r="G510" s="171" t="s">
        <v>48</v>
      </c>
      <c r="H510" s="172">
        <v>98241.304600000003</v>
      </c>
      <c r="I510" s="172">
        <v>171922.283</v>
      </c>
      <c r="J510" s="172">
        <v>127300.59819999999</v>
      </c>
      <c r="K510" s="172">
        <v>222776.04689999999</v>
      </c>
      <c r="L510" s="172">
        <v>152444.81200000001</v>
      </c>
      <c r="M510" s="172">
        <v>266778.42099999997</v>
      </c>
      <c r="N510" s="172">
        <v>181958.50109999999</v>
      </c>
      <c r="O510" s="172">
        <v>318427.37689999997</v>
      </c>
      <c r="P510" s="172">
        <v>214594.07449999999</v>
      </c>
      <c r="Q510" s="172">
        <v>375539.63050000003</v>
      </c>
      <c r="R510" s="172">
        <v>235346.11850000001</v>
      </c>
      <c r="S510" s="172">
        <v>411855.7072</v>
      </c>
      <c r="T510" s="172">
        <v>254913.54370000001</v>
      </c>
      <c r="U510" s="172">
        <v>446098.70150000002</v>
      </c>
    </row>
    <row r="511" spans="1:21">
      <c r="A511" s="171">
        <v>3</v>
      </c>
      <c r="B511" s="171" t="s">
        <v>552</v>
      </c>
      <c r="C511" s="171" t="s">
        <v>201</v>
      </c>
      <c r="D511" s="171" t="s">
        <v>592</v>
      </c>
      <c r="E511" s="171" t="s">
        <v>288</v>
      </c>
      <c r="F511" s="171">
        <v>2</v>
      </c>
      <c r="G511" s="171" t="s">
        <v>44</v>
      </c>
      <c r="H511" s="172">
        <v>83575.295199999993</v>
      </c>
      <c r="I511" s="172">
        <v>146256.7666</v>
      </c>
      <c r="J511" s="172">
        <v>109419.08349999999</v>
      </c>
      <c r="K511" s="172">
        <v>191483.39619999999</v>
      </c>
      <c r="L511" s="172">
        <v>132862.59099999999</v>
      </c>
      <c r="M511" s="172">
        <v>232509.5344</v>
      </c>
      <c r="N511" s="172">
        <v>162668.64689999999</v>
      </c>
      <c r="O511" s="172">
        <v>284670.13219999999</v>
      </c>
      <c r="P511" s="172">
        <v>193043.93890000001</v>
      </c>
      <c r="Q511" s="172">
        <v>337826.89309999999</v>
      </c>
      <c r="R511" s="172">
        <v>212741.44949999999</v>
      </c>
      <c r="S511" s="172">
        <v>372297.5368</v>
      </c>
      <c r="T511" s="172">
        <v>231083.5295</v>
      </c>
      <c r="U511" s="172">
        <v>404396.17670000001</v>
      </c>
    </row>
    <row r="512" spans="1:21">
      <c r="A512" s="171">
        <v>3</v>
      </c>
      <c r="B512" s="171" t="s">
        <v>552</v>
      </c>
      <c r="C512" s="171" t="s">
        <v>201</v>
      </c>
      <c r="D512" s="171" t="s">
        <v>592</v>
      </c>
      <c r="E512" s="171" t="s">
        <v>288</v>
      </c>
      <c r="F512" s="171">
        <v>3</v>
      </c>
      <c r="G512" s="171" t="s">
        <v>43</v>
      </c>
      <c r="H512" s="172">
        <v>74104.140799999994</v>
      </c>
      <c r="I512" s="172">
        <v>129682.2463</v>
      </c>
      <c r="J512" s="172">
        <v>100724.1436</v>
      </c>
      <c r="K512" s="172">
        <v>176267.2513</v>
      </c>
      <c r="L512" s="172">
        <v>127242.98330000001</v>
      </c>
      <c r="M512" s="172">
        <v>222675.22080000001</v>
      </c>
      <c r="N512" s="172">
        <v>167369.22289999999</v>
      </c>
      <c r="O512" s="172">
        <v>292896.14010000002</v>
      </c>
      <c r="P512" s="172">
        <v>207066.446</v>
      </c>
      <c r="Q512" s="172">
        <v>362366.2806</v>
      </c>
      <c r="R512" s="172">
        <v>233054.57639999999</v>
      </c>
      <c r="S512" s="172">
        <v>407845.50870000001</v>
      </c>
      <c r="T512" s="172">
        <v>258661.35879999999</v>
      </c>
      <c r="U512" s="172">
        <v>452657.37780000002</v>
      </c>
    </row>
    <row r="513" spans="1:21">
      <c r="A513" s="171">
        <v>3</v>
      </c>
      <c r="B513" s="171" t="s">
        <v>552</v>
      </c>
      <c r="C513" s="171" t="s">
        <v>201</v>
      </c>
      <c r="D513" s="171" t="s">
        <v>592</v>
      </c>
      <c r="E513" s="171" t="s">
        <v>288</v>
      </c>
      <c r="F513" s="171">
        <v>4</v>
      </c>
      <c r="G513" s="171" t="s">
        <v>46</v>
      </c>
      <c r="H513" s="172">
        <v>83696.550600000002</v>
      </c>
      <c r="I513" s="172">
        <v>133914.4829</v>
      </c>
      <c r="J513" s="172">
        <v>117175.17080000001</v>
      </c>
      <c r="K513" s="172">
        <v>187480.27600000001</v>
      </c>
      <c r="L513" s="172">
        <v>150653.791</v>
      </c>
      <c r="M513" s="172">
        <v>241046.0692</v>
      </c>
      <c r="N513" s="172">
        <v>200871.72140000001</v>
      </c>
      <c r="O513" s="172">
        <v>321394.75890000002</v>
      </c>
      <c r="P513" s="172">
        <v>251089.65169999999</v>
      </c>
      <c r="Q513" s="172">
        <v>401743.4486</v>
      </c>
      <c r="R513" s="172">
        <v>284568.27189999999</v>
      </c>
      <c r="S513" s="172">
        <v>455309.24170000001</v>
      </c>
      <c r="T513" s="172">
        <v>318046.8921</v>
      </c>
      <c r="U513" s="172">
        <v>508875.03490000003</v>
      </c>
    </row>
    <row r="514" spans="1:21">
      <c r="A514" s="171">
        <v>3</v>
      </c>
      <c r="B514" s="171" t="s">
        <v>552</v>
      </c>
      <c r="C514" s="171" t="s">
        <v>201</v>
      </c>
      <c r="D514" s="171" t="s">
        <v>592</v>
      </c>
      <c r="E514" s="171" t="s">
        <v>239</v>
      </c>
      <c r="F514" s="171">
        <v>1</v>
      </c>
      <c r="G514" s="171" t="s">
        <v>48</v>
      </c>
      <c r="H514" s="172">
        <v>100229.23209999999</v>
      </c>
      <c r="I514" s="172">
        <v>175401.1563</v>
      </c>
      <c r="J514" s="172">
        <v>129871.67969999999</v>
      </c>
      <c r="K514" s="172">
        <v>227275.43950000001</v>
      </c>
      <c r="L514" s="172">
        <v>155520.41690000001</v>
      </c>
      <c r="M514" s="172">
        <v>272160.72950000002</v>
      </c>
      <c r="N514" s="172">
        <v>185624.5276</v>
      </c>
      <c r="O514" s="172">
        <v>324842.92330000002</v>
      </c>
      <c r="P514" s="172">
        <v>218912.90040000001</v>
      </c>
      <c r="Q514" s="172">
        <v>383097.57579999999</v>
      </c>
      <c r="R514" s="172">
        <v>240080.07329999999</v>
      </c>
      <c r="S514" s="172">
        <v>420140.12839999999</v>
      </c>
      <c r="T514" s="172">
        <v>260037.0447</v>
      </c>
      <c r="U514" s="172">
        <v>455064.82819999999</v>
      </c>
    </row>
    <row r="515" spans="1:21">
      <c r="A515" s="171">
        <v>3</v>
      </c>
      <c r="B515" s="171" t="s">
        <v>552</v>
      </c>
      <c r="C515" s="171" t="s">
        <v>201</v>
      </c>
      <c r="D515" s="171" t="s">
        <v>592</v>
      </c>
      <c r="E515" s="171" t="s">
        <v>239</v>
      </c>
      <c r="F515" s="171">
        <v>2</v>
      </c>
      <c r="G515" s="171" t="s">
        <v>44</v>
      </c>
      <c r="H515" s="172">
        <v>85289.092099999994</v>
      </c>
      <c r="I515" s="172">
        <v>149255.9111</v>
      </c>
      <c r="J515" s="172">
        <v>111655.9314</v>
      </c>
      <c r="K515" s="172">
        <v>195397.88</v>
      </c>
      <c r="L515" s="172">
        <v>135572.1735</v>
      </c>
      <c r="M515" s="172">
        <v>237251.30360000001</v>
      </c>
      <c r="N515" s="172">
        <v>165974.1158</v>
      </c>
      <c r="O515" s="172">
        <v>290454.70270000002</v>
      </c>
      <c r="P515" s="172">
        <v>196959.959</v>
      </c>
      <c r="Q515" s="172">
        <v>344679.92820000002</v>
      </c>
      <c r="R515" s="172">
        <v>217052.88769999999</v>
      </c>
      <c r="S515" s="172">
        <v>379842.55359999998</v>
      </c>
      <c r="T515" s="172">
        <v>235761.61009999999</v>
      </c>
      <c r="U515" s="172">
        <v>412582.81760000001</v>
      </c>
    </row>
    <row r="516" spans="1:21">
      <c r="A516" s="171">
        <v>3</v>
      </c>
      <c r="B516" s="171" t="s">
        <v>552</v>
      </c>
      <c r="C516" s="171" t="s">
        <v>201</v>
      </c>
      <c r="D516" s="171" t="s">
        <v>592</v>
      </c>
      <c r="E516" s="171" t="s">
        <v>239</v>
      </c>
      <c r="F516" s="171">
        <v>3</v>
      </c>
      <c r="G516" s="171" t="s">
        <v>43</v>
      </c>
      <c r="H516" s="172">
        <v>75639.510999999999</v>
      </c>
      <c r="I516" s="172">
        <v>132369.14430000001</v>
      </c>
      <c r="J516" s="172">
        <v>102817.1825</v>
      </c>
      <c r="K516" s="172">
        <v>179930.06950000001</v>
      </c>
      <c r="L516" s="172">
        <v>129891.8</v>
      </c>
      <c r="M516" s="172">
        <v>227310.64989999999</v>
      </c>
      <c r="N516" s="172">
        <v>170858.21049999999</v>
      </c>
      <c r="O516" s="172">
        <v>299001.86849999998</v>
      </c>
      <c r="P516" s="172">
        <v>211387.58559999999</v>
      </c>
      <c r="Q516" s="172">
        <v>369928.27480000001</v>
      </c>
      <c r="R516" s="172">
        <v>237921.57399999999</v>
      </c>
      <c r="S516" s="172">
        <v>416362.75439999998</v>
      </c>
      <c r="T516" s="172">
        <v>264067.08630000002</v>
      </c>
      <c r="U516" s="172">
        <v>462117.40100000001</v>
      </c>
    </row>
    <row r="517" spans="1:21">
      <c r="A517" s="171">
        <v>3</v>
      </c>
      <c r="B517" s="171" t="s">
        <v>552</v>
      </c>
      <c r="C517" s="171" t="s">
        <v>201</v>
      </c>
      <c r="D517" s="171" t="s">
        <v>592</v>
      </c>
      <c r="E517" s="171" t="s">
        <v>239</v>
      </c>
      <c r="F517" s="171">
        <v>4</v>
      </c>
      <c r="G517" s="171" t="s">
        <v>46</v>
      </c>
      <c r="H517" s="172">
        <v>85391.372300000003</v>
      </c>
      <c r="I517" s="172">
        <v>136626.19760000001</v>
      </c>
      <c r="J517" s="172">
        <v>119547.92110000001</v>
      </c>
      <c r="K517" s="172">
        <v>191276.67670000001</v>
      </c>
      <c r="L517" s="172">
        <v>153704.47010000001</v>
      </c>
      <c r="M517" s="172">
        <v>245927.15580000001</v>
      </c>
      <c r="N517" s="172">
        <v>204939.2934</v>
      </c>
      <c r="O517" s="172">
        <v>327902.87430000002</v>
      </c>
      <c r="P517" s="172">
        <v>256174.11670000001</v>
      </c>
      <c r="Q517" s="172">
        <v>409878.59289999999</v>
      </c>
      <c r="R517" s="172">
        <v>290330.66560000001</v>
      </c>
      <c r="S517" s="172">
        <v>464529.07189999998</v>
      </c>
      <c r="T517" s="172">
        <v>324487.2145</v>
      </c>
      <c r="U517" s="172">
        <v>519179.55099999998</v>
      </c>
    </row>
    <row r="518" spans="1:21">
      <c r="A518" s="171">
        <v>3</v>
      </c>
      <c r="B518" s="171" t="s">
        <v>552</v>
      </c>
      <c r="C518" s="171" t="s">
        <v>201</v>
      </c>
      <c r="D518" s="171" t="s">
        <v>592</v>
      </c>
      <c r="E518" s="171" t="s">
        <v>368</v>
      </c>
      <c r="F518" s="171">
        <v>1</v>
      </c>
      <c r="G518" s="171" t="s">
        <v>48</v>
      </c>
      <c r="H518" s="172">
        <v>97734.244000000006</v>
      </c>
      <c r="I518" s="172">
        <v>171034.927</v>
      </c>
      <c r="J518" s="172">
        <v>126659.82030000001</v>
      </c>
      <c r="K518" s="172">
        <v>221654.68549999999</v>
      </c>
      <c r="L518" s="172">
        <v>151688.54500000001</v>
      </c>
      <c r="M518" s="172">
        <v>265454.95370000001</v>
      </c>
      <c r="N518" s="172">
        <v>181072.61470000001</v>
      </c>
      <c r="O518" s="172">
        <v>316877.07569999999</v>
      </c>
      <c r="P518" s="172">
        <v>213565.11060000001</v>
      </c>
      <c r="Q518" s="172">
        <v>373738.9437</v>
      </c>
      <c r="R518" s="172">
        <v>234226.06779999999</v>
      </c>
      <c r="S518" s="172">
        <v>409895.61869999999</v>
      </c>
      <c r="T518" s="172">
        <v>253713.91089999999</v>
      </c>
      <c r="U518" s="172">
        <v>443999.34419999999</v>
      </c>
    </row>
    <row r="519" spans="1:21">
      <c r="A519" s="171">
        <v>3</v>
      </c>
      <c r="B519" s="171" t="s">
        <v>552</v>
      </c>
      <c r="C519" s="171" t="s">
        <v>201</v>
      </c>
      <c r="D519" s="171" t="s">
        <v>592</v>
      </c>
      <c r="E519" s="171" t="s">
        <v>368</v>
      </c>
      <c r="F519" s="171">
        <v>2</v>
      </c>
      <c r="G519" s="171" t="s">
        <v>44</v>
      </c>
      <c r="H519" s="172">
        <v>83068.234599999996</v>
      </c>
      <c r="I519" s="172">
        <v>145369.41070000001</v>
      </c>
      <c r="J519" s="172">
        <v>108778.30560000001</v>
      </c>
      <c r="K519" s="172">
        <v>190362.03479999999</v>
      </c>
      <c r="L519" s="172">
        <v>132106.32399999999</v>
      </c>
      <c r="M519" s="172">
        <v>231186.06709999999</v>
      </c>
      <c r="N519" s="172">
        <v>161782.7605</v>
      </c>
      <c r="O519" s="172">
        <v>283119.8309</v>
      </c>
      <c r="P519" s="172">
        <v>192014.97500000001</v>
      </c>
      <c r="Q519" s="172">
        <v>336026.20630000002</v>
      </c>
      <c r="R519" s="172">
        <v>211621.399</v>
      </c>
      <c r="S519" s="172">
        <v>370337.44819999998</v>
      </c>
      <c r="T519" s="172">
        <v>229883.89679999999</v>
      </c>
      <c r="U519" s="172">
        <v>402296.81939999998</v>
      </c>
    </row>
    <row r="520" spans="1:21">
      <c r="A520" s="171">
        <v>3</v>
      </c>
      <c r="B520" s="171" t="s">
        <v>552</v>
      </c>
      <c r="C520" s="171" t="s">
        <v>201</v>
      </c>
      <c r="D520" s="171" t="s">
        <v>592</v>
      </c>
      <c r="E520" s="171" t="s">
        <v>368</v>
      </c>
      <c r="F520" s="171">
        <v>3</v>
      </c>
      <c r="G520" s="171" t="s">
        <v>43</v>
      </c>
      <c r="H520" s="172">
        <v>73601.747600000002</v>
      </c>
      <c r="I520" s="172">
        <v>128803.05839999999</v>
      </c>
      <c r="J520" s="172">
        <v>100020.7932</v>
      </c>
      <c r="K520" s="172">
        <v>175036.38810000001</v>
      </c>
      <c r="L520" s="172">
        <v>126338.67570000001</v>
      </c>
      <c r="M520" s="172">
        <v>221092.68239999999</v>
      </c>
      <c r="N520" s="172">
        <v>166163.47940000001</v>
      </c>
      <c r="O520" s="172">
        <v>290786.08899999998</v>
      </c>
      <c r="P520" s="172">
        <v>205559.26670000001</v>
      </c>
      <c r="Q520" s="172">
        <v>359728.71669999999</v>
      </c>
      <c r="R520" s="172">
        <v>231346.43969999999</v>
      </c>
      <c r="S520" s="172">
        <v>404856.2696</v>
      </c>
      <c r="T520" s="172">
        <v>256752.26490000001</v>
      </c>
      <c r="U520" s="172">
        <v>449316.46340000001</v>
      </c>
    </row>
    <row r="521" spans="1:21">
      <c r="A521" s="171">
        <v>3</v>
      </c>
      <c r="B521" s="171" t="s">
        <v>552</v>
      </c>
      <c r="C521" s="171" t="s">
        <v>201</v>
      </c>
      <c r="D521" s="171" t="s">
        <v>592</v>
      </c>
      <c r="E521" s="171" t="s">
        <v>368</v>
      </c>
      <c r="F521" s="171">
        <v>4</v>
      </c>
      <c r="G521" s="171" t="s">
        <v>46</v>
      </c>
      <c r="H521" s="172">
        <v>83260.517099999997</v>
      </c>
      <c r="I521" s="172">
        <v>133216.82939999999</v>
      </c>
      <c r="J521" s="172">
        <v>116564.7239</v>
      </c>
      <c r="K521" s="172">
        <v>186503.56109999999</v>
      </c>
      <c r="L521" s="172">
        <v>149868.9308</v>
      </c>
      <c r="M521" s="172">
        <v>239790.2929</v>
      </c>
      <c r="N521" s="172">
        <v>199825.24110000001</v>
      </c>
      <c r="O521" s="172">
        <v>319720.39049999998</v>
      </c>
      <c r="P521" s="172">
        <v>249781.55129999999</v>
      </c>
      <c r="Q521" s="172">
        <v>399650.48800000001</v>
      </c>
      <c r="R521" s="172">
        <v>283085.75809999998</v>
      </c>
      <c r="S521" s="172">
        <v>452937.21970000002</v>
      </c>
      <c r="T521" s="172">
        <v>316389.96500000003</v>
      </c>
      <c r="U521" s="172">
        <v>506223.95150000002</v>
      </c>
    </row>
    <row r="522" spans="1:21">
      <c r="A522" s="171">
        <v>3</v>
      </c>
      <c r="B522" s="171" t="s">
        <v>552</v>
      </c>
      <c r="C522" s="171" t="s">
        <v>201</v>
      </c>
      <c r="D522" s="171" t="s">
        <v>592</v>
      </c>
      <c r="E522" s="171" t="s">
        <v>405</v>
      </c>
      <c r="F522" s="171">
        <v>1</v>
      </c>
      <c r="G522" s="171" t="s">
        <v>48</v>
      </c>
      <c r="H522" s="172">
        <v>100269.5346</v>
      </c>
      <c r="I522" s="172">
        <v>175471.6856</v>
      </c>
      <c r="J522" s="172">
        <v>129863.6948</v>
      </c>
      <c r="K522" s="172">
        <v>227261.46590000001</v>
      </c>
      <c r="L522" s="172">
        <v>155469.8621</v>
      </c>
      <c r="M522" s="172">
        <v>272072.25870000001</v>
      </c>
      <c r="N522" s="172">
        <v>185502.0257</v>
      </c>
      <c r="O522" s="172">
        <v>324628.54499999998</v>
      </c>
      <c r="P522" s="172">
        <v>218709.9057</v>
      </c>
      <c r="Q522" s="172">
        <v>382742.33480000001</v>
      </c>
      <c r="R522" s="172">
        <v>239826.2942</v>
      </c>
      <c r="S522" s="172">
        <v>419696.0147</v>
      </c>
      <c r="T522" s="172">
        <v>259712.04620000001</v>
      </c>
      <c r="U522" s="172">
        <v>454496.0808</v>
      </c>
    </row>
    <row r="523" spans="1:21">
      <c r="A523" s="171">
        <v>3</v>
      </c>
      <c r="B523" s="171" t="s">
        <v>552</v>
      </c>
      <c r="C523" s="171" t="s">
        <v>201</v>
      </c>
      <c r="D523" s="171" t="s">
        <v>592</v>
      </c>
      <c r="E523" s="171" t="s">
        <v>405</v>
      </c>
      <c r="F523" s="171">
        <v>2</v>
      </c>
      <c r="G523" s="171" t="s">
        <v>44</v>
      </c>
      <c r="H523" s="172">
        <v>85603.525299999994</v>
      </c>
      <c r="I523" s="172">
        <v>149806.1692</v>
      </c>
      <c r="J523" s="172">
        <v>111982.1801</v>
      </c>
      <c r="K523" s="172">
        <v>195968.81520000001</v>
      </c>
      <c r="L523" s="172">
        <v>135887.64120000001</v>
      </c>
      <c r="M523" s="172">
        <v>237803.37210000001</v>
      </c>
      <c r="N523" s="172">
        <v>166212.1715</v>
      </c>
      <c r="O523" s="172">
        <v>290871.3002</v>
      </c>
      <c r="P523" s="172">
        <v>197159.77</v>
      </c>
      <c r="Q523" s="172">
        <v>345029.59749999997</v>
      </c>
      <c r="R523" s="172">
        <v>217221.62530000001</v>
      </c>
      <c r="S523" s="172">
        <v>380137.8443</v>
      </c>
      <c r="T523" s="172">
        <v>235882.03200000001</v>
      </c>
      <c r="U523" s="172">
        <v>412793.55589999998</v>
      </c>
    </row>
    <row r="524" spans="1:21">
      <c r="A524" s="171">
        <v>3</v>
      </c>
      <c r="B524" s="171" t="s">
        <v>552</v>
      </c>
      <c r="C524" s="171" t="s">
        <v>201</v>
      </c>
      <c r="D524" s="171" t="s">
        <v>592</v>
      </c>
      <c r="E524" s="171" t="s">
        <v>405</v>
      </c>
      <c r="F524" s="171">
        <v>3</v>
      </c>
      <c r="G524" s="171" t="s">
        <v>43</v>
      </c>
      <c r="H524" s="172">
        <v>76113.701199999996</v>
      </c>
      <c r="I524" s="172">
        <v>133198.97719999999</v>
      </c>
      <c r="J524" s="172">
        <v>103537.52830000001</v>
      </c>
      <c r="K524" s="172">
        <v>181190.6746</v>
      </c>
      <c r="L524" s="172">
        <v>130860.1923</v>
      </c>
      <c r="M524" s="172">
        <v>229005.3365</v>
      </c>
      <c r="N524" s="172">
        <v>172192.16819999999</v>
      </c>
      <c r="O524" s="172">
        <v>301336.29430000001</v>
      </c>
      <c r="P524" s="172">
        <v>213095.12770000001</v>
      </c>
      <c r="Q524" s="172">
        <v>372916.47340000002</v>
      </c>
      <c r="R524" s="172">
        <v>239887.08230000001</v>
      </c>
      <c r="S524" s="172">
        <v>419802.39390000002</v>
      </c>
      <c r="T524" s="172">
        <v>266297.6888</v>
      </c>
      <c r="U524" s="172">
        <v>466020.95539999998</v>
      </c>
    </row>
    <row r="525" spans="1:21">
      <c r="A525" s="171">
        <v>3</v>
      </c>
      <c r="B525" s="171" t="s">
        <v>552</v>
      </c>
      <c r="C525" s="171" t="s">
        <v>201</v>
      </c>
      <c r="D525" s="171" t="s">
        <v>592</v>
      </c>
      <c r="E525" s="171" t="s">
        <v>405</v>
      </c>
      <c r="F525" s="171">
        <v>4</v>
      </c>
      <c r="G525" s="171" t="s">
        <v>46</v>
      </c>
      <c r="H525" s="172">
        <v>85440.673899999994</v>
      </c>
      <c r="I525" s="172">
        <v>136705.08040000001</v>
      </c>
      <c r="J525" s="172">
        <v>119616.94349999999</v>
      </c>
      <c r="K525" s="172">
        <v>191387.11249999999</v>
      </c>
      <c r="L525" s="172">
        <v>153793.21309999999</v>
      </c>
      <c r="M525" s="172">
        <v>246069.1447</v>
      </c>
      <c r="N525" s="172">
        <v>205057.61739999999</v>
      </c>
      <c r="O525" s="172">
        <v>328092.19280000002</v>
      </c>
      <c r="P525" s="172">
        <v>256322.02179999999</v>
      </c>
      <c r="Q525" s="172">
        <v>410115.24099999998</v>
      </c>
      <c r="R525" s="172">
        <v>290498.29139999999</v>
      </c>
      <c r="S525" s="172">
        <v>464797.27309999999</v>
      </c>
      <c r="T525" s="172">
        <v>324674.56099999999</v>
      </c>
      <c r="U525" s="172">
        <v>519479.3052</v>
      </c>
    </row>
    <row r="526" spans="1:21">
      <c r="A526" s="171">
        <v>3</v>
      </c>
      <c r="B526" s="171" t="s">
        <v>552</v>
      </c>
      <c r="C526" s="171" t="s">
        <v>201</v>
      </c>
      <c r="D526" s="171" t="s">
        <v>592</v>
      </c>
      <c r="E526" s="171" t="s">
        <v>438</v>
      </c>
      <c r="F526" s="171">
        <v>1</v>
      </c>
      <c r="G526" s="171" t="s">
        <v>48</v>
      </c>
      <c r="H526" s="172">
        <v>98728.210900000005</v>
      </c>
      <c r="I526" s="172">
        <v>172774.36900000001</v>
      </c>
      <c r="J526" s="172">
        <v>127945.3648</v>
      </c>
      <c r="K526" s="172">
        <v>223904.3884</v>
      </c>
      <c r="L526" s="172">
        <v>153226.35190000001</v>
      </c>
      <c r="M526" s="172">
        <v>268146.11589999998</v>
      </c>
      <c r="N526" s="172">
        <v>182905.63320000001</v>
      </c>
      <c r="O526" s="172">
        <v>320084.85810000001</v>
      </c>
      <c r="P526" s="172">
        <v>215724.52970000001</v>
      </c>
      <c r="Q526" s="172">
        <v>377517.92700000003</v>
      </c>
      <c r="R526" s="172">
        <v>236593.05189999999</v>
      </c>
      <c r="S526" s="172">
        <v>414037.84090000001</v>
      </c>
      <c r="T526" s="172">
        <v>256275.6686</v>
      </c>
      <c r="U526" s="172">
        <v>448482.42009999999</v>
      </c>
    </row>
    <row r="527" spans="1:21">
      <c r="A527" s="171">
        <v>3</v>
      </c>
      <c r="B527" s="171" t="s">
        <v>552</v>
      </c>
      <c r="C527" s="171" t="s">
        <v>201</v>
      </c>
      <c r="D527" s="171" t="s">
        <v>592</v>
      </c>
      <c r="E527" s="171" t="s">
        <v>438</v>
      </c>
      <c r="F527" s="171">
        <v>2</v>
      </c>
      <c r="G527" s="171" t="s">
        <v>44</v>
      </c>
      <c r="H527" s="172">
        <v>83925.136100000003</v>
      </c>
      <c r="I527" s="172">
        <v>146868.98819999999</v>
      </c>
      <c r="J527" s="172">
        <v>109896.73330000001</v>
      </c>
      <c r="K527" s="172">
        <v>192319.28339999999</v>
      </c>
      <c r="L527" s="172">
        <v>133461.11979999999</v>
      </c>
      <c r="M527" s="172">
        <v>233556.9595</v>
      </c>
      <c r="N527" s="172">
        <v>163435.50030000001</v>
      </c>
      <c r="O527" s="172">
        <v>286012.12540000002</v>
      </c>
      <c r="P527" s="172">
        <v>193972.99110000001</v>
      </c>
      <c r="Q527" s="172">
        <v>339452.73450000002</v>
      </c>
      <c r="R527" s="172">
        <v>213777.12469999999</v>
      </c>
      <c r="S527" s="172">
        <v>374109.96830000001</v>
      </c>
      <c r="T527" s="172">
        <v>232222.9442</v>
      </c>
      <c r="U527" s="172">
        <v>406390.15240000002</v>
      </c>
    </row>
    <row r="528" spans="1:21">
      <c r="A528" s="171">
        <v>3</v>
      </c>
      <c r="B528" s="171" t="s">
        <v>552</v>
      </c>
      <c r="C528" s="171" t="s">
        <v>201</v>
      </c>
      <c r="D528" s="171" t="s">
        <v>592</v>
      </c>
      <c r="E528" s="171" t="s">
        <v>438</v>
      </c>
      <c r="F528" s="171">
        <v>3</v>
      </c>
      <c r="G528" s="171" t="s">
        <v>43</v>
      </c>
      <c r="H528" s="172">
        <v>74369.435800000007</v>
      </c>
      <c r="I528" s="172">
        <v>130146.5125</v>
      </c>
      <c r="J528" s="172">
        <v>101067.31690000001</v>
      </c>
      <c r="K528" s="172">
        <v>176867.8045</v>
      </c>
      <c r="L528" s="172">
        <v>127663.0894</v>
      </c>
      <c r="M528" s="172">
        <v>223410.40640000001</v>
      </c>
      <c r="N528" s="172">
        <v>167907.9803</v>
      </c>
      <c r="O528" s="172">
        <v>293838.9657</v>
      </c>
      <c r="P528" s="172">
        <v>207719.84539999999</v>
      </c>
      <c r="Q528" s="172">
        <v>363509.72950000002</v>
      </c>
      <c r="R528" s="172">
        <v>233779.94870000001</v>
      </c>
      <c r="S528" s="172">
        <v>409114.91029999999</v>
      </c>
      <c r="T528" s="172">
        <v>259455.14</v>
      </c>
      <c r="U528" s="172">
        <v>454046.495</v>
      </c>
    </row>
    <row r="529" spans="1:21">
      <c r="A529" s="171">
        <v>3</v>
      </c>
      <c r="B529" s="171" t="s">
        <v>552</v>
      </c>
      <c r="C529" s="171" t="s">
        <v>201</v>
      </c>
      <c r="D529" s="171" t="s">
        <v>592</v>
      </c>
      <c r="E529" s="171" t="s">
        <v>438</v>
      </c>
      <c r="F529" s="171">
        <v>4</v>
      </c>
      <c r="G529" s="171" t="s">
        <v>46</v>
      </c>
      <c r="H529" s="172">
        <v>84107.930600000007</v>
      </c>
      <c r="I529" s="172">
        <v>134572.69089999999</v>
      </c>
      <c r="J529" s="172">
        <v>117751.10279999999</v>
      </c>
      <c r="K529" s="172">
        <v>188401.76730000001</v>
      </c>
      <c r="L529" s="172">
        <v>151394.27499999999</v>
      </c>
      <c r="M529" s="172">
        <v>242230.84359999999</v>
      </c>
      <c r="N529" s="172">
        <v>201859.03339999999</v>
      </c>
      <c r="O529" s="172">
        <v>322974.45819999999</v>
      </c>
      <c r="P529" s="172">
        <v>252323.7916</v>
      </c>
      <c r="Q529" s="172">
        <v>403718.07260000001</v>
      </c>
      <c r="R529" s="172">
        <v>285966.96389999997</v>
      </c>
      <c r="S529" s="172">
        <v>457547.14899999998</v>
      </c>
      <c r="T529" s="172">
        <v>319610.1361</v>
      </c>
      <c r="U529" s="172">
        <v>511376.2254</v>
      </c>
    </row>
    <row r="530" spans="1:21">
      <c r="A530" s="171">
        <v>3</v>
      </c>
      <c r="B530" s="171" t="s">
        <v>552</v>
      </c>
      <c r="C530" s="171" t="s">
        <v>201</v>
      </c>
      <c r="D530" s="171" t="s">
        <v>592</v>
      </c>
      <c r="E530" s="171" t="s">
        <v>463</v>
      </c>
      <c r="F530" s="171">
        <v>1</v>
      </c>
      <c r="G530" s="171" t="s">
        <v>48</v>
      </c>
      <c r="H530" s="172">
        <v>96760.425600000002</v>
      </c>
      <c r="I530" s="172">
        <v>169330.74479999999</v>
      </c>
      <c r="J530" s="172">
        <v>125370.2795</v>
      </c>
      <c r="K530" s="172">
        <v>219397.989</v>
      </c>
      <c r="L530" s="172">
        <v>150125.4558</v>
      </c>
      <c r="M530" s="172">
        <v>262719.5477</v>
      </c>
      <c r="N530" s="172">
        <v>179178.33919999999</v>
      </c>
      <c r="O530" s="172">
        <v>313562.09350000002</v>
      </c>
      <c r="P530" s="172">
        <v>211304.1868</v>
      </c>
      <c r="Q530" s="172">
        <v>369782.32699999999</v>
      </c>
      <c r="R530" s="172">
        <v>231732.18590000001</v>
      </c>
      <c r="S530" s="172">
        <v>405531.32530000003</v>
      </c>
      <c r="T530" s="172">
        <v>250989.64499999999</v>
      </c>
      <c r="U530" s="172">
        <v>439231.8787</v>
      </c>
    </row>
    <row r="531" spans="1:21">
      <c r="A531" s="171">
        <v>3</v>
      </c>
      <c r="B531" s="171" t="s">
        <v>552</v>
      </c>
      <c r="C531" s="171" t="s">
        <v>201</v>
      </c>
      <c r="D531" s="171" t="s">
        <v>592</v>
      </c>
      <c r="E531" s="171" t="s">
        <v>463</v>
      </c>
      <c r="F531" s="171">
        <v>2</v>
      </c>
      <c r="G531" s="171" t="s">
        <v>44</v>
      </c>
      <c r="H531" s="172">
        <v>82368.548599999995</v>
      </c>
      <c r="I531" s="172">
        <v>144144.9601</v>
      </c>
      <c r="J531" s="172">
        <v>107823.0003</v>
      </c>
      <c r="K531" s="172">
        <v>188690.25049999999</v>
      </c>
      <c r="L531" s="172">
        <v>130909.2595</v>
      </c>
      <c r="M531" s="172">
        <v>229091.20420000001</v>
      </c>
      <c r="N531" s="172">
        <v>160249.0448</v>
      </c>
      <c r="O531" s="172">
        <v>280435.8284</v>
      </c>
      <c r="P531" s="172">
        <v>190156.85939999999</v>
      </c>
      <c r="Q531" s="172">
        <v>332774.50400000002</v>
      </c>
      <c r="R531" s="172">
        <v>209550.03640000001</v>
      </c>
      <c r="S531" s="172">
        <v>366712.56359999999</v>
      </c>
      <c r="T531" s="172">
        <v>227605.05379999999</v>
      </c>
      <c r="U531" s="172">
        <v>398308.84419999999</v>
      </c>
    </row>
    <row r="532" spans="1:21">
      <c r="A532" s="171">
        <v>3</v>
      </c>
      <c r="B532" s="171" t="s">
        <v>552</v>
      </c>
      <c r="C532" s="171" t="s">
        <v>201</v>
      </c>
      <c r="D532" s="171" t="s">
        <v>592</v>
      </c>
      <c r="E532" s="171" t="s">
        <v>463</v>
      </c>
      <c r="F532" s="171">
        <v>3</v>
      </c>
      <c r="G532" s="171" t="s">
        <v>43</v>
      </c>
      <c r="H532" s="172">
        <v>73071.154500000004</v>
      </c>
      <c r="I532" s="172">
        <v>127874.5203</v>
      </c>
      <c r="J532" s="172">
        <v>99334.442599999995</v>
      </c>
      <c r="K532" s="172">
        <v>173835.2745</v>
      </c>
      <c r="L532" s="172">
        <v>125498.4584</v>
      </c>
      <c r="M532" s="172">
        <v>219622.30230000001</v>
      </c>
      <c r="N532" s="172">
        <v>165085.95800000001</v>
      </c>
      <c r="O532" s="172">
        <v>288900.4265</v>
      </c>
      <c r="P532" s="172">
        <v>204252.4601</v>
      </c>
      <c r="Q532" s="172">
        <v>357441.8051</v>
      </c>
      <c r="R532" s="172">
        <v>229895.68650000001</v>
      </c>
      <c r="S532" s="172">
        <v>402317.45130000002</v>
      </c>
      <c r="T532" s="172">
        <v>255164.69279999999</v>
      </c>
      <c r="U532" s="172">
        <v>446538.21250000002</v>
      </c>
    </row>
    <row r="533" spans="1:21">
      <c r="A533" s="171">
        <v>3</v>
      </c>
      <c r="B533" s="171" t="s">
        <v>552</v>
      </c>
      <c r="C533" s="171" t="s">
        <v>201</v>
      </c>
      <c r="D533" s="171" t="s">
        <v>592</v>
      </c>
      <c r="E533" s="171" t="s">
        <v>463</v>
      </c>
      <c r="F533" s="171">
        <v>4</v>
      </c>
      <c r="G533" s="171" t="s">
        <v>46</v>
      </c>
      <c r="H533" s="172">
        <v>82437.752200000003</v>
      </c>
      <c r="I533" s="172">
        <v>131900.40549999999</v>
      </c>
      <c r="J533" s="172">
        <v>115412.85309999999</v>
      </c>
      <c r="K533" s="172">
        <v>184660.56770000001</v>
      </c>
      <c r="L533" s="172">
        <v>148387.95389999999</v>
      </c>
      <c r="M533" s="172">
        <v>237420.72990000001</v>
      </c>
      <c r="N533" s="172">
        <v>197850.60519999999</v>
      </c>
      <c r="O533" s="172">
        <v>316560.9731</v>
      </c>
      <c r="P533" s="172">
        <v>247313.25659999999</v>
      </c>
      <c r="Q533" s="172">
        <v>395701.21639999998</v>
      </c>
      <c r="R533" s="172">
        <v>280288.35739999998</v>
      </c>
      <c r="S533" s="172">
        <v>448461.3786</v>
      </c>
      <c r="T533" s="172">
        <v>313263.4583</v>
      </c>
      <c r="U533" s="172">
        <v>501221.54070000001</v>
      </c>
    </row>
    <row r="534" spans="1:21">
      <c r="A534" s="171">
        <v>3</v>
      </c>
      <c r="B534" s="171" t="s">
        <v>552</v>
      </c>
      <c r="C534" s="171" t="s">
        <v>201</v>
      </c>
      <c r="D534" s="171" t="s">
        <v>592</v>
      </c>
      <c r="E534" s="171" t="s">
        <v>483</v>
      </c>
      <c r="F534" s="171">
        <v>1</v>
      </c>
      <c r="G534" s="171" t="s">
        <v>48</v>
      </c>
      <c r="H534" s="172">
        <v>97267.486099999995</v>
      </c>
      <c r="I534" s="172">
        <v>170218.10079999999</v>
      </c>
      <c r="J534" s="172">
        <v>126011.05740000001</v>
      </c>
      <c r="K534" s="172">
        <v>220519.3504</v>
      </c>
      <c r="L534" s="172">
        <v>150881.72279999999</v>
      </c>
      <c r="M534" s="172">
        <v>264043.01500000001</v>
      </c>
      <c r="N534" s="172">
        <v>180064.22560000001</v>
      </c>
      <c r="O534" s="172">
        <v>315112.3947</v>
      </c>
      <c r="P534" s="172">
        <v>212333.1507</v>
      </c>
      <c r="Q534" s="172">
        <v>371583.01370000001</v>
      </c>
      <c r="R534" s="172">
        <v>232852.2365</v>
      </c>
      <c r="S534" s="172">
        <v>407491.41399999999</v>
      </c>
      <c r="T534" s="172">
        <v>252189.27780000001</v>
      </c>
      <c r="U534" s="172">
        <v>441331.23609999998</v>
      </c>
    </row>
    <row r="535" spans="1:21">
      <c r="A535" s="171">
        <v>3</v>
      </c>
      <c r="B535" s="171" t="s">
        <v>552</v>
      </c>
      <c r="C535" s="171" t="s">
        <v>201</v>
      </c>
      <c r="D535" s="171" t="s">
        <v>592</v>
      </c>
      <c r="E535" s="171" t="s">
        <v>483</v>
      </c>
      <c r="F535" s="171">
        <v>2</v>
      </c>
      <c r="G535" s="171" t="s">
        <v>44</v>
      </c>
      <c r="H535" s="172">
        <v>82875.609200000006</v>
      </c>
      <c r="I535" s="172">
        <v>145032.3161</v>
      </c>
      <c r="J535" s="172">
        <v>108463.77830000001</v>
      </c>
      <c r="K535" s="172">
        <v>189811.61189999999</v>
      </c>
      <c r="L535" s="172">
        <v>131665.52660000001</v>
      </c>
      <c r="M535" s="172">
        <v>230414.67139999999</v>
      </c>
      <c r="N535" s="172">
        <v>161134.93119999999</v>
      </c>
      <c r="O535" s="172">
        <v>281986.12969999999</v>
      </c>
      <c r="P535" s="172">
        <v>191185.82329999999</v>
      </c>
      <c r="Q535" s="172">
        <v>334575.19089999999</v>
      </c>
      <c r="R535" s="172">
        <v>210670.08689999999</v>
      </c>
      <c r="S535" s="172">
        <v>368672.65210000001</v>
      </c>
      <c r="T535" s="172">
        <v>228804.68659999999</v>
      </c>
      <c r="U535" s="172">
        <v>400408.20150000002</v>
      </c>
    </row>
    <row r="536" spans="1:21">
      <c r="A536" s="171">
        <v>3</v>
      </c>
      <c r="B536" s="171" t="s">
        <v>552</v>
      </c>
      <c r="C536" s="171" t="s">
        <v>201</v>
      </c>
      <c r="D536" s="171" t="s">
        <v>592</v>
      </c>
      <c r="E536" s="171" t="s">
        <v>483</v>
      </c>
      <c r="F536" s="171">
        <v>3</v>
      </c>
      <c r="G536" s="171" t="s">
        <v>43</v>
      </c>
      <c r="H536" s="172">
        <v>73573.547600000005</v>
      </c>
      <c r="I536" s="172">
        <v>128753.70819999999</v>
      </c>
      <c r="J536" s="172">
        <v>100037.79300000001</v>
      </c>
      <c r="K536" s="172">
        <v>175066.13759999999</v>
      </c>
      <c r="L536" s="172">
        <v>126402.76609999999</v>
      </c>
      <c r="M536" s="172">
        <v>221204.8406</v>
      </c>
      <c r="N536" s="172">
        <v>166291.7015</v>
      </c>
      <c r="O536" s="172">
        <v>291010.47769999999</v>
      </c>
      <c r="P536" s="172">
        <v>205759.63949999999</v>
      </c>
      <c r="Q536" s="172">
        <v>360079.36910000001</v>
      </c>
      <c r="R536" s="172">
        <v>231603.82310000001</v>
      </c>
      <c r="S536" s="172">
        <v>405306.69050000003</v>
      </c>
      <c r="T536" s="172">
        <v>257073.7867</v>
      </c>
      <c r="U536" s="172">
        <v>449879.12689999997</v>
      </c>
    </row>
    <row r="537" spans="1:21">
      <c r="A537" s="171">
        <v>3</v>
      </c>
      <c r="B537" s="171" t="s">
        <v>552</v>
      </c>
      <c r="C537" s="171" t="s">
        <v>201</v>
      </c>
      <c r="D537" s="171" t="s">
        <v>592</v>
      </c>
      <c r="E537" s="171" t="s">
        <v>483</v>
      </c>
      <c r="F537" s="171">
        <v>4</v>
      </c>
      <c r="G537" s="171" t="s">
        <v>46</v>
      </c>
      <c r="H537" s="172">
        <v>82873.785699999993</v>
      </c>
      <c r="I537" s="172">
        <v>132598.05900000001</v>
      </c>
      <c r="J537" s="172">
        <v>116023.2999</v>
      </c>
      <c r="K537" s="172">
        <v>185637.28260000001</v>
      </c>
      <c r="L537" s="172">
        <v>149172.81409999999</v>
      </c>
      <c r="M537" s="172">
        <v>238676.5062</v>
      </c>
      <c r="N537" s="172">
        <v>198897.08549999999</v>
      </c>
      <c r="O537" s="172">
        <v>318235.34159999999</v>
      </c>
      <c r="P537" s="172">
        <v>248621.35690000001</v>
      </c>
      <c r="Q537" s="172">
        <v>397794.17690000002</v>
      </c>
      <c r="R537" s="172">
        <v>281770.87119999999</v>
      </c>
      <c r="S537" s="172">
        <v>450833.40059999999</v>
      </c>
      <c r="T537" s="172">
        <v>314920.38549999997</v>
      </c>
      <c r="U537" s="172">
        <v>503872.62410000002</v>
      </c>
    </row>
    <row r="538" spans="1:21">
      <c r="A538" s="171">
        <v>4</v>
      </c>
      <c r="B538" s="171" t="s">
        <v>553</v>
      </c>
      <c r="C538" s="171" t="s">
        <v>160</v>
      </c>
      <c r="D538" s="171" t="s">
        <v>593</v>
      </c>
      <c r="E538" s="171" t="s">
        <v>206</v>
      </c>
      <c r="F538" s="171">
        <v>1</v>
      </c>
      <c r="G538" s="171" t="s">
        <v>48</v>
      </c>
      <c r="H538" s="172">
        <v>77264.622700000007</v>
      </c>
      <c r="I538" s="172">
        <v>135213.08979999999</v>
      </c>
      <c r="J538" s="172">
        <v>99860.495299999995</v>
      </c>
      <c r="K538" s="172">
        <v>174755.86670000001</v>
      </c>
      <c r="L538" s="172">
        <v>119408.70170000001</v>
      </c>
      <c r="M538" s="172">
        <v>208965.22779999999</v>
      </c>
      <c r="N538" s="172">
        <v>142259.51629999999</v>
      </c>
      <c r="O538" s="172">
        <v>248954.15349999999</v>
      </c>
      <c r="P538" s="172">
        <v>167523.41519999999</v>
      </c>
      <c r="Q538" s="172">
        <v>293165.9767</v>
      </c>
      <c r="R538" s="172">
        <v>183589.7317</v>
      </c>
      <c r="S538" s="172">
        <v>321282.03039999999</v>
      </c>
      <c r="T538" s="172">
        <v>198638.6819</v>
      </c>
      <c r="U538" s="172">
        <v>347617.69349999999</v>
      </c>
    </row>
    <row r="539" spans="1:21">
      <c r="A539" s="171">
        <v>4</v>
      </c>
      <c r="B539" s="171" t="s">
        <v>553</v>
      </c>
      <c r="C539" s="171" t="s">
        <v>160</v>
      </c>
      <c r="D539" s="171" t="s">
        <v>593</v>
      </c>
      <c r="E539" s="171" t="s">
        <v>206</v>
      </c>
      <c r="F539" s="171">
        <v>2</v>
      </c>
      <c r="G539" s="171" t="s">
        <v>44</v>
      </c>
      <c r="H539" s="172">
        <v>66933.483600000007</v>
      </c>
      <c r="I539" s="172">
        <v>117133.5963</v>
      </c>
      <c r="J539" s="172">
        <v>87264.265799999994</v>
      </c>
      <c r="K539" s="172">
        <v>152712.46530000001</v>
      </c>
      <c r="L539" s="172">
        <v>105614.44809999999</v>
      </c>
      <c r="M539" s="172">
        <v>184825.28419999999</v>
      </c>
      <c r="N539" s="172">
        <v>128671.21400000001</v>
      </c>
      <c r="O539" s="172">
        <v>225174.62460000001</v>
      </c>
      <c r="P539" s="172">
        <v>152342.9087</v>
      </c>
      <c r="Q539" s="172">
        <v>266600.09019999998</v>
      </c>
      <c r="R539" s="172">
        <v>167666.3829</v>
      </c>
      <c r="S539" s="172">
        <v>293416.17019999999</v>
      </c>
      <c r="T539" s="172">
        <v>181852.16639999999</v>
      </c>
      <c r="U539" s="172">
        <v>318241.29129999998</v>
      </c>
    </row>
    <row r="540" spans="1:21">
      <c r="A540" s="171">
        <v>4</v>
      </c>
      <c r="B540" s="171" t="s">
        <v>553</v>
      </c>
      <c r="C540" s="171" t="s">
        <v>160</v>
      </c>
      <c r="D540" s="171" t="s">
        <v>593</v>
      </c>
      <c r="E540" s="171" t="s">
        <v>206</v>
      </c>
      <c r="F540" s="171">
        <v>3</v>
      </c>
      <c r="G540" s="171" t="s">
        <v>43</v>
      </c>
      <c r="H540" s="172">
        <v>60187.544800000003</v>
      </c>
      <c r="I540" s="172">
        <v>105328.20329999999</v>
      </c>
      <c r="J540" s="172">
        <v>82134.027100000007</v>
      </c>
      <c r="K540" s="172">
        <v>143734.54740000001</v>
      </c>
      <c r="L540" s="172">
        <v>104009.24739999999</v>
      </c>
      <c r="M540" s="172">
        <v>182016.18280000001</v>
      </c>
      <c r="N540" s="172">
        <v>137067.20439999999</v>
      </c>
      <c r="O540" s="172">
        <v>239867.60769999999</v>
      </c>
      <c r="P540" s="172">
        <v>169822.95050000001</v>
      </c>
      <c r="Q540" s="172">
        <v>297190.16330000001</v>
      </c>
      <c r="R540" s="172">
        <v>191324.32449999999</v>
      </c>
      <c r="S540" s="172">
        <v>334817.56780000002</v>
      </c>
      <c r="T540" s="172">
        <v>212557.06649999999</v>
      </c>
      <c r="U540" s="172">
        <v>371974.8664</v>
      </c>
    </row>
    <row r="541" spans="1:21">
      <c r="A541" s="171">
        <v>4</v>
      </c>
      <c r="B541" s="171" t="s">
        <v>553</v>
      </c>
      <c r="C541" s="171" t="s">
        <v>160</v>
      </c>
      <c r="D541" s="171" t="s">
        <v>593</v>
      </c>
      <c r="E541" s="171" t="s">
        <v>206</v>
      </c>
      <c r="F541" s="171">
        <v>4</v>
      </c>
      <c r="G541" s="171" t="s">
        <v>46</v>
      </c>
      <c r="H541" s="172">
        <v>65889.779800000004</v>
      </c>
      <c r="I541" s="172">
        <v>105423.6492</v>
      </c>
      <c r="J541" s="172">
        <v>92245.691600000006</v>
      </c>
      <c r="K541" s="172">
        <v>147593.10879999999</v>
      </c>
      <c r="L541" s="172">
        <v>118601.6035</v>
      </c>
      <c r="M541" s="172">
        <v>189762.56849999999</v>
      </c>
      <c r="N541" s="172">
        <v>158135.47150000001</v>
      </c>
      <c r="O541" s="172">
        <v>253016.75810000001</v>
      </c>
      <c r="P541" s="172">
        <v>197669.33919999999</v>
      </c>
      <c r="Q541" s="172">
        <v>316270.94750000001</v>
      </c>
      <c r="R541" s="172">
        <v>224025.25109999999</v>
      </c>
      <c r="S541" s="172">
        <v>358440.40720000002</v>
      </c>
      <c r="T541" s="172">
        <v>250381.16310000001</v>
      </c>
      <c r="U541" s="172">
        <v>400609.86690000002</v>
      </c>
    </row>
    <row r="542" spans="1:21">
      <c r="A542" s="171">
        <v>4</v>
      </c>
      <c r="B542" s="171" t="s">
        <v>553</v>
      </c>
      <c r="C542" s="171" t="s">
        <v>160</v>
      </c>
      <c r="D542" s="171" t="s">
        <v>593</v>
      </c>
      <c r="E542" s="171" t="s">
        <v>249</v>
      </c>
      <c r="F542" s="171">
        <v>1</v>
      </c>
      <c r="G542" s="171" t="s">
        <v>48</v>
      </c>
      <c r="H542" s="172">
        <v>83380.398700000005</v>
      </c>
      <c r="I542" s="172">
        <v>145915.69779999999</v>
      </c>
      <c r="J542" s="172">
        <v>107805.68730000001</v>
      </c>
      <c r="K542" s="172">
        <v>188659.95269999999</v>
      </c>
      <c r="L542" s="172">
        <v>128937.10460000001</v>
      </c>
      <c r="M542" s="172">
        <v>225639.93290000001</v>
      </c>
      <c r="N542" s="172">
        <v>153653.70209999999</v>
      </c>
      <c r="O542" s="172">
        <v>268893.97869999998</v>
      </c>
      <c r="P542" s="172">
        <v>180981.05869999999</v>
      </c>
      <c r="Q542" s="172">
        <v>316716.85269999999</v>
      </c>
      <c r="R542" s="172">
        <v>198359.33470000001</v>
      </c>
      <c r="S542" s="172">
        <v>347128.8357</v>
      </c>
      <c r="T542" s="172">
        <v>214653.25810000001</v>
      </c>
      <c r="U542" s="172">
        <v>375643.20179999998</v>
      </c>
    </row>
    <row r="543" spans="1:21">
      <c r="A543" s="171">
        <v>4</v>
      </c>
      <c r="B543" s="171" t="s">
        <v>553</v>
      </c>
      <c r="C543" s="171" t="s">
        <v>160</v>
      </c>
      <c r="D543" s="171" t="s">
        <v>593</v>
      </c>
      <c r="E543" s="171" t="s">
        <v>249</v>
      </c>
      <c r="F543" s="171">
        <v>2</v>
      </c>
      <c r="G543" s="171" t="s">
        <v>44</v>
      </c>
      <c r="H543" s="172">
        <v>72041.343599999993</v>
      </c>
      <c r="I543" s="172">
        <v>126072.3515</v>
      </c>
      <c r="J543" s="172">
        <v>93980.557799999995</v>
      </c>
      <c r="K543" s="172">
        <v>164465.976</v>
      </c>
      <c r="L543" s="172">
        <v>113797.0705</v>
      </c>
      <c r="M543" s="172">
        <v>199144.87340000001</v>
      </c>
      <c r="N543" s="172">
        <v>138739.7121</v>
      </c>
      <c r="O543" s="172">
        <v>242794.49609999999</v>
      </c>
      <c r="P543" s="172">
        <v>164319.52739999999</v>
      </c>
      <c r="Q543" s="172">
        <v>287559.17290000001</v>
      </c>
      <c r="R543" s="172">
        <v>180882.4889</v>
      </c>
      <c r="S543" s="172">
        <v>316544.35560000001</v>
      </c>
      <c r="T543" s="172">
        <v>196229.03400000001</v>
      </c>
      <c r="U543" s="172">
        <v>343400.80969999998</v>
      </c>
    </row>
    <row r="544" spans="1:21">
      <c r="A544" s="171">
        <v>4</v>
      </c>
      <c r="B544" s="171" t="s">
        <v>553</v>
      </c>
      <c r="C544" s="171" t="s">
        <v>160</v>
      </c>
      <c r="D544" s="171" t="s">
        <v>593</v>
      </c>
      <c r="E544" s="171" t="s">
        <v>249</v>
      </c>
      <c r="F544" s="171">
        <v>3</v>
      </c>
      <c r="G544" s="171" t="s">
        <v>43</v>
      </c>
      <c r="H544" s="172">
        <v>64650.356099999997</v>
      </c>
      <c r="I544" s="172">
        <v>113138.1231</v>
      </c>
      <c r="J544" s="172">
        <v>88174.301000000007</v>
      </c>
      <c r="K544" s="172">
        <v>154305.02669999999</v>
      </c>
      <c r="L544" s="172">
        <v>111620.03140000001</v>
      </c>
      <c r="M544" s="172">
        <v>195335.05489999999</v>
      </c>
      <c r="N544" s="172">
        <v>147057.6685</v>
      </c>
      <c r="O544" s="172">
        <v>257350.91990000001</v>
      </c>
      <c r="P544" s="172">
        <v>182163.61060000001</v>
      </c>
      <c r="Q544" s="172">
        <v>318786.3186</v>
      </c>
      <c r="R544" s="172">
        <v>205199.022</v>
      </c>
      <c r="S544" s="172">
        <v>359098.28850000002</v>
      </c>
      <c r="T544" s="172">
        <v>227939.59340000001</v>
      </c>
      <c r="U544" s="172">
        <v>398894.28850000002</v>
      </c>
    </row>
    <row r="545" spans="1:21">
      <c r="A545" s="171">
        <v>4</v>
      </c>
      <c r="B545" s="171" t="s">
        <v>553</v>
      </c>
      <c r="C545" s="171" t="s">
        <v>160</v>
      </c>
      <c r="D545" s="171" t="s">
        <v>593</v>
      </c>
      <c r="E545" s="171" t="s">
        <v>249</v>
      </c>
      <c r="F545" s="171">
        <v>4</v>
      </c>
      <c r="G545" s="171" t="s">
        <v>46</v>
      </c>
      <c r="H545" s="172">
        <v>71095.036300000007</v>
      </c>
      <c r="I545" s="172">
        <v>113752.0598</v>
      </c>
      <c r="J545" s="172">
        <v>99533.050799999997</v>
      </c>
      <c r="K545" s="172">
        <v>159252.88370000001</v>
      </c>
      <c r="L545" s="172">
        <v>127971.06540000001</v>
      </c>
      <c r="M545" s="172">
        <v>204753.70759999999</v>
      </c>
      <c r="N545" s="172">
        <v>170628.0871</v>
      </c>
      <c r="O545" s="172">
        <v>273004.94349999999</v>
      </c>
      <c r="P545" s="172">
        <v>213285.10889999999</v>
      </c>
      <c r="Q545" s="172">
        <v>341256.17930000002</v>
      </c>
      <c r="R545" s="172">
        <v>241723.12340000001</v>
      </c>
      <c r="S545" s="172">
        <v>386757.00319999998</v>
      </c>
      <c r="T545" s="172">
        <v>270161.13799999998</v>
      </c>
      <c r="U545" s="172">
        <v>432257.8272</v>
      </c>
    </row>
    <row r="546" spans="1:21">
      <c r="A546" s="171">
        <v>4</v>
      </c>
      <c r="B546" s="171" t="s">
        <v>553</v>
      </c>
      <c r="C546" s="171" t="s">
        <v>160</v>
      </c>
      <c r="D546" s="171" t="s">
        <v>593</v>
      </c>
      <c r="E546" s="171" t="s">
        <v>291</v>
      </c>
      <c r="F546" s="171">
        <v>1</v>
      </c>
      <c r="G546" s="171" t="s">
        <v>48</v>
      </c>
      <c r="H546" s="172">
        <v>82366.280700000003</v>
      </c>
      <c r="I546" s="172">
        <v>144140.99119999999</v>
      </c>
      <c r="J546" s="172">
        <v>106524.1352</v>
      </c>
      <c r="K546" s="172">
        <v>186417.2366</v>
      </c>
      <c r="L546" s="172">
        <v>127424.57490000001</v>
      </c>
      <c r="M546" s="172">
        <v>222993.0062</v>
      </c>
      <c r="N546" s="172">
        <v>151881.93460000001</v>
      </c>
      <c r="O546" s="172">
        <v>265793.38540000003</v>
      </c>
      <c r="P546" s="172">
        <v>178923.13699999999</v>
      </c>
      <c r="Q546" s="172">
        <v>313115.48979999998</v>
      </c>
      <c r="R546" s="172">
        <v>196119.2401</v>
      </c>
      <c r="S546" s="172">
        <v>343208.6703</v>
      </c>
      <c r="T546" s="172">
        <v>212253.99969999999</v>
      </c>
      <c r="U546" s="172">
        <v>371444.49959999998</v>
      </c>
    </row>
    <row r="547" spans="1:21">
      <c r="A547" s="171">
        <v>4</v>
      </c>
      <c r="B547" s="171" t="s">
        <v>553</v>
      </c>
      <c r="C547" s="171" t="s">
        <v>160</v>
      </c>
      <c r="D547" s="171" t="s">
        <v>593</v>
      </c>
      <c r="E547" s="171" t="s">
        <v>291</v>
      </c>
      <c r="F547" s="171">
        <v>2</v>
      </c>
      <c r="G547" s="171" t="s">
        <v>44</v>
      </c>
      <c r="H547" s="172">
        <v>71027.225600000005</v>
      </c>
      <c r="I547" s="172">
        <v>124297.6449</v>
      </c>
      <c r="J547" s="172">
        <v>92699.005699999994</v>
      </c>
      <c r="K547" s="172">
        <v>162223.2599</v>
      </c>
      <c r="L547" s="172">
        <v>112284.54090000001</v>
      </c>
      <c r="M547" s="172">
        <v>196497.9466</v>
      </c>
      <c r="N547" s="172">
        <v>136967.94450000001</v>
      </c>
      <c r="O547" s="172">
        <v>239693.90289999999</v>
      </c>
      <c r="P547" s="172">
        <v>162261.60579999999</v>
      </c>
      <c r="Q547" s="172">
        <v>283957.81</v>
      </c>
      <c r="R547" s="172">
        <v>178642.39430000001</v>
      </c>
      <c r="S547" s="172">
        <v>312624.19010000001</v>
      </c>
      <c r="T547" s="172">
        <v>193829.7757</v>
      </c>
      <c r="U547" s="172">
        <v>339202.10749999998</v>
      </c>
    </row>
    <row r="548" spans="1:21">
      <c r="A548" s="171">
        <v>4</v>
      </c>
      <c r="B548" s="171" t="s">
        <v>553</v>
      </c>
      <c r="C548" s="171" t="s">
        <v>160</v>
      </c>
      <c r="D548" s="171" t="s">
        <v>593</v>
      </c>
      <c r="E548" s="171" t="s">
        <v>291</v>
      </c>
      <c r="F548" s="171">
        <v>3</v>
      </c>
      <c r="G548" s="171" t="s">
        <v>43</v>
      </c>
      <c r="H548" s="172">
        <v>63645.572800000002</v>
      </c>
      <c r="I548" s="172">
        <v>111379.75229999999</v>
      </c>
      <c r="J548" s="172">
        <v>86767.604399999997</v>
      </c>
      <c r="K548" s="172">
        <v>151843.3077</v>
      </c>
      <c r="L548" s="172">
        <v>109811.4215</v>
      </c>
      <c r="M548" s="172">
        <v>192169.98759999999</v>
      </c>
      <c r="N548" s="172">
        <v>144646.18859999999</v>
      </c>
      <c r="O548" s="172">
        <v>253130.83009999999</v>
      </c>
      <c r="P548" s="172">
        <v>179149.26079999999</v>
      </c>
      <c r="Q548" s="172">
        <v>313511.20640000002</v>
      </c>
      <c r="R548" s="172">
        <v>201782.75889999999</v>
      </c>
      <c r="S548" s="172">
        <v>353119.82809999998</v>
      </c>
      <c r="T548" s="172">
        <v>224121.41699999999</v>
      </c>
      <c r="U548" s="172">
        <v>392212.47970000003</v>
      </c>
    </row>
    <row r="549" spans="1:21">
      <c r="A549" s="171">
        <v>4</v>
      </c>
      <c r="B549" s="171" t="s">
        <v>553</v>
      </c>
      <c r="C549" s="171" t="s">
        <v>160</v>
      </c>
      <c r="D549" s="171" t="s">
        <v>593</v>
      </c>
      <c r="E549" s="171" t="s">
        <v>291</v>
      </c>
      <c r="F549" s="171">
        <v>4</v>
      </c>
      <c r="G549" s="171" t="s">
        <v>46</v>
      </c>
      <c r="H549" s="172">
        <v>70222.971999999994</v>
      </c>
      <c r="I549" s="172">
        <v>112356.75689999999</v>
      </c>
      <c r="J549" s="172">
        <v>98312.160799999998</v>
      </c>
      <c r="K549" s="172">
        <v>157299.45970000001</v>
      </c>
      <c r="L549" s="172">
        <v>126401.3496</v>
      </c>
      <c r="M549" s="172">
        <v>202242.16250000001</v>
      </c>
      <c r="N549" s="172">
        <v>168535.13279999999</v>
      </c>
      <c r="O549" s="172">
        <v>269656.21659999999</v>
      </c>
      <c r="P549" s="172">
        <v>210668.916</v>
      </c>
      <c r="Q549" s="172">
        <v>337070.27069999999</v>
      </c>
      <c r="R549" s="172">
        <v>238758.1048</v>
      </c>
      <c r="S549" s="172">
        <v>382012.97340000002</v>
      </c>
      <c r="T549" s="172">
        <v>266847.29359999998</v>
      </c>
      <c r="U549" s="172">
        <v>426955.67619999999</v>
      </c>
    </row>
    <row r="550" spans="1:21">
      <c r="A550" s="171">
        <v>4</v>
      </c>
      <c r="B550" s="171" t="s">
        <v>553</v>
      </c>
      <c r="C550" s="171" t="s">
        <v>160</v>
      </c>
      <c r="D550" s="171" t="s">
        <v>593</v>
      </c>
      <c r="E550" s="171" t="s">
        <v>332</v>
      </c>
      <c r="F550" s="171">
        <v>1</v>
      </c>
      <c r="G550" s="171" t="s">
        <v>48</v>
      </c>
      <c r="H550" s="172">
        <v>78666.801000000007</v>
      </c>
      <c r="I550" s="172">
        <v>137666.90169999999</v>
      </c>
      <c r="J550" s="172">
        <v>101686.59789999999</v>
      </c>
      <c r="K550" s="172">
        <v>177951.54629999999</v>
      </c>
      <c r="L550" s="172">
        <v>121601.73450000001</v>
      </c>
      <c r="M550" s="172">
        <v>212803.03539999999</v>
      </c>
      <c r="N550" s="172">
        <v>144886.58979999999</v>
      </c>
      <c r="O550" s="172">
        <v>253551.53229999999</v>
      </c>
      <c r="P550" s="172">
        <v>170630.58360000001</v>
      </c>
      <c r="Q550" s="172">
        <v>298603.52130000002</v>
      </c>
      <c r="R550" s="172">
        <v>187002.11799999999</v>
      </c>
      <c r="S550" s="172">
        <v>327253.70659999998</v>
      </c>
      <c r="T550" s="172">
        <v>202342.41589999999</v>
      </c>
      <c r="U550" s="172">
        <v>354099.2279</v>
      </c>
    </row>
    <row r="551" spans="1:21">
      <c r="A551" s="171">
        <v>4</v>
      </c>
      <c r="B551" s="171" t="s">
        <v>553</v>
      </c>
      <c r="C551" s="171" t="s">
        <v>160</v>
      </c>
      <c r="D551" s="171" t="s">
        <v>593</v>
      </c>
      <c r="E551" s="171" t="s">
        <v>332</v>
      </c>
      <c r="F551" s="171">
        <v>2</v>
      </c>
      <c r="G551" s="171" t="s">
        <v>44</v>
      </c>
      <c r="H551" s="172">
        <v>68083.683000000005</v>
      </c>
      <c r="I551" s="172">
        <v>119146.44530000001</v>
      </c>
      <c r="J551" s="172">
        <v>88783.143700000001</v>
      </c>
      <c r="K551" s="172">
        <v>155370.50150000001</v>
      </c>
      <c r="L551" s="172">
        <v>107471.0361</v>
      </c>
      <c r="M551" s="172">
        <v>188074.31330000001</v>
      </c>
      <c r="N551" s="172">
        <v>130966.8659</v>
      </c>
      <c r="O551" s="172">
        <v>229192.0154</v>
      </c>
      <c r="P551" s="172">
        <v>155079.82120000001</v>
      </c>
      <c r="Q551" s="172">
        <v>271389.68699999998</v>
      </c>
      <c r="R551" s="172">
        <v>170690.39540000001</v>
      </c>
      <c r="S551" s="172">
        <v>298708.19189999998</v>
      </c>
      <c r="T551" s="172">
        <v>185146.4736</v>
      </c>
      <c r="U551" s="172">
        <v>324006.32880000002</v>
      </c>
    </row>
    <row r="552" spans="1:21">
      <c r="A552" s="171">
        <v>4</v>
      </c>
      <c r="B552" s="171" t="s">
        <v>553</v>
      </c>
      <c r="C552" s="171" t="s">
        <v>160</v>
      </c>
      <c r="D552" s="171" t="s">
        <v>593</v>
      </c>
      <c r="E552" s="171" t="s">
        <v>332</v>
      </c>
      <c r="F552" s="171">
        <v>3</v>
      </c>
      <c r="G552" s="171" t="s">
        <v>43</v>
      </c>
      <c r="H552" s="172">
        <v>61177.648999999998</v>
      </c>
      <c r="I552" s="172">
        <v>107060.88559999999</v>
      </c>
      <c r="J552" s="172">
        <v>83468.257500000007</v>
      </c>
      <c r="K552" s="172">
        <v>146069.45060000001</v>
      </c>
      <c r="L552" s="172">
        <v>105685.8658</v>
      </c>
      <c r="M552" s="172">
        <v>184950.26519999999</v>
      </c>
      <c r="N552" s="172">
        <v>139263.38380000001</v>
      </c>
      <c r="O552" s="172">
        <v>243710.92170000001</v>
      </c>
      <c r="P552" s="172">
        <v>172531.3198</v>
      </c>
      <c r="Q552" s="172">
        <v>301929.80959999998</v>
      </c>
      <c r="R552" s="172">
        <v>194365.96369999999</v>
      </c>
      <c r="S552" s="172">
        <v>340140.43650000001</v>
      </c>
      <c r="T552" s="172">
        <v>215925.42370000001</v>
      </c>
      <c r="U552" s="172">
        <v>377869.4914</v>
      </c>
    </row>
    <row r="553" spans="1:21">
      <c r="A553" s="171">
        <v>4</v>
      </c>
      <c r="B553" s="171" t="s">
        <v>553</v>
      </c>
      <c r="C553" s="171" t="s">
        <v>160</v>
      </c>
      <c r="D553" s="171" t="s">
        <v>593</v>
      </c>
      <c r="E553" s="171" t="s">
        <v>332</v>
      </c>
      <c r="F553" s="171">
        <v>4</v>
      </c>
      <c r="G553" s="171" t="s">
        <v>46</v>
      </c>
      <c r="H553" s="172">
        <v>67082.085000000006</v>
      </c>
      <c r="I553" s="172">
        <v>107331.33749999999</v>
      </c>
      <c r="J553" s="172">
        <v>93914.918999999994</v>
      </c>
      <c r="K553" s="172">
        <v>150263.8726</v>
      </c>
      <c r="L553" s="172">
        <v>120747.753</v>
      </c>
      <c r="M553" s="172">
        <v>193196.40760000001</v>
      </c>
      <c r="N553" s="172">
        <v>160997.00390000001</v>
      </c>
      <c r="O553" s="172">
        <v>257595.2101</v>
      </c>
      <c r="P553" s="172">
        <v>201246.2549</v>
      </c>
      <c r="Q553" s="172">
        <v>321994.01260000002</v>
      </c>
      <c r="R553" s="172">
        <v>228079.0889</v>
      </c>
      <c r="S553" s="172">
        <v>364926.5477</v>
      </c>
      <c r="T553" s="172">
        <v>254911.92290000001</v>
      </c>
      <c r="U553" s="172">
        <v>407859.08260000002</v>
      </c>
    </row>
    <row r="554" spans="1:21">
      <c r="A554" s="171">
        <v>4</v>
      </c>
      <c r="B554" s="171" t="s">
        <v>553</v>
      </c>
      <c r="C554" s="171" t="s">
        <v>160</v>
      </c>
      <c r="D554" s="171" t="s">
        <v>593</v>
      </c>
      <c r="E554" s="171" t="s">
        <v>371</v>
      </c>
      <c r="F554" s="171">
        <v>1</v>
      </c>
      <c r="G554" s="171" t="s">
        <v>48</v>
      </c>
      <c r="H554" s="172">
        <v>82813.843599999993</v>
      </c>
      <c r="I554" s="172">
        <v>144924.22640000001</v>
      </c>
      <c r="J554" s="172">
        <v>107116.8029</v>
      </c>
      <c r="K554" s="172">
        <v>187454.40520000001</v>
      </c>
      <c r="L554" s="172">
        <v>128142.9644</v>
      </c>
      <c r="M554" s="172">
        <v>224250.18780000001</v>
      </c>
      <c r="N554" s="172">
        <v>152752.53589999999</v>
      </c>
      <c r="O554" s="172">
        <v>267316.93780000001</v>
      </c>
      <c r="P554" s="172">
        <v>179962.24849999999</v>
      </c>
      <c r="Q554" s="172">
        <v>314933.93489999999</v>
      </c>
      <c r="R554" s="172">
        <v>197265.41819999999</v>
      </c>
      <c r="S554" s="172">
        <v>345214.48190000001</v>
      </c>
      <c r="T554" s="172">
        <v>213506.06140000001</v>
      </c>
      <c r="U554" s="172">
        <v>373635.60749999998</v>
      </c>
    </row>
    <row r="555" spans="1:21">
      <c r="A555" s="171">
        <v>4</v>
      </c>
      <c r="B555" s="171" t="s">
        <v>553</v>
      </c>
      <c r="C555" s="171" t="s">
        <v>160</v>
      </c>
      <c r="D555" s="171" t="s">
        <v>593</v>
      </c>
      <c r="E555" s="171" t="s">
        <v>371</v>
      </c>
      <c r="F555" s="171">
        <v>2</v>
      </c>
      <c r="G555" s="171" t="s">
        <v>44</v>
      </c>
      <c r="H555" s="172">
        <v>71348.798500000004</v>
      </c>
      <c r="I555" s="172">
        <v>124860.3974</v>
      </c>
      <c r="J555" s="172">
        <v>93138.060100000002</v>
      </c>
      <c r="K555" s="172">
        <v>162991.60519999999</v>
      </c>
      <c r="L555" s="172">
        <v>112834.70699999999</v>
      </c>
      <c r="M555" s="172">
        <v>197460.7372</v>
      </c>
      <c r="N555" s="172">
        <v>137672.83410000001</v>
      </c>
      <c r="O555" s="172">
        <v>240927.4595</v>
      </c>
      <c r="P555" s="172">
        <v>163115.5882</v>
      </c>
      <c r="Q555" s="172">
        <v>285452.27929999999</v>
      </c>
      <c r="R555" s="172">
        <v>179594.38430000001</v>
      </c>
      <c r="S555" s="172">
        <v>314290.17249999999</v>
      </c>
      <c r="T555" s="172">
        <v>194877.12280000001</v>
      </c>
      <c r="U555" s="172">
        <v>341034.96480000002</v>
      </c>
    </row>
    <row r="556" spans="1:21">
      <c r="A556" s="171">
        <v>4</v>
      </c>
      <c r="B556" s="171" t="s">
        <v>553</v>
      </c>
      <c r="C556" s="171" t="s">
        <v>160</v>
      </c>
      <c r="D556" s="171" t="s">
        <v>593</v>
      </c>
      <c r="E556" s="171" t="s">
        <v>371</v>
      </c>
      <c r="F556" s="171">
        <v>3</v>
      </c>
      <c r="G556" s="171" t="s">
        <v>43</v>
      </c>
      <c r="H556" s="172">
        <v>63889.431299999997</v>
      </c>
      <c r="I556" s="172">
        <v>111806.5047</v>
      </c>
      <c r="J556" s="172">
        <v>87083.0484</v>
      </c>
      <c r="K556" s="172">
        <v>152395.33470000001</v>
      </c>
      <c r="L556" s="172">
        <v>110197.58199999999</v>
      </c>
      <c r="M556" s="172">
        <v>192845.7683</v>
      </c>
      <c r="N556" s="172">
        <v>145141.41320000001</v>
      </c>
      <c r="O556" s="172">
        <v>253997.473</v>
      </c>
      <c r="P556" s="172">
        <v>179749.86379999999</v>
      </c>
      <c r="Q556" s="172">
        <v>314562.26179999998</v>
      </c>
      <c r="R556" s="172">
        <v>202449.51930000001</v>
      </c>
      <c r="S556" s="172">
        <v>354286.65870000003</v>
      </c>
      <c r="T556" s="172">
        <v>224851.05869999999</v>
      </c>
      <c r="U556" s="172">
        <v>393489.35269999999</v>
      </c>
    </row>
    <row r="557" spans="1:21">
      <c r="A557" s="171">
        <v>4</v>
      </c>
      <c r="B557" s="171" t="s">
        <v>553</v>
      </c>
      <c r="C557" s="171" t="s">
        <v>160</v>
      </c>
      <c r="D557" s="171" t="s">
        <v>593</v>
      </c>
      <c r="E557" s="171" t="s">
        <v>371</v>
      </c>
      <c r="F557" s="171">
        <v>4</v>
      </c>
      <c r="G557" s="171" t="s">
        <v>46</v>
      </c>
      <c r="H557" s="172">
        <v>70601.111399999994</v>
      </c>
      <c r="I557" s="172">
        <v>112961.7801</v>
      </c>
      <c r="J557" s="172">
        <v>98841.555999999997</v>
      </c>
      <c r="K557" s="172">
        <v>158146.492</v>
      </c>
      <c r="L557" s="172">
        <v>127082.0006</v>
      </c>
      <c r="M557" s="172">
        <v>203331.204</v>
      </c>
      <c r="N557" s="172">
        <v>169442.66750000001</v>
      </c>
      <c r="O557" s="172">
        <v>271108.272</v>
      </c>
      <c r="P557" s="172">
        <v>211803.33429999999</v>
      </c>
      <c r="Q557" s="172">
        <v>338885.33990000002</v>
      </c>
      <c r="R557" s="172">
        <v>240043.7789</v>
      </c>
      <c r="S557" s="172">
        <v>384070.05190000002</v>
      </c>
      <c r="T557" s="172">
        <v>268284.22350000002</v>
      </c>
      <c r="U557" s="172">
        <v>429254.76400000002</v>
      </c>
    </row>
    <row r="558" spans="1:21">
      <c r="A558" s="171">
        <v>4</v>
      </c>
      <c r="B558" s="171" t="s">
        <v>553</v>
      </c>
      <c r="C558" s="171" t="s">
        <v>160</v>
      </c>
      <c r="D558" s="171" t="s">
        <v>593</v>
      </c>
      <c r="E558" s="171" t="s">
        <v>407</v>
      </c>
      <c r="F558" s="171">
        <v>1</v>
      </c>
      <c r="G558" s="171" t="s">
        <v>48</v>
      </c>
      <c r="H558" s="172">
        <v>82754.3465</v>
      </c>
      <c r="I558" s="172">
        <v>144820.10639999999</v>
      </c>
      <c r="J558" s="172">
        <v>107068.6931</v>
      </c>
      <c r="K558" s="172">
        <v>187370.21290000001</v>
      </c>
      <c r="L558" s="172">
        <v>128105.0871</v>
      </c>
      <c r="M558" s="172">
        <v>224183.90239999999</v>
      </c>
      <c r="N558" s="172">
        <v>152737.25090000001</v>
      </c>
      <c r="O558" s="172">
        <v>267290.18920000002</v>
      </c>
      <c r="P558" s="172">
        <v>179972.39610000001</v>
      </c>
      <c r="Q558" s="172">
        <v>314951.69309999997</v>
      </c>
      <c r="R558" s="172">
        <v>197291.54560000001</v>
      </c>
      <c r="S558" s="172">
        <v>345260.2047</v>
      </c>
      <c r="T558" s="172">
        <v>213558.49</v>
      </c>
      <c r="U558" s="172">
        <v>373727.35749999998</v>
      </c>
    </row>
    <row r="559" spans="1:21">
      <c r="A559" s="171">
        <v>4</v>
      </c>
      <c r="B559" s="171" t="s">
        <v>553</v>
      </c>
      <c r="C559" s="171" t="s">
        <v>160</v>
      </c>
      <c r="D559" s="171" t="s">
        <v>593</v>
      </c>
      <c r="E559" s="171" t="s">
        <v>407</v>
      </c>
      <c r="F559" s="171">
        <v>2</v>
      </c>
      <c r="G559" s="171" t="s">
        <v>44</v>
      </c>
      <c r="H559" s="172">
        <v>71163.312000000005</v>
      </c>
      <c r="I559" s="172">
        <v>124535.7959</v>
      </c>
      <c r="J559" s="172">
        <v>92936.337799999994</v>
      </c>
      <c r="K559" s="172">
        <v>162638.59109999999</v>
      </c>
      <c r="L559" s="172">
        <v>112628.6072</v>
      </c>
      <c r="M559" s="172">
        <v>197100.0626</v>
      </c>
      <c r="N559" s="172">
        <v>137491.8383</v>
      </c>
      <c r="O559" s="172">
        <v>240610.717</v>
      </c>
      <c r="P559" s="172">
        <v>162940.60769999999</v>
      </c>
      <c r="Q559" s="172">
        <v>285146.06359999999</v>
      </c>
      <c r="R559" s="172">
        <v>179426.32459999999</v>
      </c>
      <c r="S559" s="172">
        <v>313996.06809999997</v>
      </c>
      <c r="T559" s="172">
        <v>194724.83790000001</v>
      </c>
      <c r="U559" s="172">
        <v>340768.46639999998</v>
      </c>
    </row>
    <row r="560" spans="1:21">
      <c r="A560" s="171">
        <v>4</v>
      </c>
      <c r="B560" s="171" t="s">
        <v>553</v>
      </c>
      <c r="C560" s="171" t="s">
        <v>160</v>
      </c>
      <c r="D560" s="171" t="s">
        <v>593</v>
      </c>
      <c r="E560" s="171" t="s">
        <v>407</v>
      </c>
      <c r="F560" s="171">
        <v>3</v>
      </c>
      <c r="G560" s="171" t="s">
        <v>43</v>
      </c>
      <c r="H560" s="172">
        <v>63630.898200000003</v>
      </c>
      <c r="I560" s="172">
        <v>111354.07180000001</v>
      </c>
      <c r="J560" s="172">
        <v>86695.1443</v>
      </c>
      <c r="K560" s="172">
        <v>151716.50260000001</v>
      </c>
      <c r="L560" s="172">
        <v>109679.4378</v>
      </c>
      <c r="M560" s="172">
        <v>191939.01620000001</v>
      </c>
      <c r="N560" s="172">
        <v>144430.89840000001</v>
      </c>
      <c r="O560" s="172">
        <v>252754.07209999999</v>
      </c>
      <c r="P560" s="172">
        <v>178843.2929</v>
      </c>
      <c r="Q560" s="172">
        <v>312975.76250000001</v>
      </c>
      <c r="R560" s="172">
        <v>201408.14920000001</v>
      </c>
      <c r="S560" s="172">
        <v>352464.2611</v>
      </c>
      <c r="T560" s="172">
        <v>223671.61350000001</v>
      </c>
      <c r="U560" s="172">
        <v>391425.3236</v>
      </c>
    </row>
    <row r="561" spans="1:21">
      <c r="A561" s="171">
        <v>4</v>
      </c>
      <c r="B561" s="171" t="s">
        <v>553</v>
      </c>
      <c r="C561" s="171" t="s">
        <v>160</v>
      </c>
      <c r="D561" s="171" t="s">
        <v>593</v>
      </c>
      <c r="E561" s="171" t="s">
        <v>407</v>
      </c>
      <c r="F561" s="171">
        <v>4</v>
      </c>
      <c r="G561" s="171" t="s">
        <v>46</v>
      </c>
      <c r="H561" s="172">
        <v>70543.217699999994</v>
      </c>
      <c r="I561" s="172">
        <v>112869.1502</v>
      </c>
      <c r="J561" s="172">
        <v>98760.504799999995</v>
      </c>
      <c r="K561" s="172">
        <v>158016.81020000001</v>
      </c>
      <c r="L561" s="172">
        <v>126977.792</v>
      </c>
      <c r="M561" s="172">
        <v>203164.47029999999</v>
      </c>
      <c r="N561" s="172">
        <v>169303.72270000001</v>
      </c>
      <c r="O561" s="172">
        <v>270885.96039999998</v>
      </c>
      <c r="P561" s="172">
        <v>211629.65340000001</v>
      </c>
      <c r="Q561" s="172">
        <v>338607.45030000003</v>
      </c>
      <c r="R561" s="172">
        <v>239846.94039999999</v>
      </c>
      <c r="S561" s="172">
        <v>383755.11040000001</v>
      </c>
      <c r="T561" s="172">
        <v>268064.22759999998</v>
      </c>
      <c r="U561" s="172">
        <v>428902.77049999998</v>
      </c>
    </row>
    <row r="562" spans="1:21">
      <c r="A562" s="171">
        <v>4</v>
      </c>
      <c r="B562" s="171" t="s">
        <v>553</v>
      </c>
      <c r="C562" s="171" t="s">
        <v>160</v>
      </c>
      <c r="D562" s="171" t="s">
        <v>593</v>
      </c>
      <c r="E562" s="171" t="s">
        <v>440</v>
      </c>
      <c r="F562" s="171">
        <v>1</v>
      </c>
      <c r="G562" s="171" t="s">
        <v>48</v>
      </c>
      <c r="H562" s="172">
        <v>82425.777799999996</v>
      </c>
      <c r="I562" s="172">
        <v>144245.11120000001</v>
      </c>
      <c r="J562" s="172">
        <v>106572.245</v>
      </c>
      <c r="K562" s="172">
        <v>186501.4289</v>
      </c>
      <c r="L562" s="172">
        <v>127462.4523</v>
      </c>
      <c r="M562" s="172">
        <v>223059.29149999999</v>
      </c>
      <c r="N562" s="172">
        <v>151897.21950000001</v>
      </c>
      <c r="O562" s="172">
        <v>265820.13410000002</v>
      </c>
      <c r="P562" s="172">
        <v>178912.9895</v>
      </c>
      <c r="Q562" s="172">
        <v>313097.7316</v>
      </c>
      <c r="R562" s="172">
        <v>196093.11290000001</v>
      </c>
      <c r="S562" s="172">
        <v>343162.94750000001</v>
      </c>
      <c r="T562" s="172">
        <v>212201.57120000001</v>
      </c>
      <c r="U562" s="172">
        <v>371352.74959999998</v>
      </c>
    </row>
    <row r="563" spans="1:21">
      <c r="A563" s="171">
        <v>4</v>
      </c>
      <c r="B563" s="171" t="s">
        <v>553</v>
      </c>
      <c r="C563" s="171" t="s">
        <v>160</v>
      </c>
      <c r="D563" s="171" t="s">
        <v>593</v>
      </c>
      <c r="E563" s="171" t="s">
        <v>440</v>
      </c>
      <c r="F563" s="171">
        <v>2</v>
      </c>
      <c r="G563" s="171" t="s">
        <v>44</v>
      </c>
      <c r="H563" s="172">
        <v>71212.712199999994</v>
      </c>
      <c r="I563" s="172">
        <v>124622.2464</v>
      </c>
      <c r="J563" s="172">
        <v>92900.728000000003</v>
      </c>
      <c r="K563" s="172">
        <v>162576.2739</v>
      </c>
      <c r="L563" s="172">
        <v>112490.6407</v>
      </c>
      <c r="M563" s="172">
        <v>196858.6213</v>
      </c>
      <c r="N563" s="172">
        <v>137148.94029999999</v>
      </c>
      <c r="O563" s="172">
        <v>240010.64550000001</v>
      </c>
      <c r="P563" s="172">
        <v>162436.58619999999</v>
      </c>
      <c r="Q563" s="172">
        <v>284264.0258</v>
      </c>
      <c r="R563" s="172">
        <v>178810.4541</v>
      </c>
      <c r="S563" s="172">
        <v>312918.29460000002</v>
      </c>
      <c r="T563" s="172">
        <v>193982.06049999999</v>
      </c>
      <c r="U563" s="172">
        <v>339468.60590000002</v>
      </c>
    </row>
    <row r="564" spans="1:21">
      <c r="A564" s="171">
        <v>4</v>
      </c>
      <c r="B564" s="171" t="s">
        <v>553</v>
      </c>
      <c r="C564" s="171" t="s">
        <v>160</v>
      </c>
      <c r="D564" s="171" t="s">
        <v>593</v>
      </c>
      <c r="E564" s="171" t="s">
        <v>440</v>
      </c>
      <c r="F564" s="171">
        <v>3</v>
      </c>
      <c r="G564" s="171" t="s">
        <v>43</v>
      </c>
      <c r="H564" s="172">
        <v>63904.105900000002</v>
      </c>
      <c r="I564" s="172">
        <v>111832.1853</v>
      </c>
      <c r="J564" s="172">
        <v>87155.508400000006</v>
      </c>
      <c r="K564" s="172">
        <v>152522.13990000001</v>
      </c>
      <c r="L564" s="172">
        <v>110329.5656</v>
      </c>
      <c r="M564" s="172">
        <v>193076.73980000001</v>
      </c>
      <c r="N564" s="172">
        <v>145356.7034</v>
      </c>
      <c r="O564" s="172">
        <v>254374.231</v>
      </c>
      <c r="P564" s="172">
        <v>180055.83180000001</v>
      </c>
      <c r="Q564" s="172">
        <v>315097.70569999999</v>
      </c>
      <c r="R564" s="172">
        <v>202824.12899999999</v>
      </c>
      <c r="S564" s="172">
        <v>354942.22570000001</v>
      </c>
      <c r="T564" s="172">
        <v>225300.86230000001</v>
      </c>
      <c r="U564" s="172">
        <v>394276.50880000001</v>
      </c>
    </row>
    <row r="565" spans="1:21">
      <c r="A565" s="171">
        <v>4</v>
      </c>
      <c r="B565" s="171" t="s">
        <v>553</v>
      </c>
      <c r="C565" s="171" t="s">
        <v>160</v>
      </c>
      <c r="D565" s="171" t="s">
        <v>593</v>
      </c>
      <c r="E565" s="171" t="s">
        <v>440</v>
      </c>
      <c r="F565" s="171">
        <v>4</v>
      </c>
      <c r="G565" s="171" t="s">
        <v>46</v>
      </c>
      <c r="H565" s="172">
        <v>70280.865699999995</v>
      </c>
      <c r="I565" s="172">
        <v>112449.38679999999</v>
      </c>
      <c r="J565" s="172">
        <v>98393.211899999995</v>
      </c>
      <c r="K565" s="172">
        <v>157429.14139999999</v>
      </c>
      <c r="L565" s="172">
        <v>126505.5583</v>
      </c>
      <c r="M565" s="172">
        <v>202408.89610000001</v>
      </c>
      <c r="N565" s="172">
        <v>168674.07759999999</v>
      </c>
      <c r="O565" s="172">
        <v>269878.5282</v>
      </c>
      <c r="P565" s="172">
        <v>210842.59700000001</v>
      </c>
      <c r="Q565" s="172">
        <v>337348.16029999999</v>
      </c>
      <c r="R565" s="172">
        <v>238954.94330000001</v>
      </c>
      <c r="S565" s="172">
        <v>382327.91499999998</v>
      </c>
      <c r="T565" s="172">
        <v>267067.28950000001</v>
      </c>
      <c r="U565" s="172">
        <v>427307.66960000002</v>
      </c>
    </row>
    <row r="566" spans="1:21">
      <c r="A566" s="171">
        <v>4</v>
      </c>
      <c r="B566" s="171" t="s">
        <v>553</v>
      </c>
      <c r="C566" s="171" t="s">
        <v>160</v>
      </c>
      <c r="D566" s="171" t="s">
        <v>593</v>
      </c>
      <c r="E566" s="171" t="s">
        <v>465</v>
      </c>
      <c r="F566" s="171">
        <v>1</v>
      </c>
      <c r="G566" s="171" t="s">
        <v>48</v>
      </c>
      <c r="H566" s="172">
        <v>77324.119900000005</v>
      </c>
      <c r="I566" s="172">
        <v>135317.20989999999</v>
      </c>
      <c r="J566" s="172">
        <v>99908.605100000001</v>
      </c>
      <c r="K566" s="172">
        <v>174840.05900000001</v>
      </c>
      <c r="L566" s="172">
        <v>119446.57889999999</v>
      </c>
      <c r="M566" s="172">
        <v>209031.51319999999</v>
      </c>
      <c r="N566" s="172">
        <v>142274.80129999999</v>
      </c>
      <c r="O566" s="172">
        <v>248980.90229999999</v>
      </c>
      <c r="P566" s="172">
        <v>167513.2677</v>
      </c>
      <c r="Q566" s="172">
        <v>293148.21850000002</v>
      </c>
      <c r="R566" s="172">
        <v>183563.60430000001</v>
      </c>
      <c r="S566" s="172">
        <v>321236.3076</v>
      </c>
      <c r="T566" s="172">
        <v>198586.25339999999</v>
      </c>
      <c r="U566" s="172">
        <v>347525.94339999999</v>
      </c>
    </row>
    <row r="567" spans="1:21">
      <c r="A567" s="171">
        <v>4</v>
      </c>
      <c r="B567" s="171" t="s">
        <v>553</v>
      </c>
      <c r="C567" s="171" t="s">
        <v>160</v>
      </c>
      <c r="D567" s="171" t="s">
        <v>593</v>
      </c>
      <c r="E567" s="171" t="s">
        <v>465</v>
      </c>
      <c r="F567" s="171">
        <v>2</v>
      </c>
      <c r="G567" s="171" t="s">
        <v>44</v>
      </c>
      <c r="H567" s="172">
        <v>67118.970100000006</v>
      </c>
      <c r="I567" s="172">
        <v>117458.19779999999</v>
      </c>
      <c r="J567" s="172">
        <v>87465.988200000007</v>
      </c>
      <c r="K567" s="172">
        <v>153065.47930000001</v>
      </c>
      <c r="L567" s="172">
        <v>105820.54790000001</v>
      </c>
      <c r="M567" s="172">
        <v>185185.95879999999</v>
      </c>
      <c r="N567" s="172">
        <v>128852.2098</v>
      </c>
      <c r="O567" s="172">
        <v>225491.36730000001</v>
      </c>
      <c r="P567" s="172">
        <v>152517.8891</v>
      </c>
      <c r="Q567" s="172">
        <v>266906.30599999998</v>
      </c>
      <c r="R567" s="172">
        <v>167834.44260000001</v>
      </c>
      <c r="S567" s="172">
        <v>293710.2746</v>
      </c>
      <c r="T567" s="172">
        <v>182004.45129999999</v>
      </c>
      <c r="U567" s="172">
        <v>318507.78970000002</v>
      </c>
    </row>
    <row r="568" spans="1:21">
      <c r="A568" s="171">
        <v>4</v>
      </c>
      <c r="B568" s="171" t="s">
        <v>553</v>
      </c>
      <c r="C568" s="171" t="s">
        <v>160</v>
      </c>
      <c r="D568" s="171" t="s">
        <v>593</v>
      </c>
      <c r="E568" s="171" t="s">
        <v>465</v>
      </c>
      <c r="F568" s="171">
        <v>3</v>
      </c>
      <c r="G568" s="171" t="s">
        <v>43</v>
      </c>
      <c r="H568" s="172">
        <v>60446.077899999997</v>
      </c>
      <c r="I568" s="172">
        <v>105780.63619999999</v>
      </c>
      <c r="J568" s="172">
        <v>82521.931200000006</v>
      </c>
      <c r="K568" s="172">
        <v>144413.37950000001</v>
      </c>
      <c r="L568" s="172">
        <v>104527.39139999999</v>
      </c>
      <c r="M568" s="172">
        <v>182922.93489999999</v>
      </c>
      <c r="N568" s="172">
        <v>137777.71909999999</v>
      </c>
      <c r="O568" s="172">
        <v>241111.0085</v>
      </c>
      <c r="P568" s="172">
        <v>170729.5215</v>
      </c>
      <c r="Q568" s="172">
        <v>298776.66249999998</v>
      </c>
      <c r="R568" s="172">
        <v>192365.69450000001</v>
      </c>
      <c r="S568" s="172">
        <v>336639.96549999999</v>
      </c>
      <c r="T568" s="172">
        <v>213736.51180000001</v>
      </c>
      <c r="U568" s="172">
        <v>374038.89549999998</v>
      </c>
    </row>
    <row r="569" spans="1:21">
      <c r="A569" s="171">
        <v>4</v>
      </c>
      <c r="B569" s="171" t="s">
        <v>553</v>
      </c>
      <c r="C569" s="171" t="s">
        <v>160</v>
      </c>
      <c r="D569" s="171" t="s">
        <v>593</v>
      </c>
      <c r="E569" s="171" t="s">
        <v>465</v>
      </c>
      <c r="F569" s="171">
        <v>4</v>
      </c>
      <c r="G569" s="171" t="s">
        <v>46</v>
      </c>
      <c r="H569" s="172">
        <v>65947.673500000004</v>
      </c>
      <c r="I569" s="172">
        <v>105516.27899999999</v>
      </c>
      <c r="J569" s="172">
        <v>92326.742800000007</v>
      </c>
      <c r="K569" s="172">
        <v>147722.79070000001</v>
      </c>
      <c r="L569" s="172">
        <v>118705.8122</v>
      </c>
      <c r="M569" s="172">
        <v>189929.30230000001</v>
      </c>
      <c r="N569" s="172">
        <v>158274.41620000001</v>
      </c>
      <c r="O569" s="172">
        <v>253239.06969999999</v>
      </c>
      <c r="P569" s="172">
        <v>197843.0203</v>
      </c>
      <c r="Q569" s="172">
        <v>316548.8371</v>
      </c>
      <c r="R569" s="172">
        <v>224222.08960000001</v>
      </c>
      <c r="S569" s="172">
        <v>358755.34879999998</v>
      </c>
      <c r="T569" s="172">
        <v>250601.15900000001</v>
      </c>
      <c r="U569" s="172">
        <v>400961.8603</v>
      </c>
    </row>
    <row r="570" spans="1:21">
      <c r="A570" s="171">
        <v>4</v>
      </c>
      <c r="B570" s="171" t="s">
        <v>553</v>
      </c>
      <c r="C570" s="171" t="s">
        <v>160</v>
      </c>
      <c r="D570" s="171" t="s">
        <v>593</v>
      </c>
      <c r="E570" s="171" t="s">
        <v>485</v>
      </c>
      <c r="F570" s="171">
        <v>1</v>
      </c>
      <c r="G570" s="171" t="s">
        <v>48</v>
      </c>
      <c r="H570" s="172">
        <v>79740.413100000005</v>
      </c>
      <c r="I570" s="172">
        <v>139545.7231</v>
      </c>
      <c r="J570" s="172">
        <v>103016.25599999999</v>
      </c>
      <c r="K570" s="172">
        <v>180278.44810000001</v>
      </c>
      <c r="L570" s="172">
        <v>123152.1369</v>
      </c>
      <c r="M570" s="172">
        <v>215516.2396</v>
      </c>
      <c r="N570" s="172">
        <v>146673.63709999999</v>
      </c>
      <c r="O570" s="172">
        <v>256678.86499999999</v>
      </c>
      <c r="P570" s="172">
        <v>172678.35159999999</v>
      </c>
      <c r="Q570" s="172">
        <v>302187.1153</v>
      </c>
      <c r="R570" s="172">
        <v>189216.07860000001</v>
      </c>
      <c r="S570" s="172">
        <v>331128.13750000001</v>
      </c>
      <c r="T570" s="172">
        <v>204689.23860000001</v>
      </c>
      <c r="U570" s="172">
        <v>358206.16749999998</v>
      </c>
    </row>
    <row r="571" spans="1:21">
      <c r="A571" s="171">
        <v>4</v>
      </c>
      <c r="B571" s="171" t="s">
        <v>553</v>
      </c>
      <c r="C571" s="171" t="s">
        <v>160</v>
      </c>
      <c r="D571" s="171" t="s">
        <v>593</v>
      </c>
      <c r="E571" s="171" t="s">
        <v>485</v>
      </c>
      <c r="F571" s="171">
        <v>2</v>
      </c>
      <c r="G571" s="171" t="s">
        <v>44</v>
      </c>
      <c r="H571" s="172">
        <v>69283.284599999999</v>
      </c>
      <c r="I571" s="172">
        <v>121245.74800000001</v>
      </c>
      <c r="J571" s="172">
        <v>90266.414300000004</v>
      </c>
      <c r="K571" s="172">
        <v>157966.22500000001</v>
      </c>
      <c r="L571" s="172">
        <v>109189.66099999999</v>
      </c>
      <c r="M571" s="172">
        <v>191081.90669999999</v>
      </c>
      <c r="N571" s="172">
        <v>132919.62400000001</v>
      </c>
      <c r="O571" s="172">
        <v>232609.34210000001</v>
      </c>
      <c r="P571" s="172">
        <v>157312.71710000001</v>
      </c>
      <c r="Q571" s="172">
        <v>275297.2549</v>
      </c>
      <c r="R571" s="172">
        <v>173098.5429</v>
      </c>
      <c r="S571" s="172">
        <v>302922.45010000002</v>
      </c>
      <c r="T571" s="172">
        <v>187698.00959999999</v>
      </c>
      <c r="U571" s="172">
        <v>328471.51679999998</v>
      </c>
    </row>
    <row r="572" spans="1:21">
      <c r="A572" s="171">
        <v>4</v>
      </c>
      <c r="B572" s="171" t="s">
        <v>553</v>
      </c>
      <c r="C572" s="171" t="s">
        <v>160</v>
      </c>
      <c r="D572" s="171" t="s">
        <v>593</v>
      </c>
      <c r="E572" s="171" t="s">
        <v>485</v>
      </c>
      <c r="F572" s="171">
        <v>3</v>
      </c>
      <c r="G572" s="171" t="s">
        <v>43</v>
      </c>
      <c r="H572" s="172">
        <v>62440.962399999997</v>
      </c>
      <c r="I572" s="172">
        <v>109271.68399999999</v>
      </c>
      <c r="J572" s="172">
        <v>85262.854000000007</v>
      </c>
      <c r="K572" s="172">
        <v>149209.9944</v>
      </c>
      <c r="L572" s="172">
        <v>108012.61440000001</v>
      </c>
      <c r="M572" s="172">
        <v>189022.07519999999</v>
      </c>
      <c r="N572" s="172">
        <v>142385.37119999999</v>
      </c>
      <c r="O572" s="172">
        <v>249174.39970000001</v>
      </c>
      <c r="P572" s="172">
        <v>176452.23149999999</v>
      </c>
      <c r="Q572" s="172">
        <v>308791.40519999998</v>
      </c>
      <c r="R572" s="172">
        <v>198823.58670000001</v>
      </c>
      <c r="S572" s="172">
        <v>347941.27679999999</v>
      </c>
      <c r="T572" s="172">
        <v>220923.03400000001</v>
      </c>
      <c r="U572" s="172">
        <v>386615.30930000002</v>
      </c>
    </row>
    <row r="573" spans="1:21">
      <c r="A573" s="171">
        <v>4</v>
      </c>
      <c r="B573" s="171" t="s">
        <v>553</v>
      </c>
      <c r="C573" s="171" t="s">
        <v>160</v>
      </c>
      <c r="D573" s="171" t="s">
        <v>593</v>
      </c>
      <c r="E573" s="171" t="s">
        <v>485</v>
      </c>
      <c r="F573" s="171">
        <v>4</v>
      </c>
      <c r="G573" s="171" t="s">
        <v>46</v>
      </c>
      <c r="H573" s="172">
        <v>68012.040299999993</v>
      </c>
      <c r="I573" s="172">
        <v>108819.26609999999</v>
      </c>
      <c r="J573" s="172">
        <v>95216.856499999994</v>
      </c>
      <c r="K573" s="172">
        <v>152346.97260000001</v>
      </c>
      <c r="L573" s="172">
        <v>122421.67260000001</v>
      </c>
      <c r="M573" s="172">
        <v>195874.67910000001</v>
      </c>
      <c r="N573" s="172">
        <v>163228.89679999999</v>
      </c>
      <c r="O573" s="172">
        <v>261166.23869999999</v>
      </c>
      <c r="P573" s="172">
        <v>204036.12100000001</v>
      </c>
      <c r="Q573" s="172">
        <v>326457.79840000003</v>
      </c>
      <c r="R573" s="172">
        <v>231240.93710000001</v>
      </c>
      <c r="S573" s="172">
        <v>369985.5049</v>
      </c>
      <c r="T573" s="172">
        <v>258445.75330000001</v>
      </c>
      <c r="U573" s="172">
        <v>413513.21130000002</v>
      </c>
    </row>
    <row r="574" spans="1:21">
      <c r="A574" s="171">
        <v>4</v>
      </c>
      <c r="B574" s="171" t="s">
        <v>553</v>
      </c>
      <c r="C574" s="171" t="s">
        <v>166</v>
      </c>
      <c r="D574" s="171" t="s">
        <v>594</v>
      </c>
      <c r="E574" s="171" t="s">
        <v>212</v>
      </c>
      <c r="F574" s="171">
        <v>1</v>
      </c>
      <c r="G574" s="171" t="s">
        <v>48</v>
      </c>
      <c r="H574" s="172">
        <v>85921.699200000003</v>
      </c>
      <c r="I574" s="172">
        <v>150362.9736</v>
      </c>
      <c r="J574" s="172">
        <v>111262.9359</v>
      </c>
      <c r="K574" s="172">
        <v>194710.1378</v>
      </c>
      <c r="L574" s="172">
        <v>133189.04810000001</v>
      </c>
      <c r="M574" s="172">
        <v>233080.83420000001</v>
      </c>
      <c r="N574" s="172">
        <v>158898.39850000001</v>
      </c>
      <c r="O574" s="172">
        <v>278072.1973</v>
      </c>
      <c r="P574" s="172">
        <v>187326.0704</v>
      </c>
      <c r="Q574" s="172">
        <v>327820.62319999997</v>
      </c>
      <c r="R574" s="172">
        <v>205402.91810000001</v>
      </c>
      <c r="S574" s="172">
        <v>359455.1066</v>
      </c>
      <c r="T574" s="172">
        <v>222419.18859999999</v>
      </c>
      <c r="U574" s="172">
        <v>389233.58010000002</v>
      </c>
    </row>
    <row r="575" spans="1:21">
      <c r="A575" s="171">
        <v>4</v>
      </c>
      <c r="B575" s="171" t="s">
        <v>553</v>
      </c>
      <c r="C575" s="171" t="s">
        <v>166</v>
      </c>
      <c r="D575" s="171" t="s">
        <v>594</v>
      </c>
      <c r="E575" s="171" t="s">
        <v>212</v>
      </c>
      <c r="F575" s="171">
        <v>2</v>
      </c>
      <c r="G575" s="171" t="s">
        <v>44</v>
      </c>
      <c r="H575" s="172">
        <v>73439.046700000006</v>
      </c>
      <c r="I575" s="172">
        <v>128518.3319</v>
      </c>
      <c r="J575" s="172">
        <v>96043.476599999995</v>
      </c>
      <c r="K575" s="172">
        <v>168076.084</v>
      </c>
      <c r="L575" s="172">
        <v>116522.0698</v>
      </c>
      <c r="M575" s="172">
        <v>203913.62220000001</v>
      </c>
      <c r="N575" s="172">
        <v>142480.26190000001</v>
      </c>
      <c r="O575" s="172">
        <v>249340.45819999999</v>
      </c>
      <c r="P575" s="172">
        <v>168984.14480000001</v>
      </c>
      <c r="Q575" s="172">
        <v>295722.25329999998</v>
      </c>
      <c r="R575" s="172">
        <v>186163.44949999999</v>
      </c>
      <c r="S575" s="172">
        <v>325786.0367</v>
      </c>
      <c r="T575" s="172">
        <v>202136.79430000001</v>
      </c>
      <c r="U575" s="172">
        <v>353739.39</v>
      </c>
    </row>
    <row r="576" spans="1:21">
      <c r="A576" s="171">
        <v>4</v>
      </c>
      <c r="B576" s="171" t="s">
        <v>553</v>
      </c>
      <c r="C576" s="171" t="s">
        <v>166</v>
      </c>
      <c r="D576" s="171" t="s">
        <v>594</v>
      </c>
      <c r="E576" s="171" t="s">
        <v>212</v>
      </c>
      <c r="F576" s="171">
        <v>3</v>
      </c>
      <c r="G576" s="171" t="s">
        <v>43</v>
      </c>
      <c r="H576" s="172">
        <v>65356.656999999999</v>
      </c>
      <c r="I576" s="172">
        <v>114374.1498</v>
      </c>
      <c r="J576" s="172">
        <v>88927.505699999994</v>
      </c>
      <c r="K576" s="172">
        <v>155623.13500000001</v>
      </c>
      <c r="L576" s="172">
        <v>112412.2516</v>
      </c>
      <c r="M576" s="172">
        <v>196721.44029999999</v>
      </c>
      <c r="N576" s="172">
        <v>147935.54610000001</v>
      </c>
      <c r="O576" s="172">
        <v>258887.20559999999</v>
      </c>
      <c r="P576" s="172">
        <v>183093.69260000001</v>
      </c>
      <c r="Q576" s="172">
        <v>320413.96189999999</v>
      </c>
      <c r="R576" s="172">
        <v>206126.73680000001</v>
      </c>
      <c r="S576" s="172">
        <v>360721.78940000001</v>
      </c>
      <c r="T576" s="172">
        <v>228835.20499999999</v>
      </c>
      <c r="U576" s="172">
        <v>400461.60889999999</v>
      </c>
    </row>
    <row r="577" spans="1:21">
      <c r="A577" s="171">
        <v>4</v>
      </c>
      <c r="B577" s="171" t="s">
        <v>553</v>
      </c>
      <c r="C577" s="171" t="s">
        <v>166</v>
      </c>
      <c r="D577" s="171" t="s">
        <v>594</v>
      </c>
      <c r="E577" s="171" t="s">
        <v>212</v>
      </c>
      <c r="F577" s="171">
        <v>4</v>
      </c>
      <c r="G577" s="171" t="s">
        <v>46</v>
      </c>
      <c r="H577" s="172">
        <v>73219.267800000001</v>
      </c>
      <c r="I577" s="172">
        <v>117150.8302</v>
      </c>
      <c r="J577" s="172">
        <v>102506.9749</v>
      </c>
      <c r="K577" s="172">
        <v>164011.1623</v>
      </c>
      <c r="L577" s="172">
        <v>131794.68210000001</v>
      </c>
      <c r="M577" s="172">
        <v>210871.4944</v>
      </c>
      <c r="N577" s="172">
        <v>175726.2427</v>
      </c>
      <c r="O577" s="172">
        <v>281161.9926</v>
      </c>
      <c r="P577" s="172">
        <v>219657.8034</v>
      </c>
      <c r="Q577" s="172">
        <v>351452.49060000002</v>
      </c>
      <c r="R577" s="172">
        <v>248945.5105</v>
      </c>
      <c r="S577" s="172">
        <v>398312.82260000001</v>
      </c>
      <c r="T577" s="172">
        <v>278233.21759999997</v>
      </c>
      <c r="U577" s="172">
        <v>445173.15470000001</v>
      </c>
    </row>
    <row r="578" spans="1:21">
      <c r="A578" s="171">
        <v>4</v>
      </c>
      <c r="B578" s="171" t="s">
        <v>553</v>
      </c>
      <c r="C578" s="171" t="s">
        <v>166</v>
      </c>
      <c r="D578" s="171" t="s">
        <v>594</v>
      </c>
      <c r="E578" s="171" t="s">
        <v>255</v>
      </c>
      <c r="F578" s="171">
        <v>1</v>
      </c>
      <c r="G578" s="171" t="s">
        <v>48</v>
      </c>
      <c r="H578" s="172">
        <v>85389.572199999995</v>
      </c>
      <c r="I578" s="172">
        <v>149431.75150000001</v>
      </c>
      <c r="J578" s="172">
        <v>110619.64139999999</v>
      </c>
      <c r="K578" s="172">
        <v>193584.3726</v>
      </c>
      <c r="L578" s="172">
        <v>132450.1686</v>
      </c>
      <c r="M578" s="172">
        <v>231787.79500000001</v>
      </c>
      <c r="N578" s="172">
        <v>158064.20129999999</v>
      </c>
      <c r="O578" s="172">
        <v>276612.35220000002</v>
      </c>
      <c r="P578" s="172">
        <v>186387.19140000001</v>
      </c>
      <c r="Q578" s="172">
        <v>326177.58480000001</v>
      </c>
      <c r="R578" s="172">
        <v>204397.1684</v>
      </c>
      <c r="S578" s="172">
        <v>357695.04479999997</v>
      </c>
      <c r="T578" s="172">
        <v>221368.30350000001</v>
      </c>
      <c r="U578" s="172">
        <v>387394.53110000002</v>
      </c>
    </row>
    <row r="579" spans="1:21">
      <c r="A579" s="171">
        <v>4</v>
      </c>
      <c r="B579" s="171" t="s">
        <v>553</v>
      </c>
      <c r="C579" s="171" t="s">
        <v>166</v>
      </c>
      <c r="D579" s="171" t="s">
        <v>594</v>
      </c>
      <c r="E579" s="171" t="s">
        <v>255</v>
      </c>
      <c r="F579" s="171">
        <v>2</v>
      </c>
      <c r="G579" s="171" t="s">
        <v>44</v>
      </c>
      <c r="H579" s="172">
        <v>72771.238800000006</v>
      </c>
      <c r="I579" s="172">
        <v>127349.6681</v>
      </c>
      <c r="J579" s="172">
        <v>95234.753299999997</v>
      </c>
      <c r="K579" s="172">
        <v>166660.81830000001</v>
      </c>
      <c r="L579" s="172">
        <v>115602.02770000001</v>
      </c>
      <c r="M579" s="172">
        <v>202303.54860000001</v>
      </c>
      <c r="N579" s="172">
        <v>141467.60680000001</v>
      </c>
      <c r="O579" s="172">
        <v>247568.3119</v>
      </c>
      <c r="P579" s="172">
        <v>167845.8971</v>
      </c>
      <c r="Q579" s="172">
        <v>293730.3199</v>
      </c>
      <c r="R579" s="172">
        <v>184948.57550000001</v>
      </c>
      <c r="S579" s="172">
        <v>323660.00709999999</v>
      </c>
      <c r="T579" s="172">
        <v>200865.4486</v>
      </c>
      <c r="U579" s="172">
        <v>351514.53499999997</v>
      </c>
    </row>
    <row r="580" spans="1:21">
      <c r="A580" s="171">
        <v>4</v>
      </c>
      <c r="B580" s="171" t="s">
        <v>553</v>
      </c>
      <c r="C580" s="171" t="s">
        <v>166</v>
      </c>
      <c r="D580" s="171" t="s">
        <v>594</v>
      </c>
      <c r="E580" s="171" t="s">
        <v>255</v>
      </c>
      <c r="F580" s="171">
        <v>3</v>
      </c>
      <c r="G580" s="171" t="s">
        <v>43</v>
      </c>
      <c r="H580" s="172">
        <v>64614.491999999998</v>
      </c>
      <c r="I580" s="172">
        <v>113075.361</v>
      </c>
      <c r="J580" s="172">
        <v>87860.520199999999</v>
      </c>
      <c r="K580" s="172">
        <v>153755.91029999999</v>
      </c>
      <c r="L580" s="172">
        <v>111019.5097</v>
      </c>
      <c r="M580" s="172">
        <v>194284.14199999999</v>
      </c>
      <c r="N580" s="172">
        <v>146057.38889999999</v>
      </c>
      <c r="O580" s="172">
        <v>255600.43059999999</v>
      </c>
      <c r="P580" s="172">
        <v>180726.15109999999</v>
      </c>
      <c r="Q580" s="172">
        <v>316270.76449999999</v>
      </c>
      <c r="R580" s="172">
        <v>203428.52919999999</v>
      </c>
      <c r="S580" s="172">
        <v>355999.92609999998</v>
      </c>
      <c r="T580" s="172">
        <v>225802.8033</v>
      </c>
      <c r="U580" s="172">
        <v>395154.9057</v>
      </c>
    </row>
    <row r="581" spans="1:21">
      <c r="A581" s="171">
        <v>4</v>
      </c>
      <c r="B581" s="171" t="s">
        <v>553</v>
      </c>
      <c r="C581" s="171" t="s">
        <v>166</v>
      </c>
      <c r="D581" s="171" t="s">
        <v>594</v>
      </c>
      <c r="E581" s="171" t="s">
        <v>255</v>
      </c>
      <c r="F581" s="171">
        <v>4</v>
      </c>
      <c r="G581" s="171" t="s">
        <v>46</v>
      </c>
      <c r="H581" s="172">
        <v>72754.430800000002</v>
      </c>
      <c r="I581" s="172">
        <v>116407.0909</v>
      </c>
      <c r="J581" s="172">
        <v>101856.20299999999</v>
      </c>
      <c r="K581" s="172">
        <v>162969.92730000001</v>
      </c>
      <c r="L581" s="172">
        <v>130957.97530000001</v>
      </c>
      <c r="M581" s="172">
        <v>209532.76379999999</v>
      </c>
      <c r="N581" s="172">
        <v>174610.63389999999</v>
      </c>
      <c r="O581" s="172">
        <v>279377.0183</v>
      </c>
      <c r="P581" s="172">
        <v>218263.2922</v>
      </c>
      <c r="Q581" s="172">
        <v>349221.27279999998</v>
      </c>
      <c r="R581" s="172">
        <v>247365.06450000001</v>
      </c>
      <c r="S581" s="172">
        <v>395784.1091</v>
      </c>
      <c r="T581" s="172">
        <v>276466.83689999999</v>
      </c>
      <c r="U581" s="172">
        <v>442346.94559999998</v>
      </c>
    </row>
    <row r="582" spans="1:21">
      <c r="A582" s="171">
        <v>4</v>
      </c>
      <c r="B582" s="171" t="s">
        <v>553</v>
      </c>
      <c r="C582" s="171" t="s">
        <v>166</v>
      </c>
      <c r="D582" s="171" t="s">
        <v>594</v>
      </c>
      <c r="E582" s="171" t="s">
        <v>296</v>
      </c>
      <c r="F582" s="171">
        <v>1</v>
      </c>
      <c r="G582" s="171" t="s">
        <v>48</v>
      </c>
      <c r="H582" s="172">
        <v>84907.584099999993</v>
      </c>
      <c r="I582" s="172">
        <v>148588.27239999999</v>
      </c>
      <c r="J582" s="172">
        <v>109981.38770000001</v>
      </c>
      <c r="K582" s="172">
        <v>192467.4284</v>
      </c>
      <c r="L582" s="172">
        <v>131676.52299999999</v>
      </c>
      <c r="M582" s="172">
        <v>230433.91529999999</v>
      </c>
      <c r="N582" s="172">
        <v>157126.63620000001</v>
      </c>
      <c r="O582" s="172">
        <v>274971.61320000002</v>
      </c>
      <c r="P582" s="172">
        <v>185268.15489999999</v>
      </c>
      <c r="Q582" s="172">
        <v>324219.27100000001</v>
      </c>
      <c r="R582" s="172">
        <v>203162.8302</v>
      </c>
      <c r="S582" s="172">
        <v>355534.95289999997</v>
      </c>
      <c r="T582" s="172">
        <v>220019.9374</v>
      </c>
      <c r="U582" s="172">
        <v>385034.89059999998</v>
      </c>
    </row>
    <row r="583" spans="1:21">
      <c r="A583" s="171">
        <v>4</v>
      </c>
      <c r="B583" s="171" t="s">
        <v>553</v>
      </c>
      <c r="C583" s="171" t="s">
        <v>166</v>
      </c>
      <c r="D583" s="171" t="s">
        <v>594</v>
      </c>
      <c r="E583" s="171" t="s">
        <v>296</v>
      </c>
      <c r="F583" s="171">
        <v>2</v>
      </c>
      <c r="G583" s="171" t="s">
        <v>44</v>
      </c>
      <c r="H583" s="172">
        <v>72424.931700000001</v>
      </c>
      <c r="I583" s="172">
        <v>126743.6306</v>
      </c>
      <c r="J583" s="172">
        <v>94761.9283</v>
      </c>
      <c r="K583" s="172">
        <v>165833.37450000001</v>
      </c>
      <c r="L583" s="172">
        <v>115009.5448</v>
      </c>
      <c r="M583" s="172">
        <v>201266.7034</v>
      </c>
      <c r="N583" s="172">
        <v>140708.49960000001</v>
      </c>
      <c r="O583" s="172">
        <v>246239.87409999999</v>
      </c>
      <c r="P583" s="172">
        <v>166926.22930000001</v>
      </c>
      <c r="Q583" s="172">
        <v>292120.90110000002</v>
      </c>
      <c r="R583" s="172">
        <v>183923.36170000001</v>
      </c>
      <c r="S583" s="172">
        <v>321865.88290000003</v>
      </c>
      <c r="T583" s="172">
        <v>199737.54310000001</v>
      </c>
      <c r="U583" s="172">
        <v>349540.70049999998</v>
      </c>
    </row>
    <row r="584" spans="1:21">
      <c r="A584" s="171">
        <v>4</v>
      </c>
      <c r="B584" s="171" t="s">
        <v>553</v>
      </c>
      <c r="C584" s="171" t="s">
        <v>166</v>
      </c>
      <c r="D584" s="171" t="s">
        <v>594</v>
      </c>
      <c r="E584" s="171" t="s">
        <v>296</v>
      </c>
      <c r="F584" s="171">
        <v>3</v>
      </c>
      <c r="G584" s="171" t="s">
        <v>43</v>
      </c>
      <c r="H584" s="172">
        <v>64351.876799999998</v>
      </c>
      <c r="I584" s="172">
        <v>112615.7843</v>
      </c>
      <c r="J584" s="172">
        <v>87520.813299999994</v>
      </c>
      <c r="K584" s="172">
        <v>153161.42329999999</v>
      </c>
      <c r="L584" s="172">
        <v>110603.64720000001</v>
      </c>
      <c r="M584" s="172">
        <v>193556.38250000001</v>
      </c>
      <c r="N584" s="172">
        <v>145524.07339999999</v>
      </c>
      <c r="O584" s="172">
        <v>254667.12849999999</v>
      </c>
      <c r="P584" s="172">
        <v>180079.3518</v>
      </c>
      <c r="Q584" s="172">
        <v>315138.86550000001</v>
      </c>
      <c r="R584" s="172">
        <v>202710.48389999999</v>
      </c>
      <c r="S584" s="172">
        <v>354743.3468</v>
      </c>
      <c r="T584" s="172">
        <v>225017.04</v>
      </c>
      <c r="U584" s="172">
        <v>393779.82</v>
      </c>
    </row>
    <row r="585" spans="1:21">
      <c r="A585" s="171">
        <v>4</v>
      </c>
      <c r="B585" s="171" t="s">
        <v>553</v>
      </c>
      <c r="C585" s="171" t="s">
        <v>166</v>
      </c>
      <c r="D585" s="171" t="s">
        <v>594</v>
      </c>
      <c r="E585" s="171" t="s">
        <v>296</v>
      </c>
      <c r="F585" s="171">
        <v>4</v>
      </c>
      <c r="G585" s="171" t="s">
        <v>46</v>
      </c>
      <c r="H585" s="172">
        <v>72347.206099999996</v>
      </c>
      <c r="I585" s="172">
        <v>115755.5315</v>
      </c>
      <c r="J585" s="172">
        <v>101286.0886</v>
      </c>
      <c r="K585" s="172">
        <v>162057.74410000001</v>
      </c>
      <c r="L585" s="172">
        <v>130224.97100000001</v>
      </c>
      <c r="M585" s="172">
        <v>208359.95670000001</v>
      </c>
      <c r="N585" s="172">
        <v>173633.29459999999</v>
      </c>
      <c r="O585" s="172">
        <v>277813.27559999999</v>
      </c>
      <c r="P585" s="172">
        <v>217041.6183</v>
      </c>
      <c r="Q585" s="172">
        <v>347266.5944</v>
      </c>
      <c r="R585" s="172">
        <v>245980.5007</v>
      </c>
      <c r="S585" s="172">
        <v>393568.80699999997</v>
      </c>
      <c r="T585" s="172">
        <v>274919.38319999998</v>
      </c>
      <c r="U585" s="172">
        <v>439871.0196</v>
      </c>
    </row>
    <row r="586" spans="1:21">
      <c r="A586" s="171">
        <v>4</v>
      </c>
      <c r="B586" s="171" t="s">
        <v>553</v>
      </c>
      <c r="C586" s="171" t="s">
        <v>166</v>
      </c>
      <c r="D586" s="171" t="s">
        <v>594</v>
      </c>
      <c r="E586" s="171" t="s">
        <v>338</v>
      </c>
      <c r="F586" s="171">
        <v>1</v>
      </c>
      <c r="G586" s="171" t="s">
        <v>48</v>
      </c>
      <c r="H586" s="172">
        <v>86860.605899999995</v>
      </c>
      <c r="I586" s="172">
        <v>152006.06030000001</v>
      </c>
      <c r="J586" s="172">
        <v>112536.9232</v>
      </c>
      <c r="K586" s="172">
        <v>196939.61559999999</v>
      </c>
      <c r="L586" s="172">
        <v>134753.72219999999</v>
      </c>
      <c r="M586" s="172">
        <v>235819.01389999999</v>
      </c>
      <c r="N586" s="172">
        <v>160825.2127</v>
      </c>
      <c r="O586" s="172">
        <v>281444.12219999998</v>
      </c>
      <c r="P586" s="172">
        <v>189654.22210000001</v>
      </c>
      <c r="Q586" s="172">
        <v>331894.8885</v>
      </c>
      <c r="R586" s="172">
        <v>207985.88879999999</v>
      </c>
      <c r="S586" s="172">
        <v>363975.30550000002</v>
      </c>
      <c r="T586" s="172">
        <v>225264.6612</v>
      </c>
      <c r="U586" s="172">
        <v>394213.15700000001</v>
      </c>
    </row>
    <row r="587" spans="1:21">
      <c r="A587" s="171">
        <v>4</v>
      </c>
      <c r="B587" s="171" t="s">
        <v>553</v>
      </c>
      <c r="C587" s="171" t="s">
        <v>166</v>
      </c>
      <c r="D587" s="171" t="s">
        <v>594</v>
      </c>
      <c r="E587" s="171" t="s">
        <v>338</v>
      </c>
      <c r="F587" s="171">
        <v>2</v>
      </c>
      <c r="G587" s="171" t="s">
        <v>44</v>
      </c>
      <c r="H587" s="172">
        <v>73970.910799999998</v>
      </c>
      <c r="I587" s="172">
        <v>129449.09390000001</v>
      </c>
      <c r="J587" s="172">
        <v>96821.177599999995</v>
      </c>
      <c r="K587" s="172">
        <v>169437.06080000001</v>
      </c>
      <c r="L587" s="172">
        <v>117543.2562</v>
      </c>
      <c r="M587" s="172">
        <v>205700.69820000001</v>
      </c>
      <c r="N587" s="172">
        <v>143871.70250000001</v>
      </c>
      <c r="O587" s="172">
        <v>251775.47949999999</v>
      </c>
      <c r="P587" s="172">
        <v>170714.19070000001</v>
      </c>
      <c r="Q587" s="172">
        <v>298749.83360000001</v>
      </c>
      <c r="R587" s="172">
        <v>188119.04689999999</v>
      </c>
      <c r="S587" s="172">
        <v>329208.3322</v>
      </c>
      <c r="T587" s="172">
        <v>204320.88510000001</v>
      </c>
      <c r="U587" s="172">
        <v>357561.54879999999</v>
      </c>
    </row>
    <row r="588" spans="1:21">
      <c r="A588" s="171">
        <v>4</v>
      </c>
      <c r="B588" s="171" t="s">
        <v>553</v>
      </c>
      <c r="C588" s="171" t="s">
        <v>166</v>
      </c>
      <c r="D588" s="171" t="s">
        <v>594</v>
      </c>
      <c r="E588" s="171" t="s">
        <v>338</v>
      </c>
      <c r="F588" s="171">
        <v>3</v>
      </c>
      <c r="G588" s="171" t="s">
        <v>43</v>
      </c>
      <c r="H588" s="172">
        <v>65642.112599999993</v>
      </c>
      <c r="I588" s="172">
        <v>114873.6972</v>
      </c>
      <c r="J588" s="172">
        <v>89243.280199999994</v>
      </c>
      <c r="K588" s="172">
        <v>156175.7403</v>
      </c>
      <c r="L588" s="172">
        <v>112755.53720000001</v>
      </c>
      <c r="M588" s="172">
        <v>197322.19010000001</v>
      </c>
      <c r="N588" s="172">
        <v>148329.75630000001</v>
      </c>
      <c r="O588" s="172">
        <v>259577.07339999999</v>
      </c>
      <c r="P588" s="172">
        <v>183526.9203</v>
      </c>
      <c r="Q588" s="172">
        <v>321172.11050000001</v>
      </c>
      <c r="R588" s="172">
        <v>206572.7463</v>
      </c>
      <c r="S588" s="172">
        <v>361502.30609999999</v>
      </c>
      <c r="T588" s="172">
        <v>229283.4123</v>
      </c>
      <c r="U588" s="172">
        <v>401245.97159999999</v>
      </c>
    </row>
    <row r="589" spans="1:21">
      <c r="A589" s="171">
        <v>4</v>
      </c>
      <c r="B589" s="171" t="s">
        <v>553</v>
      </c>
      <c r="C589" s="171" t="s">
        <v>166</v>
      </c>
      <c r="D589" s="171" t="s">
        <v>594</v>
      </c>
      <c r="E589" s="171" t="s">
        <v>338</v>
      </c>
      <c r="F589" s="171">
        <v>4</v>
      </c>
      <c r="G589" s="171" t="s">
        <v>46</v>
      </c>
      <c r="H589" s="172">
        <v>74004.910999999993</v>
      </c>
      <c r="I589" s="172">
        <v>118407.85920000001</v>
      </c>
      <c r="J589" s="172">
        <v>103606.8753</v>
      </c>
      <c r="K589" s="172">
        <v>165771.00289999999</v>
      </c>
      <c r="L589" s="172">
        <v>133208.83970000001</v>
      </c>
      <c r="M589" s="172">
        <v>213134.14660000001</v>
      </c>
      <c r="N589" s="172">
        <v>177611.7861</v>
      </c>
      <c r="O589" s="172">
        <v>284178.86219999997</v>
      </c>
      <c r="P589" s="172">
        <v>222014.73269999999</v>
      </c>
      <c r="Q589" s="172">
        <v>355223.57760000002</v>
      </c>
      <c r="R589" s="172">
        <v>251616.69699999999</v>
      </c>
      <c r="S589" s="172">
        <v>402586.72129999998</v>
      </c>
      <c r="T589" s="172">
        <v>281218.66149999999</v>
      </c>
      <c r="U589" s="172">
        <v>449949.86499999999</v>
      </c>
    </row>
    <row r="590" spans="1:21">
      <c r="A590" s="171">
        <v>4</v>
      </c>
      <c r="B590" s="171" t="s">
        <v>553</v>
      </c>
      <c r="C590" s="171" t="s">
        <v>166</v>
      </c>
      <c r="D590" s="171" t="s">
        <v>594</v>
      </c>
      <c r="E590" s="171" t="s">
        <v>377</v>
      </c>
      <c r="F590" s="171">
        <v>1</v>
      </c>
      <c r="G590" s="171" t="s">
        <v>48</v>
      </c>
      <c r="H590" s="172">
        <v>85846.4908</v>
      </c>
      <c r="I590" s="172">
        <v>150231.359</v>
      </c>
      <c r="J590" s="172">
        <v>111255.3749</v>
      </c>
      <c r="K590" s="172">
        <v>194696.90609999999</v>
      </c>
      <c r="L590" s="172">
        <v>133241.1972</v>
      </c>
      <c r="M590" s="172">
        <v>233172.09520000001</v>
      </c>
      <c r="N590" s="172">
        <v>159053.4503</v>
      </c>
      <c r="O590" s="172">
        <v>278343.53810000001</v>
      </c>
      <c r="P590" s="172">
        <v>187596.30650000001</v>
      </c>
      <c r="Q590" s="172">
        <v>328293.53639999998</v>
      </c>
      <c r="R590" s="172">
        <v>205745.80100000001</v>
      </c>
      <c r="S590" s="172">
        <v>360055.15179999999</v>
      </c>
      <c r="T590" s="172">
        <v>222865.41</v>
      </c>
      <c r="U590" s="172">
        <v>390014.46740000002</v>
      </c>
    </row>
    <row r="591" spans="1:21">
      <c r="A591" s="171">
        <v>4</v>
      </c>
      <c r="B591" s="171" t="s">
        <v>553</v>
      </c>
      <c r="C591" s="171" t="s">
        <v>166</v>
      </c>
      <c r="D591" s="171" t="s">
        <v>594</v>
      </c>
      <c r="E591" s="171" t="s">
        <v>377</v>
      </c>
      <c r="F591" s="171">
        <v>2</v>
      </c>
      <c r="G591" s="171" t="s">
        <v>44</v>
      </c>
      <c r="H591" s="172">
        <v>72956.795800000007</v>
      </c>
      <c r="I591" s="172">
        <v>127674.39260000001</v>
      </c>
      <c r="J591" s="172">
        <v>95539.629300000001</v>
      </c>
      <c r="K591" s="172">
        <v>167194.35130000001</v>
      </c>
      <c r="L591" s="172">
        <v>116030.7311</v>
      </c>
      <c r="M591" s="172">
        <v>203053.7795</v>
      </c>
      <c r="N591" s="172">
        <v>142099.94029999999</v>
      </c>
      <c r="O591" s="172">
        <v>248674.89540000001</v>
      </c>
      <c r="P591" s="172">
        <v>168656.2751</v>
      </c>
      <c r="Q591" s="172">
        <v>295148.48149999999</v>
      </c>
      <c r="R591" s="172">
        <v>185878.95910000001</v>
      </c>
      <c r="S591" s="172">
        <v>325288.17849999998</v>
      </c>
      <c r="T591" s="172">
        <v>201921.63389999999</v>
      </c>
      <c r="U591" s="172">
        <v>353362.85920000001</v>
      </c>
    </row>
    <row r="592" spans="1:21">
      <c r="A592" s="171">
        <v>4</v>
      </c>
      <c r="B592" s="171" t="s">
        <v>553</v>
      </c>
      <c r="C592" s="171" t="s">
        <v>166</v>
      </c>
      <c r="D592" s="171" t="s">
        <v>594</v>
      </c>
      <c r="E592" s="171" t="s">
        <v>377</v>
      </c>
      <c r="F592" s="171">
        <v>3</v>
      </c>
      <c r="G592" s="171" t="s">
        <v>43</v>
      </c>
      <c r="H592" s="172">
        <v>64637.332300000002</v>
      </c>
      <c r="I592" s="172">
        <v>113115.3316</v>
      </c>
      <c r="J592" s="172">
        <v>87836.587799999994</v>
      </c>
      <c r="K592" s="172">
        <v>153714.02859999999</v>
      </c>
      <c r="L592" s="172">
        <v>110946.9327</v>
      </c>
      <c r="M592" s="172">
        <v>194157.13219999999</v>
      </c>
      <c r="N592" s="172">
        <v>145918.2836</v>
      </c>
      <c r="O592" s="172">
        <v>255356.99619999999</v>
      </c>
      <c r="P592" s="172">
        <v>180512.57939999999</v>
      </c>
      <c r="Q592" s="172">
        <v>315897.01409999997</v>
      </c>
      <c r="R592" s="172">
        <v>203156.49340000001</v>
      </c>
      <c r="S592" s="172">
        <v>355523.86349999998</v>
      </c>
      <c r="T592" s="172">
        <v>225465.24729999999</v>
      </c>
      <c r="U592" s="172">
        <v>394564.18280000001</v>
      </c>
    </row>
    <row r="593" spans="1:21">
      <c r="A593" s="171">
        <v>4</v>
      </c>
      <c r="B593" s="171" t="s">
        <v>553</v>
      </c>
      <c r="C593" s="171" t="s">
        <v>166</v>
      </c>
      <c r="D593" s="171" t="s">
        <v>594</v>
      </c>
      <c r="E593" s="171" t="s">
        <v>377</v>
      </c>
      <c r="F593" s="171">
        <v>4</v>
      </c>
      <c r="G593" s="171" t="s">
        <v>46</v>
      </c>
      <c r="H593" s="172">
        <v>73132.849199999997</v>
      </c>
      <c r="I593" s="172">
        <v>117012.56050000001</v>
      </c>
      <c r="J593" s="172">
        <v>102385.9889</v>
      </c>
      <c r="K593" s="172">
        <v>163817.58470000001</v>
      </c>
      <c r="L593" s="172">
        <v>131639.1286</v>
      </c>
      <c r="M593" s="172">
        <v>210622.60889999999</v>
      </c>
      <c r="N593" s="172">
        <v>175518.83809999999</v>
      </c>
      <c r="O593" s="172">
        <v>280830.14520000003</v>
      </c>
      <c r="P593" s="172">
        <v>219398.54759999999</v>
      </c>
      <c r="Q593" s="172">
        <v>351037.6814</v>
      </c>
      <c r="R593" s="172">
        <v>248651.68729999999</v>
      </c>
      <c r="S593" s="172">
        <v>397842.70559999999</v>
      </c>
      <c r="T593" s="172">
        <v>277904.82699999999</v>
      </c>
      <c r="U593" s="172">
        <v>444647.72989999998</v>
      </c>
    </row>
    <row r="594" spans="1:21">
      <c r="A594" s="171">
        <v>4</v>
      </c>
      <c r="B594" s="171" t="s">
        <v>553</v>
      </c>
      <c r="C594" s="171" t="s">
        <v>166</v>
      </c>
      <c r="D594" s="171" t="s">
        <v>594</v>
      </c>
      <c r="E594" s="171" t="s">
        <v>411</v>
      </c>
      <c r="F594" s="171">
        <v>1</v>
      </c>
      <c r="G594" s="171" t="s">
        <v>48</v>
      </c>
      <c r="H594" s="172">
        <v>87824.584799999997</v>
      </c>
      <c r="I594" s="172">
        <v>153693.02350000001</v>
      </c>
      <c r="J594" s="172">
        <v>113813.43459999999</v>
      </c>
      <c r="K594" s="172">
        <v>199173.51060000001</v>
      </c>
      <c r="L594" s="172">
        <v>136301.01800000001</v>
      </c>
      <c r="M594" s="172">
        <v>238526.78159999999</v>
      </c>
      <c r="N594" s="172">
        <v>162700.34849999999</v>
      </c>
      <c r="O594" s="172">
        <v>284725.60989999998</v>
      </c>
      <c r="P594" s="172">
        <v>191892.30160000001</v>
      </c>
      <c r="Q594" s="172">
        <v>335811.52779999998</v>
      </c>
      <c r="R594" s="172">
        <v>210454.57269999999</v>
      </c>
      <c r="S594" s="172">
        <v>368295.50229999999</v>
      </c>
      <c r="T594" s="172">
        <v>227961.4013</v>
      </c>
      <c r="U594" s="172">
        <v>398932.4523</v>
      </c>
    </row>
    <row r="595" spans="1:21">
      <c r="A595" s="171">
        <v>4</v>
      </c>
      <c r="B595" s="171" t="s">
        <v>553</v>
      </c>
      <c r="C595" s="171" t="s">
        <v>166</v>
      </c>
      <c r="D595" s="171" t="s">
        <v>594</v>
      </c>
      <c r="E595" s="171" t="s">
        <v>411</v>
      </c>
      <c r="F595" s="171">
        <v>2</v>
      </c>
      <c r="G595" s="171" t="s">
        <v>44</v>
      </c>
      <c r="H595" s="172">
        <v>74663.527199999997</v>
      </c>
      <c r="I595" s="172">
        <v>130661.17260000001</v>
      </c>
      <c r="J595" s="172">
        <v>97766.830499999996</v>
      </c>
      <c r="K595" s="172">
        <v>171091.9535</v>
      </c>
      <c r="L595" s="172">
        <v>118728.22560000001</v>
      </c>
      <c r="M595" s="172">
        <v>207774.39480000001</v>
      </c>
      <c r="N595" s="172">
        <v>145389.92170000001</v>
      </c>
      <c r="O595" s="172">
        <v>254432.36290000001</v>
      </c>
      <c r="P595" s="172">
        <v>172553.5319</v>
      </c>
      <c r="Q595" s="172">
        <v>301968.68089999998</v>
      </c>
      <c r="R595" s="172">
        <v>190169.48069999999</v>
      </c>
      <c r="S595" s="172">
        <v>332796.59120000002</v>
      </c>
      <c r="T595" s="172">
        <v>206576.70259999999</v>
      </c>
      <c r="U595" s="172">
        <v>361509.22960000002</v>
      </c>
    </row>
    <row r="596" spans="1:21">
      <c r="A596" s="171">
        <v>4</v>
      </c>
      <c r="B596" s="171" t="s">
        <v>553</v>
      </c>
      <c r="C596" s="171" t="s">
        <v>166</v>
      </c>
      <c r="D596" s="171" t="s">
        <v>594</v>
      </c>
      <c r="E596" s="171" t="s">
        <v>411</v>
      </c>
      <c r="F596" s="171">
        <v>3</v>
      </c>
      <c r="G596" s="171" t="s">
        <v>43</v>
      </c>
      <c r="H596" s="172">
        <v>66167.344800000006</v>
      </c>
      <c r="I596" s="172">
        <v>115792.8533</v>
      </c>
      <c r="J596" s="172">
        <v>89922.695900000006</v>
      </c>
      <c r="K596" s="172">
        <v>157364.71789999999</v>
      </c>
      <c r="L596" s="172">
        <v>113587.26489999999</v>
      </c>
      <c r="M596" s="172">
        <v>198777.71350000001</v>
      </c>
      <c r="N596" s="172">
        <v>149396.39050000001</v>
      </c>
      <c r="O596" s="172">
        <v>261443.6833</v>
      </c>
      <c r="P596" s="172">
        <v>184820.52299999999</v>
      </c>
      <c r="Q596" s="172">
        <v>323435.91519999999</v>
      </c>
      <c r="R596" s="172">
        <v>208008.8412</v>
      </c>
      <c r="S596" s="172">
        <v>364015.47220000002</v>
      </c>
      <c r="T596" s="172">
        <v>230854.9436</v>
      </c>
      <c r="U596" s="172">
        <v>403996.15120000002</v>
      </c>
    </row>
    <row r="597" spans="1:21">
      <c r="A597" s="171">
        <v>4</v>
      </c>
      <c r="B597" s="171" t="s">
        <v>553</v>
      </c>
      <c r="C597" s="171" t="s">
        <v>166</v>
      </c>
      <c r="D597" s="171" t="s">
        <v>594</v>
      </c>
      <c r="E597" s="171" t="s">
        <v>411</v>
      </c>
      <c r="F597" s="171">
        <v>4</v>
      </c>
      <c r="G597" s="171" t="s">
        <v>46</v>
      </c>
      <c r="H597" s="172">
        <v>74819.362699999998</v>
      </c>
      <c r="I597" s="172">
        <v>119710.98209999999</v>
      </c>
      <c r="J597" s="172">
        <v>104747.10769999999</v>
      </c>
      <c r="K597" s="172">
        <v>167595.37479999999</v>
      </c>
      <c r="L597" s="172">
        <v>134674.85279999999</v>
      </c>
      <c r="M597" s="172">
        <v>215479.76759999999</v>
      </c>
      <c r="N597" s="172">
        <v>179566.47029999999</v>
      </c>
      <c r="O597" s="172">
        <v>287306.35680000001</v>
      </c>
      <c r="P597" s="172">
        <v>224458.08790000001</v>
      </c>
      <c r="Q597" s="172">
        <v>359132.9461</v>
      </c>
      <c r="R597" s="172">
        <v>254385.83300000001</v>
      </c>
      <c r="S597" s="172">
        <v>407017.33880000003</v>
      </c>
      <c r="T597" s="172">
        <v>284313.57809999998</v>
      </c>
      <c r="U597" s="172">
        <v>454901.7316</v>
      </c>
    </row>
    <row r="598" spans="1:21">
      <c r="A598" s="171">
        <v>4</v>
      </c>
      <c r="B598" s="171" t="s">
        <v>553</v>
      </c>
      <c r="C598" s="171" t="s">
        <v>166</v>
      </c>
      <c r="D598" s="171" t="s">
        <v>594</v>
      </c>
      <c r="E598" s="171" t="s">
        <v>444</v>
      </c>
      <c r="F598" s="171">
        <v>1</v>
      </c>
      <c r="G598" s="171" t="s">
        <v>48</v>
      </c>
      <c r="H598" s="172">
        <v>87849.651400000002</v>
      </c>
      <c r="I598" s="172">
        <v>153736.89000000001</v>
      </c>
      <c r="J598" s="172">
        <v>113815.95110000001</v>
      </c>
      <c r="K598" s="172">
        <v>199177.91450000001</v>
      </c>
      <c r="L598" s="172">
        <v>136283.63039999999</v>
      </c>
      <c r="M598" s="172">
        <v>238496.35320000001</v>
      </c>
      <c r="N598" s="172">
        <v>162648.65900000001</v>
      </c>
      <c r="O598" s="172">
        <v>284635.1532</v>
      </c>
      <c r="P598" s="172">
        <v>191802.2162</v>
      </c>
      <c r="Q598" s="172">
        <v>335653.87839999999</v>
      </c>
      <c r="R598" s="172">
        <v>210340.27110000001</v>
      </c>
      <c r="S598" s="172">
        <v>368095.4743</v>
      </c>
      <c r="T598" s="172">
        <v>227812.65289999999</v>
      </c>
      <c r="U598" s="172">
        <v>398672.14240000001</v>
      </c>
    </row>
    <row r="599" spans="1:21">
      <c r="A599" s="171">
        <v>4</v>
      </c>
      <c r="B599" s="171" t="s">
        <v>553</v>
      </c>
      <c r="C599" s="171" t="s">
        <v>166</v>
      </c>
      <c r="D599" s="171" t="s">
        <v>594</v>
      </c>
      <c r="E599" s="171" t="s">
        <v>444</v>
      </c>
      <c r="F599" s="171">
        <v>2</v>
      </c>
      <c r="G599" s="171" t="s">
        <v>44</v>
      </c>
      <c r="H599" s="172">
        <v>74824.275500000003</v>
      </c>
      <c r="I599" s="172">
        <v>130942.48209999999</v>
      </c>
      <c r="J599" s="172">
        <v>97934.776800000007</v>
      </c>
      <c r="K599" s="172">
        <v>171385.85939999999</v>
      </c>
      <c r="L599" s="172">
        <v>118892.00169999999</v>
      </c>
      <c r="M599" s="172">
        <v>208061.00279999999</v>
      </c>
      <c r="N599" s="172">
        <v>145516.69099999999</v>
      </c>
      <c r="O599" s="172">
        <v>254654.20929999999</v>
      </c>
      <c r="P599" s="172">
        <v>172662.81630000001</v>
      </c>
      <c r="Q599" s="172">
        <v>302159.92849999998</v>
      </c>
      <c r="R599" s="172">
        <v>190264.30470000001</v>
      </c>
      <c r="S599" s="172">
        <v>332962.53320000001</v>
      </c>
      <c r="T599" s="172">
        <v>206648.4161</v>
      </c>
      <c r="U599" s="172">
        <v>361634.72810000001</v>
      </c>
    </row>
    <row r="600" spans="1:21">
      <c r="A600" s="171">
        <v>4</v>
      </c>
      <c r="B600" s="171" t="s">
        <v>553</v>
      </c>
      <c r="C600" s="171" t="s">
        <v>166</v>
      </c>
      <c r="D600" s="171" t="s">
        <v>594</v>
      </c>
      <c r="E600" s="171" t="s">
        <v>444</v>
      </c>
      <c r="F600" s="171">
        <v>3</v>
      </c>
      <c r="G600" s="171" t="s">
        <v>43</v>
      </c>
      <c r="H600" s="172">
        <v>66407.118100000007</v>
      </c>
      <c r="I600" s="172">
        <v>116212.4566</v>
      </c>
      <c r="J600" s="172">
        <v>90286.333199999994</v>
      </c>
      <c r="K600" s="172">
        <v>158001.08319999999</v>
      </c>
      <c r="L600" s="172">
        <v>114075.70209999999</v>
      </c>
      <c r="M600" s="172">
        <v>199632.4786</v>
      </c>
      <c r="N600" s="172">
        <v>150068.80799999999</v>
      </c>
      <c r="O600" s="172">
        <v>262620.4142</v>
      </c>
      <c r="P600" s="172">
        <v>185680.89009999999</v>
      </c>
      <c r="Q600" s="172">
        <v>324941.5577</v>
      </c>
      <c r="R600" s="172">
        <v>208998.91810000001</v>
      </c>
      <c r="S600" s="172">
        <v>365748.1067</v>
      </c>
      <c r="T600" s="172">
        <v>231978.25820000001</v>
      </c>
      <c r="U600" s="172">
        <v>405961.95169999998</v>
      </c>
    </row>
    <row r="601" spans="1:21">
      <c r="A601" s="171">
        <v>4</v>
      </c>
      <c r="B601" s="171" t="s">
        <v>553</v>
      </c>
      <c r="C601" s="171" t="s">
        <v>166</v>
      </c>
      <c r="D601" s="171" t="s">
        <v>594</v>
      </c>
      <c r="E601" s="171" t="s">
        <v>444</v>
      </c>
      <c r="F601" s="171">
        <v>4</v>
      </c>
      <c r="G601" s="171" t="s">
        <v>46</v>
      </c>
      <c r="H601" s="172">
        <v>74848.166400000002</v>
      </c>
      <c r="I601" s="172">
        <v>119757.0681</v>
      </c>
      <c r="J601" s="172">
        <v>104787.433</v>
      </c>
      <c r="K601" s="172">
        <v>167659.8953</v>
      </c>
      <c r="L601" s="172">
        <v>134726.69949999999</v>
      </c>
      <c r="M601" s="172">
        <v>215562.7225</v>
      </c>
      <c r="N601" s="172">
        <v>179635.59940000001</v>
      </c>
      <c r="O601" s="172">
        <v>287416.9633</v>
      </c>
      <c r="P601" s="172">
        <v>224544.49919999999</v>
      </c>
      <c r="Q601" s="172">
        <v>359271.20409999997</v>
      </c>
      <c r="R601" s="172">
        <v>254483.76569999999</v>
      </c>
      <c r="S601" s="172">
        <v>407174.03120000003</v>
      </c>
      <c r="T601" s="172">
        <v>284423.03230000002</v>
      </c>
      <c r="U601" s="172">
        <v>455076.85849999997</v>
      </c>
    </row>
    <row r="602" spans="1:21">
      <c r="A602" s="171">
        <v>4</v>
      </c>
      <c r="B602" s="171" t="s">
        <v>553</v>
      </c>
      <c r="C602" s="171" t="s">
        <v>166</v>
      </c>
      <c r="D602" s="171" t="s">
        <v>594</v>
      </c>
      <c r="E602" s="171" t="s">
        <v>468</v>
      </c>
      <c r="F602" s="171">
        <v>1</v>
      </c>
      <c r="G602" s="171" t="s">
        <v>48</v>
      </c>
      <c r="H602" s="172">
        <v>81608.870500000005</v>
      </c>
      <c r="I602" s="172">
        <v>142815.52340000001</v>
      </c>
      <c r="J602" s="172">
        <v>105521.16439999999</v>
      </c>
      <c r="K602" s="172">
        <v>184662.03769999999</v>
      </c>
      <c r="L602" s="172">
        <v>126208.8456</v>
      </c>
      <c r="M602" s="172">
        <v>220865.4798</v>
      </c>
      <c r="N602" s="172">
        <v>150408.61720000001</v>
      </c>
      <c r="O602" s="172">
        <v>263215.08</v>
      </c>
      <c r="P602" s="172">
        <v>177164.65040000001</v>
      </c>
      <c r="Q602" s="172">
        <v>310038.13799999998</v>
      </c>
      <c r="R602" s="172">
        <v>194179.56479999999</v>
      </c>
      <c r="S602" s="172">
        <v>339814.23839999997</v>
      </c>
      <c r="T602" s="172">
        <v>210135.1378</v>
      </c>
      <c r="U602" s="172">
        <v>367736.49119999999</v>
      </c>
    </row>
    <row r="603" spans="1:21">
      <c r="A603" s="171">
        <v>4</v>
      </c>
      <c r="B603" s="171" t="s">
        <v>553</v>
      </c>
      <c r="C603" s="171" t="s">
        <v>166</v>
      </c>
      <c r="D603" s="171" t="s">
        <v>594</v>
      </c>
      <c r="E603" s="171" t="s">
        <v>468</v>
      </c>
      <c r="F603" s="171">
        <v>2</v>
      </c>
      <c r="G603" s="171" t="s">
        <v>44</v>
      </c>
      <c r="H603" s="172">
        <v>70483.028300000005</v>
      </c>
      <c r="I603" s="172">
        <v>123345.2997</v>
      </c>
      <c r="J603" s="172">
        <v>91955.994399999996</v>
      </c>
      <c r="K603" s="172">
        <v>160922.99040000001</v>
      </c>
      <c r="L603" s="172">
        <v>111353.4958</v>
      </c>
      <c r="M603" s="172">
        <v>194868.6177</v>
      </c>
      <c r="N603" s="172">
        <v>135775.06099999999</v>
      </c>
      <c r="O603" s="172">
        <v>237606.35680000001</v>
      </c>
      <c r="P603" s="172">
        <v>160816.41269999999</v>
      </c>
      <c r="Q603" s="172">
        <v>281428.72210000001</v>
      </c>
      <c r="R603" s="172">
        <v>177031.34330000001</v>
      </c>
      <c r="S603" s="172">
        <v>309804.85080000001</v>
      </c>
      <c r="T603" s="172">
        <v>192057.35200000001</v>
      </c>
      <c r="U603" s="172">
        <v>336100.36599999998</v>
      </c>
    </row>
    <row r="604" spans="1:21">
      <c r="A604" s="171">
        <v>4</v>
      </c>
      <c r="B604" s="171" t="s">
        <v>553</v>
      </c>
      <c r="C604" s="171" t="s">
        <v>166</v>
      </c>
      <c r="D604" s="171" t="s">
        <v>594</v>
      </c>
      <c r="E604" s="171" t="s">
        <v>468</v>
      </c>
      <c r="F604" s="171">
        <v>3</v>
      </c>
      <c r="G604" s="171" t="s">
        <v>43</v>
      </c>
      <c r="H604" s="172">
        <v>63232.891499999998</v>
      </c>
      <c r="I604" s="172">
        <v>110657.5601</v>
      </c>
      <c r="J604" s="172">
        <v>86233.778999999995</v>
      </c>
      <c r="K604" s="172">
        <v>150909.11319999999</v>
      </c>
      <c r="L604" s="172">
        <v>109157.9227</v>
      </c>
      <c r="M604" s="172">
        <v>191026.36489999999</v>
      </c>
      <c r="N604" s="172">
        <v>143808.12100000001</v>
      </c>
      <c r="O604" s="172">
        <v>251664.21170000001</v>
      </c>
      <c r="P604" s="172">
        <v>178132.86120000001</v>
      </c>
      <c r="Q604" s="172">
        <v>311732.5073</v>
      </c>
      <c r="R604" s="172">
        <v>200654.40150000001</v>
      </c>
      <c r="S604" s="172">
        <v>351145.20240000001</v>
      </c>
      <c r="T604" s="172">
        <v>222886.64550000001</v>
      </c>
      <c r="U604" s="172">
        <v>390051.62969999999</v>
      </c>
    </row>
    <row r="605" spans="1:21">
      <c r="A605" s="171">
        <v>4</v>
      </c>
      <c r="B605" s="171" t="s">
        <v>553</v>
      </c>
      <c r="C605" s="171" t="s">
        <v>166</v>
      </c>
      <c r="D605" s="171" t="s">
        <v>594</v>
      </c>
      <c r="E605" s="171" t="s">
        <v>468</v>
      </c>
      <c r="F605" s="171">
        <v>4</v>
      </c>
      <c r="G605" s="171" t="s">
        <v>46</v>
      </c>
      <c r="H605" s="172">
        <v>69583.047300000006</v>
      </c>
      <c r="I605" s="172">
        <v>111332.87729999999</v>
      </c>
      <c r="J605" s="172">
        <v>97416.266099999993</v>
      </c>
      <c r="K605" s="172">
        <v>155866.0281</v>
      </c>
      <c r="L605" s="172">
        <v>125249.485</v>
      </c>
      <c r="M605" s="172">
        <v>200399.17910000001</v>
      </c>
      <c r="N605" s="172">
        <v>166999.31340000001</v>
      </c>
      <c r="O605" s="172">
        <v>267198.90539999999</v>
      </c>
      <c r="P605" s="172">
        <v>208749.14170000001</v>
      </c>
      <c r="Q605" s="172">
        <v>333998.63160000002</v>
      </c>
      <c r="R605" s="172">
        <v>236582.36060000001</v>
      </c>
      <c r="S605" s="172">
        <v>378531.78259999998</v>
      </c>
      <c r="T605" s="172">
        <v>264415.57949999999</v>
      </c>
      <c r="U605" s="172">
        <v>423064.93349999998</v>
      </c>
    </row>
    <row r="606" spans="1:21">
      <c r="A606" s="171">
        <v>4</v>
      </c>
      <c r="B606" s="171" t="s">
        <v>553</v>
      </c>
      <c r="C606" s="171" t="s">
        <v>166</v>
      </c>
      <c r="D606" s="171" t="s">
        <v>594</v>
      </c>
      <c r="E606" s="171" t="s">
        <v>488</v>
      </c>
      <c r="F606" s="171">
        <v>1</v>
      </c>
      <c r="G606" s="171" t="s">
        <v>48</v>
      </c>
      <c r="H606" s="172">
        <v>83054.837499999994</v>
      </c>
      <c r="I606" s="172">
        <v>145345.9657</v>
      </c>
      <c r="J606" s="172">
        <v>107435.92969999999</v>
      </c>
      <c r="K606" s="172">
        <v>188012.8769</v>
      </c>
      <c r="L606" s="172">
        <v>128529.78690000001</v>
      </c>
      <c r="M606" s="172">
        <v>224927.12710000001</v>
      </c>
      <c r="N606" s="172">
        <v>153221.31820000001</v>
      </c>
      <c r="O606" s="172">
        <v>268137.30670000002</v>
      </c>
      <c r="P606" s="172">
        <v>180521.76629999999</v>
      </c>
      <c r="Q606" s="172">
        <v>315913.09110000002</v>
      </c>
      <c r="R606" s="172">
        <v>197882.58689999999</v>
      </c>
      <c r="S606" s="172">
        <v>346294.527</v>
      </c>
      <c r="T606" s="172">
        <v>214180.24400000001</v>
      </c>
      <c r="U606" s="172">
        <v>374815.42690000002</v>
      </c>
    </row>
    <row r="607" spans="1:21">
      <c r="A607" s="171">
        <v>4</v>
      </c>
      <c r="B607" s="171" t="s">
        <v>553</v>
      </c>
      <c r="C607" s="171" t="s">
        <v>166</v>
      </c>
      <c r="D607" s="171" t="s">
        <v>594</v>
      </c>
      <c r="E607" s="171" t="s">
        <v>488</v>
      </c>
      <c r="F607" s="171">
        <v>2</v>
      </c>
      <c r="G607" s="171" t="s">
        <v>44</v>
      </c>
      <c r="H607" s="172">
        <v>71521.952000000005</v>
      </c>
      <c r="I607" s="172">
        <v>125163.41590000001</v>
      </c>
      <c r="J607" s="172">
        <v>93374.472500000003</v>
      </c>
      <c r="K607" s="172">
        <v>163405.32680000001</v>
      </c>
      <c r="L607" s="172">
        <v>113130.9482</v>
      </c>
      <c r="M607" s="172">
        <v>197979.1594</v>
      </c>
      <c r="N607" s="172">
        <v>138052.38740000001</v>
      </c>
      <c r="O607" s="172">
        <v>241591.67800000001</v>
      </c>
      <c r="P607" s="172">
        <v>163575.42180000001</v>
      </c>
      <c r="Q607" s="172">
        <v>286256.98810000002</v>
      </c>
      <c r="R607" s="172">
        <v>180106.9908</v>
      </c>
      <c r="S607" s="172">
        <v>315187.23389999999</v>
      </c>
      <c r="T607" s="172">
        <v>195441.07509999999</v>
      </c>
      <c r="U607" s="172">
        <v>342021.88130000001</v>
      </c>
    </row>
    <row r="608" spans="1:21">
      <c r="A608" s="171">
        <v>4</v>
      </c>
      <c r="B608" s="171" t="s">
        <v>553</v>
      </c>
      <c r="C608" s="171" t="s">
        <v>166</v>
      </c>
      <c r="D608" s="171" t="s">
        <v>594</v>
      </c>
      <c r="E608" s="171" t="s">
        <v>488</v>
      </c>
      <c r="F608" s="171">
        <v>3</v>
      </c>
      <c r="G608" s="171" t="s">
        <v>43</v>
      </c>
      <c r="H608" s="172">
        <v>64020.738799999999</v>
      </c>
      <c r="I608" s="172">
        <v>112036.2929</v>
      </c>
      <c r="J608" s="172">
        <v>87252.901700000002</v>
      </c>
      <c r="K608" s="172">
        <v>152692.57800000001</v>
      </c>
      <c r="L608" s="172">
        <v>110405.5131</v>
      </c>
      <c r="M608" s="172">
        <v>193209.64790000001</v>
      </c>
      <c r="N608" s="172">
        <v>145408.07070000001</v>
      </c>
      <c r="O608" s="172">
        <v>254464.1237</v>
      </c>
      <c r="P608" s="172">
        <v>180073.26329999999</v>
      </c>
      <c r="Q608" s="172">
        <v>315128.2108</v>
      </c>
      <c r="R608" s="172">
        <v>202808.5417</v>
      </c>
      <c r="S608" s="172">
        <v>354914.94790000003</v>
      </c>
      <c r="T608" s="172">
        <v>225243.94</v>
      </c>
      <c r="U608" s="172">
        <v>394176.89500000002</v>
      </c>
    </row>
    <row r="609" spans="1:21">
      <c r="A609" s="171">
        <v>4</v>
      </c>
      <c r="B609" s="171" t="s">
        <v>553</v>
      </c>
      <c r="C609" s="171" t="s">
        <v>166</v>
      </c>
      <c r="D609" s="171" t="s">
        <v>594</v>
      </c>
      <c r="E609" s="171" t="s">
        <v>488</v>
      </c>
      <c r="F609" s="171">
        <v>4</v>
      </c>
      <c r="G609" s="171" t="s">
        <v>46</v>
      </c>
      <c r="H609" s="172">
        <v>70804.723599999998</v>
      </c>
      <c r="I609" s="172">
        <v>113287.5595</v>
      </c>
      <c r="J609" s="172">
        <v>99126.612999999998</v>
      </c>
      <c r="K609" s="172">
        <v>158602.58319999999</v>
      </c>
      <c r="L609" s="172">
        <v>127448.5025</v>
      </c>
      <c r="M609" s="172">
        <v>203917.60709999999</v>
      </c>
      <c r="N609" s="172">
        <v>169931.33670000001</v>
      </c>
      <c r="O609" s="172">
        <v>271890.14279999997</v>
      </c>
      <c r="P609" s="172">
        <v>212414.17079999999</v>
      </c>
      <c r="Q609" s="172">
        <v>339862.67849999998</v>
      </c>
      <c r="R609" s="172">
        <v>240736.06030000001</v>
      </c>
      <c r="S609" s="172">
        <v>385177.7022</v>
      </c>
      <c r="T609" s="172">
        <v>269057.9498</v>
      </c>
      <c r="U609" s="172">
        <v>430492.72600000002</v>
      </c>
    </row>
    <row r="610" spans="1:21">
      <c r="A610" s="171">
        <v>4</v>
      </c>
      <c r="B610" s="171" t="s">
        <v>553</v>
      </c>
      <c r="C610" s="171" t="s">
        <v>166</v>
      </c>
      <c r="D610" s="171" t="s">
        <v>594</v>
      </c>
      <c r="E610" s="171" t="s">
        <v>499</v>
      </c>
      <c r="F610" s="171">
        <v>1</v>
      </c>
      <c r="G610" s="171" t="s">
        <v>48</v>
      </c>
      <c r="H610" s="172">
        <v>89802.676000000007</v>
      </c>
      <c r="I610" s="172">
        <v>157154.68290000001</v>
      </c>
      <c r="J610" s="172">
        <v>116371.4905</v>
      </c>
      <c r="K610" s="172">
        <v>203650.10829999999</v>
      </c>
      <c r="L610" s="172">
        <v>139360.83429999999</v>
      </c>
      <c r="M610" s="172">
        <v>243881.45989999999</v>
      </c>
      <c r="N610" s="172">
        <v>166347.24110000001</v>
      </c>
      <c r="O610" s="172">
        <v>291107.67180000001</v>
      </c>
      <c r="P610" s="172">
        <v>196188.29010000001</v>
      </c>
      <c r="Q610" s="172">
        <v>343329.50750000001</v>
      </c>
      <c r="R610" s="172">
        <v>215163.3371</v>
      </c>
      <c r="S610" s="172">
        <v>376535.83980000002</v>
      </c>
      <c r="T610" s="172">
        <v>233057.38459999999</v>
      </c>
      <c r="U610" s="172">
        <v>407850.42300000001</v>
      </c>
    </row>
    <row r="611" spans="1:21">
      <c r="A611" s="171">
        <v>4</v>
      </c>
      <c r="B611" s="171" t="s">
        <v>553</v>
      </c>
      <c r="C611" s="171" t="s">
        <v>166</v>
      </c>
      <c r="D611" s="171" t="s">
        <v>594</v>
      </c>
      <c r="E611" s="171" t="s">
        <v>499</v>
      </c>
      <c r="F611" s="171">
        <v>2</v>
      </c>
      <c r="G611" s="171" t="s">
        <v>44</v>
      </c>
      <c r="H611" s="172">
        <v>76370.256599999993</v>
      </c>
      <c r="I611" s="172">
        <v>133647.94899999999</v>
      </c>
      <c r="J611" s="172">
        <v>99994.028900000005</v>
      </c>
      <c r="K611" s="172">
        <v>174989.55059999999</v>
      </c>
      <c r="L611" s="172">
        <v>121425.71649999999</v>
      </c>
      <c r="M611" s="172">
        <v>212495.00390000001</v>
      </c>
      <c r="N611" s="172">
        <v>148679.89859999999</v>
      </c>
      <c r="O611" s="172">
        <v>260189.82250000001</v>
      </c>
      <c r="P611" s="172">
        <v>176450.78330000001</v>
      </c>
      <c r="Q611" s="172">
        <v>308788.87060000002</v>
      </c>
      <c r="R611" s="172">
        <v>194459.99609999999</v>
      </c>
      <c r="S611" s="172">
        <v>340304.99320000003</v>
      </c>
      <c r="T611" s="172">
        <v>211231.7648</v>
      </c>
      <c r="U611" s="172">
        <v>369655.5883</v>
      </c>
    </row>
    <row r="612" spans="1:21">
      <c r="A612" s="171">
        <v>4</v>
      </c>
      <c r="B612" s="171" t="s">
        <v>553</v>
      </c>
      <c r="C612" s="171" t="s">
        <v>166</v>
      </c>
      <c r="D612" s="171" t="s">
        <v>594</v>
      </c>
      <c r="E612" s="171" t="s">
        <v>499</v>
      </c>
      <c r="F612" s="171">
        <v>3</v>
      </c>
      <c r="G612" s="171" t="s">
        <v>43</v>
      </c>
      <c r="H612" s="172">
        <v>67697.355500000005</v>
      </c>
      <c r="I612" s="172">
        <v>118470.37209999999</v>
      </c>
      <c r="J612" s="172">
        <v>92008.802200000006</v>
      </c>
      <c r="K612" s="172">
        <v>161015.40359999999</v>
      </c>
      <c r="L612" s="172">
        <v>116227.5946</v>
      </c>
      <c r="M612" s="172">
        <v>203398.29060000001</v>
      </c>
      <c r="N612" s="172">
        <v>152874.49410000001</v>
      </c>
      <c r="O612" s="172">
        <v>267530.36469999998</v>
      </c>
      <c r="P612" s="172">
        <v>189128.46249999999</v>
      </c>
      <c r="Q612" s="172">
        <v>330974.80949999997</v>
      </c>
      <c r="R612" s="172">
        <v>212861.18479999999</v>
      </c>
      <c r="S612" s="172">
        <v>372507.0735</v>
      </c>
      <c r="T612" s="172">
        <v>236244.63510000001</v>
      </c>
      <c r="U612" s="172">
        <v>413428.1115</v>
      </c>
    </row>
    <row r="613" spans="1:21">
      <c r="A613" s="171">
        <v>4</v>
      </c>
      <c r="B613" s="171" t="s">
        <v>553</v>
      </c>
      <c r="C613" s="171" t="s">
        <v>166</v>
      </c>
      <c r="D613" s="171" t="s">
        <v>594</v>
      </c>
      <c r="E613" s="171" t="s">
        <v>499</v>
      </c>
      <c r="F613" s="171">
        <v>4</v>
      </c>
      <c r="G613" s="171" t="s">
        <v>46</v>
      </c>
      <c r="H613" s="172">
        <v>76505.873600000006</v>
      </c>
      <c r="I613" s="172">
        <v>122409.39969999999</v>
      </c>
      <c r="J613" s="172">
        <v>107108.2231</v>
      </c>
      <c r="K613" s="172">
        <v>171373.15950000001</v>
      </c>
      <c r="L613" s="172">
        <v>137710.57260000001</v>
      </c>
      <c r="M613" s="172">
        <v>220336.91940000001</v>
      </c>
      <c r="N613" s="172">
        <v>183614.09669999999</v>
      </c>
      <c r="O613" s="172">
        <v>293782.55920000002</v>
      </c>
      <c r="P613" s="172">
        <v>229517.62090000001</v>
      </c>
      <c r="Q613" s="172">
        <v>367228.19890000002</v>
      </c>
      <c r="R613" s="172">
        <v>260119.97029999999</v>
      </c>
      <c r="S613" s="172">
        <v>416191.95880000002</v>
      </c>
      <c r="T613" s="172">
        <v>290722.3198</v>
      </c>
      <c r="U613" s="172">
        <v>465155.71870000003</v>
      </c>
    </row>
    <row r="614" spans="1:21">
      <c r="A614" s="171">
        <v>4</v>
      </c>
      <c r="B614" s="171" t="s">
        <v>553</v>
      </c>
      <c r="C614" s="171" t="s">
        <v>166</v>
      </c>
      <c r="D614" s="171" t="s">
        <v>594</v>
      </c>
      <c r="E614" s="171" t="s">
        <v>510</v>
      </c>
      <c r="F614" s="171">
        <v>1</v>
      </c>
      <c r="G614" s="171" t="s">
        <v>48</v>
      </c>
      <c r="H614" s="172">
        <v>86428.756699999998</v>
      </c>
      <c r="I614" s="172">
        <v>151250.32430000001</v>
      </c>
      <c r="J614" s="172">
        <v>111903.71</v>
      </c>
      <c r="K614" s="172">
        <v>195831.4926</v>
      </c>
      <c r="L614" s="172">
        <v>133945.3106</v>
      </c>
      <c r="M614" s="172">
        <v>234404.2936</v>
      </c>
      <c r="N614" s="172">
        <v>159784.27960000001</v>
      </c>
      <c r="O614" s="172">
        <v>279622.48930000002</v>
      </c>
      <c r="P614" s="172">
        <v>188355.0282</v>
      </c>
      <c r="Q614" s="172">
        <v>329621.29930000001</v>
      </c>
      <c r="R614" s="172">
        <v>206522.96189999999</v>
      </c>
      <c r="S614" s="172">
        <v>361415.18349999998</v>
      </c>
      <c r="T614" s="172">
        <v>223618.81419999999</v>
      </c>
      <c r="U614" s="172">
        <v>391332.92499999999</v>
      </c>
    </row>
    <row r="615" spans="1:21">
      <c r="A615" s="171">
        <v>4</v>
      </c>
      <c r="B615" s="171" t="s">
        <v>553</v>
      </c>
      <c r="C615" s="171" t="s">
        <v>166</v>
      </c>
      <c r="D615" s="171" t="s">
        <v>594</v>
      </c>
      <c r="E615" s="171" t="s">
        <v>510</v>
      </c>
      <c r="F615" s="171">
        <v>2</v>
      </c>
      <c r="G615" s="171" t="s">
        <v>44</v>
      </c>
      <c r="H615" s="172">
        <v>73946.104300000006</v>
      </c>
      <c r="I615" s="172">
        <v>129405.6825</v>
      </c>
      <c r="J615" s="172">
        <v>96684.250700000004</v>
      </c>
      <c r="K615" s="172">
        <v>169197.4387</v>
      </c>
      <c r="L615" s="172">
        <v>117278.33229999999</v>
      </c>
      <c r="M615" s="172">
        <v>205237.08170000001</v>
      </c>
      <c r="N615" s="172">
        <v>143366.14300000001</v>
      </c>
      <c r="O615" s="172">
        <v>250890.75020000001</v>
      </c>
      <c r="P615" s="172">
        <v>170013.10260000001</v>
      </c>
      <c r="Q615" s="172">
        <v>297522.92930000002</v>
      </c>
      <c r="R615" s="172">
        <v>187283.49350000001</v>
      </c>
      <c r="S615" s="172">
        <v>327746.11359999998</v>
      </c>
      <c r="T615" s="172">
        <v>203336.41990000001</v>
      </c>
      <c r="U615" s="172">
        <v>355838.73489999998</v>
      </c>
    </row>
    <row r="616" spans="1:21">
      <c r="A616" s="171">
        <v>4</v>
      </c>
      <c r="B616" s="171" t="s">
        <v>553</v>
      </c>
      <c r="C616" s="171" t="s">
        <v>166</v>
      </c>
      <c r="D616" s="171" t="s">
        <v>594</v>
      </c>
      <c r="E616" s="171" t="s">
        <v>510</v>
      </c>
      <c r="F616" s="171">
        <v>3</v>
      </c>
      <c r="G616" s="171" t="s">
        <v>43</v>
      </c>
      <c r="H616" s="172">
        <v>65859.047099999996</v>
      </c>
      <c r="I616" s="172">
        <v>115253.3325</v>
      </c>
      <c r="J616" s="172">
        <v>89630.851899999994</v>
      </c>
      <c r="K616" s="172">
        <v>156853.9908</v>
      </c>
      <c r="L616" s="172">
        <v>113316.55379999999</v>
      </c>
      <c r="M616" s="172">
        <v>198303.96919999999</v>
      </c>
      <c r="N616" s="172">
        <v>149141.2824</v>
      </c>
      <c r="O616" s="172">
        <v>260997.24419999999</v>
      </c>
      <c r="P616" s="172">
        <v>184600.86300000001</v>
      </c>
      <c r="Q616" s="172">
        <v>323051.51010000001</v>
      </c>
      <c r="R616" s="172">
        <v>207834.8633</v>
      </c>
      <c r="S616" s="172">
        <v>363711.01069999998</v>
      </c>
      <c r="T616" s="172">
        <v>230744.28760000001</v>
      </c>
      <c r="U616" s="172">
        <v>403802.50329999998</v>
      </c>
    </row>
    <row r="617" spans="1:21">
      <c r="A617" s="171">
        <v>4</v>
      </c>
      <c r="B617" s="171" t="s">
        <v>553</v>
      </c>
      <c r="C617" s="171" t="s">
        <v>166</v>
      </c>
      <c r="D617" s="171" t="s">
        <v>594</v>
      </c>
      <c r="E617" s="171" t="s">
        <v>510</v>
      </c>
      <c r="F617" s="171">
        <v>4</v>
      </c>
      <c r="G617" s="171" t="s">
        <v>46</v>
      </c>
      <c r="H617" s="172">
        <v>73655.298599999995</v>
      </c>
      <c r="I617" s="172">
        <v>117848.47960000001</v>
      </c>
      <c r="J617" s="172">
        <v>103117.4181</v>
      </c>
      <c r="K617" s="172">
        <v>164987.8714</v>
      </c>
      <c r="L617" s="172">
        <v>132579.53760000001</v>
      </c>
      <c r="M617" s="172">
        <v>212127.26319999999</v>
      </c>
      <c r="N617" s="172">
        <v>176772.71669999999</v>
      </c>
      <c r="O617" s="172">
        <v>282836.35100000002</v>
      </c>
      <c r="P617" s="172">
        <v>220965.8959</v>
      </c>
      <c r="Q617" s="172">
        <v>353545.4387</v>
      </c>
      <c r="R617" s="172">
        <v>250428.0154</v>
      </c>
      <c r="S617" s="172">
        <v>400684.83049999998</v>
      </c>
      <c r="T617" s="172">
        <v>279890.1348</v>
      </c>
      <c r="U617" s="172">
        <v>447824.22230000002</v>
      </c>
    </row>
    <row r="618" spans="1:21">
      <c r="A618" s="171">
        <v>4</v>
      </c>
      <c r="B618" s="171" t="s">
        <v>553</v>
      </c>
      <c r="C618" s="171" t="s">
        <v>166</v>
      </c>
      <c r="D618" s="171" t="s">
        <v>594</v>
      </c>
      <c r="E618" s="171" t="s">
        <v>521</v>
      </c>
      <c r="F618" s="171">
        <v>1</v>
      </c>
      <c r="G618" s="171" t="s">
        <v>48</v>
      </c>
      <c r="H618" s="172">
        <v>88331.642300000007</v>
      </c>
      <c r="I618" s="172">
        <v>154580.37409999999</v>
      </c>
      <c r="J618" s="172">
        <v>114454.20879999999</v>
      </c>
      <c r="K618" s="172">
        <v>200294.8653</v>
      </c>
      <c r="L618" s="172">
        <v>137057.28049999999</v>
      </c>
      <c r="M618" s="172">
        <v>239850.24100000001</v>
      </c>
      <c r="N618" s="172">
        <v>163586.22959999999</v>
      </c>
      <c r="O618" s="172">
        <v>286275.9019</v>
      </c>
      <c r="P618" s="172">
        <v>192921.25940000001</v>
      </c>
      <c r="Q618" s="172">
        <v>337612.20380000002</v>
      </c>
      <c r="R618" s="172">
        <v>211574.61670000001</v>
      </c>
      <c r="S618" s="172">
        <v>370255.57919999998</v>
      </c>
      <c r="T618" s="172">
        <v>229161.0269</v>
      </c>
      <c r="U618" s="172">
        <v>401031.79710000003</v>
      </c>
    </row>
    <row r="619" spans="1:21">
      <c r="A619" s="171">
        <v>4</v>
      </c>
      <c r="B619" s="171" t="s">
        <v>553</v>
      </c>
      <c r="C619" s="171" t="s">
        <v>166</v>
      </c>
      <c r="D619" s="171" t="s">
        <v>594</v>
      </c>
      <c r="E619" s="171" t="s">
        <v>521</v>
      </c>
      <c r="F619" s="171">
        <v>2</v>
      </c>
      <c r="G619" s="171" t="s">
        <v>44</v>
      </c>
      <c r="H619" s="172">
        <v>75170.584700000007</v>
      </c>
      <c r="I619" s="172">
        <v>131548.5232</v>
      </c>
      <c r="J619" s="172">
        <v>98407.604600000006</v>
      </c>
      <c r="K619" s="172">
        <v>172213.30809999999</v>
      </c>
      <c r="L619" s="172">
        <v>119484.4881</v>
      </c>
      <c r="M619" s="172">
        <v>209097.8542</v>
      </c>
      <c r="N619" s="172">
        <v>146275.8028</v>
      </c>
      <c r="O619" s="172">
        <v>255982.65489999999</v>
      </c>
      <c r="P619" s="172">
        <v>173582.48970000001</v>
      </c>
      <c r="Q619" s="172">
        <v>303769.35690000001</v>
      </c>
      <c r="R619" s="172">
        <v>191289.5246</v>
      </c>
      <c r="S619" s="172">
        <v>334756.66810000001</v>
      </c>
      <c r="T619" s="172">
        <v>207776.32819999999</v>
      </c>
      <c r="U619" s="172">
        <v>363608.57449999999</v>
      </c>
    </row>
    <row r="620" spans="1:21">
      <c r="A620" s="171">
        <v>4</v>
      </c>
      <c r="B620" s="171" t="s">
        <v>553</v>
      </c>
      <c r="C620" s="171" t="s">
        <v>166</v>
      </c>
      <c r="D620" s="171" t="s">
        <v>594</v>
      </c>
      <c r="E620" s="171" t="s">
        <v>521</v>
      </c>
      <c r="F620" s="171">
        <v>3</v>
      </c>
      <c r="G620" s="171" t="s">
        <v>43</v>
      </c>
      <c r="H620" s="172">
        <v>66669.734800000006</v>
      </c>
      <c r="I620" s="172">
        <v>116672.03599999999</v>
      </c>
      <c r="J620" s="172">
        <v>90626.042100000006</v>
      </c>
      <c r="K620" s="172">
        <v>158595.57380000001</v>
      </c>
      <c r="L620" s="172">
        <v>114491.5671</v>
      </c>
      <c r="M620" s="172">
        <v>200360.24249999999</v>
      </c>
      <c r="N620" s="172">
        <v>150602.12669999999</v>
      </c>
      <c r="O620" s="172">
        <v>263553.7218</v>
      </c>
      <c r="P620" s="172">
        <v>186327.69330000001</v>
      </c>
      <c r="Q620" s="172">
        <v>326073.46340000001</v>
      </c>
      <c r="R620" s="172">
        <v>209716.96770000001</v>
      </c>
      <c r="S620" s="172">
        <v>367004.69349999999</v>
      </c>
      <c r="T620" s="172">
        <v>232764.02609999999</v>
      </c>
      <c r="U620" s="172">
        <v>407337.04560000001</v>
      </c>
    </row>
    <row r="621" spans="1:21">
      <c r="A621" s="171">
        <v>4</v>
      </c>
      <c r="B621" s="171" t="s">
        <v>553</v>
      </c>
      <c r="C621" s="171" t="s">
        <v>166</v>
      </c>
      <c r="D621" s="171" t="s">
        <v>594</v>
      </c>
      <c r="E621" s="171" t="s">
        <v>521</v>
      </c>
      <c r="F621" s="171">
        <v>4</v>
      </c>
      <c r="G621" s="171" t="s">
        <v>46</v>
      </c>
      <c r="H621" s="172">
        <v>75255.393500000006</v>
      </c>
      <c r="I621" s="172">
        <v>120408.6314</v>
      </c>
      <c r="J621" s="172">
        <v>105357.5508</v>
      </c>
      <c r="K621" s="172">
        <v>168572.0839</v>
      </c>
      <c r="L621" s="172">
        <v>135459.7083</v>
      </c>
      <c r="M621" s="172">
        <v>216735.53649999999</v>
      </c>
      <c r="N621" s="172">
        <v>180612.94440000001</v>
      </c>
      <c r="O621" s="172">
        <v>288980.71539999999</v>
      </c>
      <c r="P621" s="172">
        <v>225766.18049999999</v>
      </c>
      <c r="Q621" s="172">
        <v>361225.89409999998</v>
      </c>
      <c r="R621" s="172">
        <v>255868.33780000001</v>
      </c>
      <c r="S621" s="172">
        <v>409389.34659999999</v>
      </c>
      <c r="T621" s="172">
        <v>285970.4952</v>
      </c>
      <c r="U621" s="172">
        <v>457552.79920000001</v>
      </c>
    </row>
    <row r="622" spans="1:21">
      <c r="A622" s="171">
        <v>4</v>
      </c>
      <c r="B622" s="171" t="s">
        <v>553</v>
      </c>
      <c r="C622" s="171" t="s">
        <v>167</v>
      </c>
      <c r="D622" s="171" t="s">
        <v>595</v>
      </c>
      <c r="E622" s="171" t="s">
        <v>141</v>
      </c>
      <c r="F622" s="171">
        <v>1</v>
      </c>
      <c r="G622" s="171" t="s">
        <v>48</v>
      </c>
      <c r="H622" s="172">
        <v>81608.870500000005</v>
      </c>
      <c r="I622" s="172">
        <v>142815.52340000001</v>
      </c>
      <c r="J622" s="172">
        <v>105521.16439999999</v>
      </c>
      <c r="K622" s="172">
        <v>184662.03769999999</v>
      </c>
      <c r="L622" s="172">
        <v>126208.8456</v>
      </c>
      <c r="M622" s="172">
        <v>220865.4798</v>
      </c>
      <c r="N622" s="172">
        <v>150408.61720000001</v>
      </c>
      <c r="O622" s="172">
        <v>263215.08</v>
      </c>
      <c r="P622" s="172">
        <v>177164.65040000001</v>
      </c>
      <c r="Q622" s="172">
        <v>310038.13799999998</v>
      </c>
      <c r="R622" s="172">
        <v>194179.56479999999</v>
      </c>
      <c r="S622" s="172">
        <v>339814.23839999997</v>
      </c>
      <c r="T622" s="172">
        <v>210135.1378</v>
      </c>
      <c r="U622" s="172">
        <v>367736.49119999999</v>
      </c>
    </row>
    <row r="623" spans="1:21">
      <c r="A623" s="171">
        <v>4</v>
      </c>
      <c r="B623" s="171" t="s">
        <v>553</v>
      </c>
      <c r="C623" s="171" t="s">
        <v>167</v>
      </c>
      <c r="D623" s="171" t="s">
        <v>595</v>
      </c>
      <c r="E623" s="171" t="s">
        <v>141</v>
      </c>
      <c r="F623" s="171">
        <v>2</v>
      </c>
      <c r="G623" s="171" t="s">
        <v>44</v>
      </c>
      <c r="H623" s="172">
        <v>70483.028300000005</v>
      </c>
      <c r="I623" s="172">
        <v>123345.2997</v>
      </c>
      <c r="J623" s="172">
        <v>91955.994399999996</v>
      </c>
      <c r="K623" s="172">
        <v>160922.99040000001</v>
      </c>
      <c r="L623" s="172">
        <v>111353.4958</v>
      </c>
      <c r="M623" s="172">
        <v>194868.6177</v>
      </c>
      <c r="N623" s="172">
        <v>135775.06099999999</v>
      </c>
      <c r="O623" s="172">
        <v>237606.35680000001</v>
      </c>
      <c r="P623" s="172">
        <v>160816.41269999999</v>
      </c>
      <c r="Q623" s="172">
        <v>281428.72210000001</v>
      </c>
      <c r="R623" s="172">
        <v>177031.34330000001</v>
      </c>
      <c r="S623" s="172">
        <v>309804.85080000001</v>
      </c>
      <c r="T623" s="172">
        <v>192057.35200000001</v>
      </c>
      <c r="U623" s="172">
        <v>336100.36599999998</v>
      </c>
    </row>
    <row r="624" spans="1:21">
      <c r="A624" s="171">
        <v>4</v>
      </c>
      <c r="B624" s="171" t="s">
        <v>553</v>
      </c>
      <c r="C624" s="171" t="s">
        <v>167</v>
      </c>
      <c r="D624" s="171" t="s">
        <v>595</v>
      </c>
      <c r="E624" s="171" t="s">
        <v>141</v>
      </c>
      <c r="F624" s="171">
        <v>3</v>
      </c>
      <c r="G624" s="171" t="s">
        <v>43</v>
      </c>
      <c r="H624" s="172">
        <v>63232.891499999998</v>
      </c>
      <c r="I624" s="172">
        <v>110657.5601</v>
      </c>
      <c r="J624" s="172">
        <v>86233.778999999995</v>
      </c>
      <c r="K624" s="172">
        <v>150909.11319999999</v>
      </c>
      <c r="L624" s="172">
        <v>109157.9227</v>
      </c>
      <c r="M624" s="172">
        <v>191026.36489999999</v>
      </c>
      <c r="N624" s="172">
        <v>143808.12100000001</v>
      </c>
      <c r="O624" s="172">
        <v>251664.21170000001</v>
      </c>
      <c r="P624" s="172">
        <v>178132.86120000001</v>
      </c>
      <c r="Q624" s="172">
        <v>311732.5073</v>
      </c>
      <c r="R624" s="172">
        <v>200654.40150000001</v>
      </c>
      <c r="S624" s="172">
        <v>351145.20240000001</v>
      </c>
      <c r="T624" s="172">
        <v>222886.64550000001</v>
      </c>
      <c r="U624" s="172">
        <v>390051.62969999999</v>
      </c>
    </row>
    <row r="625" spans="1:21">
      <c r="A625" s="171">
        <v>4</v>
      </c>
      <c r="B625" s="171" t="s">
        <v>553</v>
      </c>
      <c r="C625" s="171" t="s">
        <v>167</v>
      </c>
      <c r="D625" s="171" t="s">
        <v>595</v>
      </c>
      <c r="E625" s="171" t="s">
        <v>141</v>
      </c>
      <c r="F625" s="171">
        <v>4</v>
      </c>
      <c r="G625" s="171" t="s">
        <v>46</v>
      </c>
      <c r="H625" s="172">
        <v>69583.047300000006</v>
      </c>
      <c r="I625" s="172">
        <v>111332.87729999999</v>
      </c>
      <c r="J625" s="172">
        <v>97416.266099999993</v>
      </c>
      <c r="K625" s="172">
        <v>155866.0281</v>
      </c>
      <c r="L625" s="172">
        <v>125249.485</v>
      </c>
      <c r="M625" s="172">
        <v>200399.17910000001</v>
      </c>
      <c r="N625" s="172">
        <v>166999.31340000001</v>
      </c>
      <c r="O625" s="172">
        <v>267198.90539999999</v>
      </c>
      <c r="P625" s="172">
        <v>208749.14170000001</v>
      </c>
      <c r="Q625" s="172">
        <v>333998.63160000002</v>
      </c>
      <c r="R625" s="172">
        <v>236582.36060000001</v>
      </c>
      <c r="S625" s="172">
        <v>378531.78259999998</v>
      </c>
      <c r="T625" s="172">
        <v>264415.57949999999</v>
      </c>
      <c r="U625" s="172">
        <v>423064.93349999998</v>
      </c>
    </row>
    <row r="626" spans="1:21">
      <c r="A626" s="171">
        <v>4</v>
      </c>
      <c r="B626" s="171" t="s">
        <v>553</v>
      </c>
      <c r="C626" s="171" t="s">
        <v>167</v>
      </c>
      <c r="D626" s="171" t="s">
        <v>595</v>
      </c>
      <c r="E626" s="171" t="s">
        <v>256</v>
      </c>
      <c r="F626" s="171">
        <v>1</v>
      </c>
      <c r="G626" s="171" t="s">
        <v>48</v>
      </c>
      <c r="H626" s="172">
        <v>81026.607399999994</v>
      </c>
      <c r="I626" s="172">
        <v>141796.5631</v>
      </c>
      <c r="J626" s="172">
        <v>104872.8331</v>
      </c>
      <c r="K626" s="172">
        <v>183527.45790000001</v>
      </c>
      <c r="L626" s="172">
        <v>125504.7368</v>
      </c>
      <c r="M626" s="172">
        <v>219633.28950000001</v>
      </c>
      <c r="N626" s="172">
        <v>149677.7936</v>
      </c>
      <c r="O626" s="172">
        <v>261936.13870000001</v>
      </c>
      <c r="P626" s="172">
        <v>176405.93530000001</v>
      </c>
      <c r="Q626" s="172">
        <v>308710.38679999998</v>
      </c>
      <c r="R626" s="172">
        <v>193402.4112</v>
      </c>
      <c r="S626" s="172">
        <v>338454.21950000001</v>
      </c>
      <c r="T626" s="172">
        <v>209381.74160000001</v>
      </c>
      <c r="U626" s="172">
        <v>366418.0477</v>
      </c>
    </row>
    <row r="627" spans="1:21">
      <c r="A627" s="171">
        <v>4</v>
      </c>
      <c r="B627" s="171" t="s">
        <v>553</v>
      </c>
      <c r="C627" s="171" t="s">
        <v>167</v>
      </c>
      <c r="D627" s="171" t="s">
        <v>595</v>
      </c>
      <c r="E627" s="171" t="s">
        <v>256</v>
      </c>
      <c r="F627" s="171">
        <v>2</v>
      </c>
      <c r="G627" s="171" t="s">
        <v>44</v>
      </c>
      <c r="H627" s="172">
        <v>69493.721900000004</v>
      </c>
      <c r="I627" s="172">
        <v>121614.01330000001</v>
      </c>
      <c r="J627" s="172">
        <v>90811.375899999999</v>
      </c>
      <c r="K627" s="172">
        <v>158919.90779999999</v>
      </c>
      <c r="L627" s="172">
        <v>110105.89810000001</v>
      </c>
      <c r="M627" s="172">
        <v>192685.3217</v>
      </c>
      <c r="N627" s="172">
        <v>134508.8628</v>
      </c>
      <c r="O627" s="172">
        <v>235390.5099</v>
      </c>
      <c r="P627" s="172">
        <v>159459.5907</v>
      </c>
      <c r="Q627" s="172">
        <v>279054.28379999998</v>
      </c>
      <c r="R627" s="172">
        <v>175626.81510000001</v>
      </c>
      <c r="S627" s="172">
        <v>307346.9264</v>
      </c>
      <c r="T627" s="172">
        <v>190642.57260000001</v>
      </c>
      <c r="U627" s="172">
        <v>333624.50219999999</v>
      </c>
    </row>
    <row r="628" spans="1:21">
      <c r="A628" s="171">
        <v>4</v>
      </c>
      <c r="B628" s="171" t="s">
        <v>553</v>
      </c>
      <c r="C628" s="171" t="s">
        <v>167</v>
      </c>
      <c r="D628" s="171" t="s">
        <v>595</v>
      </c>
      <c r="E628" s="171" t="s">
        <v>256</v>
      </c>
      <c r="F628" s="171">
        <v>3</v>
      </c>
      <c r="G628" s="171" t="s">
        <v>43</v>
      </c>
      <c r="H628" s="172">
        <v>62011.178200000002</v>
      </c>
      <c r="I628" s="172">
        <v>108519.56200000001</v>
      </c>
      <c r="J628" s="172">
        <v>84439.516900000002</v>
      </c>
      <c r="K628" s="172">
        <v>147769.15470000001</v>
      </c>
      <c r="L628" s="172">
        <v>106788.30409999999</v>
      </c>
      <c r="M628" s="172">
        <v>186879.53219999999</v>
      </c>
      <c r="N628" s="172">
        <v>140585.12539999999</v>
      </c>
      <c r="O628" s="172">
        <v>246023.9694</v>
      </c>
      <c r="P628" s="172">
        <v>174044.58170000001</v>
      </c>
      <c r="Q628" s="172">
        <v>304578.01789999998</v>
      </c>
      <c r="R628" s="172">
        <v>195976.03580000001</v>
      </c>
      <c r="S628" s="172">
        <v>342958.06270000001</v>
      </c>
      <c r="T628" s="172">
        <v>217607.61</v>
      </c>
      <c r="U628" s="172">
        <v>380813.3174</v>
      </c>
    </row>
    <row r="629" spans="1:21">
      <c r="A629" s="171">
        <v>4</v>
      </c>
      <c r="B629" s="171" t="s">
        <v>553</v>
      </c>
      <c r="C629" s="171" t="s">
        <v>167</v>
      </c>
      <c r="D629" s="171" t="s">
        <v>595</v>
      </c>
      <c r="E629" s="171" t="s">
        <v>256</v>
      </c>
      <c r="F629" s="171">
        <v>4</v>
      </c>
      <c r="G629" s="171" t="s">
        <v>46</v>
      </c>
      <c r="H629" s="172">
        <v>69060.600300000006</v>
      </c>
      <c r="I629" s="172">
        <v>110496.9621</v>
      </c>
      <c r="J629" s="172">
        <v>96684.840299999996</v>
      </c>
      <c r="K629" s="172">
        <v>154695.74679999999</v>
      </c>
      <c r="L629" s="172">
        <v>124309.08040000001</v>
      </c>
      <c r="M629" s="172">
        <v>198894.53169999999</v>
      </c>
      <c r="N629" s="172">
        <v>165745.4406</v>
      </c>
      <c r="O629" s="172">
        <v>265192.70890000003</v>
      </c>
      <c r="P629" s="172">
        <v>207181.80069999999</v>
      </c>
      <c r="Q629" s="172">
        <v>331490.8861</v>
      </c>
      <c r="R629" s="172">
        <v>234806.04079999999</v>
      </c>
      <c r="S629" s="172">
        <v>375689.67080000002</v>
      </c>
      <c r="T629" s="172">
        <v>262430.28090000001</v>
      </c>
      <c r="U629" s="172">
        <v>419888.45569999999</v>
      </c>
    </row>
    <row r="630" spans="1:21">
      <c r="A630" s="171">
        <v>4</v>
      </c>
      <c r="B630" s="171" t="s">
        <v>553</v>
      </c>
      <c r="C630" s="171" t="s">
        <v>167</v>
      </c>
      <c r="D630" s="171" t="s">
        <v>595</v>
      </c>
      <c r="E630" s="171" t="s">
        <v>297</v>
      </c>
      <c r="F630" s="171">
        <v>1</v>
      </c>
      <c r="G630" s="171" t="s">
        <v>48</v>
      </c>
      <c r="H630" s="172">
        <v>88964.047300000006</v>
      </c>
      <c r="I630" s="172">
        <v>155687.08290000001</v>
      </c>
      <c r="J630" s="172">
        <v>115107.5845</v>
      </c>
      <c r="K630" s="172">
        <v>201438.27299999999</v>
      </c>
      <c r="L630" s="172">
        <v>137726.62779999999</v>
      </c>
      <c r="M630" s="172">
        <v>241021.59849999999</v>
      </c>
      <c r="N630" s="172">
        <v>164213.69070000001</v>
      </c>
      <c r="O630" s="172">
        <v>287373.95860000001</v>
      </c>
      <c r="P630" s="172">
        <v>193499.82320000001</v>
      </c>
      <c r="Q630" s="172">
        <v>338624.69050000003</v>
      </c>
      <c r="R630" s="172">
        <v>212123.18830000001</v>
      </c>
      <c r="S630" s="172">
        <v>371215.57949999999</v>
      </c>
      <c r="T630" s="172">
        <v>229616.94940000001</v>
      </c>
      <c r="U630" s="172">
        <v>401829.66149999999</v>
      </c>
    </row>
    <row r="631" spans="1:21">
      <c r="A631" s="171">
        <v>4</v>
      </c>
      <c r="B631" s="171" t="s">
        <v>553</v>
      </c>
      <c r="C631" s="171" t="s">
        <v>167</v>
      </c>
      <c r="D631" s="171" t="s">
        <v>595</v>
      </c>
      <c r="E631" s="171" t="s">
        <v>297</v>
      </c>
      <c r="F631" s="171">
        <v>2</v>
      </c>
      <c r="G631" s="171" t="s">
        <v>44</v>
      </c>
      <c r="H631" s="172">
        <v>76481.394799999995</v>
      </c>
      <c r="I631" s="172">
        <v>133842.44099999999</v>
      </c>
      <c r="J631" s="172">
        <v>99888.125199999995</v>
      </c>
      <c r="K631" s="172">
        <v>174804.21909999999</v>
      </c>
      <c r="L631" s="172">
        <v>121059.6495</v>
      </c>
      <c r="M631" s="172">
        <v>211854.3867</v>
      </c>
      <c r="N631" s="172">
        <v>147795.55410000001</v>
      </c>
      <c r="O631" s="172">
        <v>258642.21960000001</v>
      </c>
      <c r="P631" s="172">
        <v>175157.89749999999</v>
      </c>
      <c r="Q631" s="172">
        <v>306526.32059999998</v>
      </c>
      <c r="R631" s="172">
        <v>192883.71979999999</v>
      </c>
      <c r="S631" s="172">
        <v>337546.50959999999</v>
      </c>
      <c r="T631" s="172">
        <v>209334.55499999999</v>
      </c>
      <c r="U631" s="172">
        <v>366335.47139999998</v>
      </c>
    </row>
    <row r="632" spans="1:21">
      <c r="A632" s="171">
        <v>4</v>
      </c>
      <c r="B632" s="171" t="s">
        <v>553</v>
      </c>
      <c r="C632" s="171" t="s">
        <v>167</v>
      </c>
      <c r="D632" s="171" t="s">
        <v>595</v>
      </c>
      <c r="E632" s="171" t="s">
        <v>297</v>
      </c>
      <c r="F632" s="171">
        <v>3</v>
      </c>
      <c r="G632" s="171" t="s">
        <v>43</v>
      </c>
      <c r="H632" s="172">
        <v>68371.000799999994</v>
      </c>
      <c r="I632" s="172">
        <v>119649.25139999999</v>
      </c>
      <c r="J632" s="172">
        <v>93147.587100000004</v>
      </c>
      <c r="K632" s="172">
        <v>163008.27729999999</v>
      </c>
      <c r="L632" s="172">
        <v>117838.0705</v>
      </c>
      <c r="M632" s="172">
        <v>206216.62330000001</v>
      </c>
      <c r="N632" s="172">
        <v>155169.9712</v>
      </c>
      <c r="O632" s="172">
        <v>271547.4497</v>
      </c>
      <c r="P632" s="172">
        <v>192136.72399999999</v>
      </c>
      <c r="Q632" s="172">
        <v>336239.26699999999</v>
      </c>
      <c r="R632" s="172">
        <v>216375.50580000001</v>
      </c>
      <c r="S632" s="172">
        <v>378657.13510000001</v>
      </c>
      <c r="T632" s="172">
        <v>240289.71160000001</v>
      </c>
      <c r="U632" s="172">
        <v>420506.9952</v>
      </c>
    </row>
    <row r="633" spans="1:21">
      <c r="A633" s="171">
        <v>4</v>
      </c>
      <c r="B633" s="171" t="s">
        <v>553</v>
      </c>
      <c r="C633" s="171" t="s">
        <v>167</v>
      </c>
      <c r="D633" s="171" t="s">
        <v>595</v>
      </c>
      <c r="E633" s="171" t="s">
        <v>297</v>
      </c>
      <c r="F633" s="171">
        <v>4</v>
      </c>
      <c r="G633" s="171" t="s">
        <v>46</v>
      </c>
      <c r="H633" s="172">
        <v>75835.455499999996</v>
      </c>
      <c r="I633" s="172">
        <v>121336.73050000001</v>
      </c>
      <c r="J633" s="172">
        <v>106169.63770000001</v>
      </c>
      <c r="K633" s="172">
        <v>169871.4228</v>
      </c>
      <c r="L633" s="172">
        <v>136503.8198</v>
      </c>
      <c r="M633" s="172">
        <v>218406.11499999999</v>
      </c>
      <c r="N633" s="172">
        <v>182005.0931</v>
      </c>
      <c r="O633" s="172">
        <v>291208.15330000001</v>
      </c>
      <c r="P633" s="172">
        <v>227506.3664</v>
      </c>
      <c r="Q633" s="172">
        <v>364010.19160000002</v>
      </c>
      <c r="R633" s="172">
        <v>257840.54860000001</v>
      </c>
      <c r="S633" s="172">
        <v>412544.88380000001</v>
      </c>
      <c r="T633" s="172">
        <v>288174.73070000001</v>
      </c>
      <c r="U633" s="172">
        <v>461079.576</v>
      </c>
    </row>
    <row r="634" spans="1:21">
      <c r="A634" s="171">
        <v>4</v>
      </c>
      <c r="B634" s="171" t="s">
        <v>553</v>
      </c>
      <c r="C634" s="171" t="s">
        <v>167</v>
      </c>
      <c r="D634" s="171" t="s">
        <v>595</v>
      </c>
      <c r="E634" s="171" t="s">
        <v>220</v>
      </c>
      <c r="F634" s="171">
        <v>1</v>
      </c>
      <c r="G634" s="171" t="s">
        <v>48</v>
      </c>
      <c r="H634" s="172">
        <v>83155.1155</v>
      </c>
      <c r="I634" s="172">
        <v>145521.4522</v>
      </c>
      <c r="J634" s="172">
        <v>107446.011</v>
      </c>
      <c r="K634" s="172">
        <v>188030.51930000001</v>
      </c>
      <c r="L634" s="172">
        <v>128460.2547</v>
      </c>
      <c r="M634" s="172">
        <v>224805.44570000001</v>
      </c>
      <c r="N634" s="172">
        <v>153014.58189999999</v>
      </c>
      <c r="O634" s="172">
        <v>267775.5184</v>
      </c>
      <c r="P634" s="172">
        <v>180161.45110000001</v>
      </c>
      <c r="Q634" s="172">
        <v>315282.5393</v>
      </c>
      <c r="R634" s="172">
        <v>197425.40900000001</v>
      </c>
      <c r="S634" s="172">
        <v>345494.4657</v>
      </c>
      <c r="T634" s="172">
        <v>213585.2813</v>
      </c>
      <c r="U634" s="172">
        <v>373774.24229999998</v>
      </c>
    </row>
    <row r="635" spans="1:21">
      <c r="A635" s="171">
        <v>4</v>
      </c>
      <c r="B635" s="171" t="s">
        <v>553</v>
      </c>
      <c r="C635" s="171" t="s">
        <v>167</v>
      </c>
      <c r="D635" s="171" t="s">
        <v>595</v>
      </c>
      <c r="E635" s="171" t="s">
        <v>220</v>
      </c>
      <c r="F635" s="171">
        <v>2</v>
      </c>
      <c r="G635" s="171" t="s">
        <v>44</v>
      </c>
      <c r="H635" s="172">
        <v>72164.954299999998</v>
      </c>
      <c r="I635" s="172">
        <v>126288.67</v>
      </c>
      <c r="J635" s="172">
        <v>94046.269799999995</v>
      </c>
      <c r="K635" s="172">
        <v>164580.97210000001</v>
      </c>
      <c r="L635" s="172">
        <v>113786.06759999999</v>
      </c>
      <c r="M635" s="172">
        <v>199125.61809999999</v>
      </c>
      <c r="N635" s="172">
        <v>138559.48370000001</v>
      </c>
      <c r="O635" s="172">
        <v>242479.09640000001</v>
      </c>
      <c r="P635" s="172">
        <v>164012.58189999999</v>
      </c>
      <c r="Q635" s="172">
        <v>287022.0184</v>
      </c>
      <c r="R635" s="172">
        <v>180486.3119</v>
      </c>
      <c r="S635" s="172">
        <v>315851.04580000002</v>
      </c>
      <c r="T635" s="172">
        <v>195727.95610000001</v>
      </c>
      <c r="U635" s="172">
        <v>342523.92320000002</v>
      </c>
    </row>
    <row r="636" spans="1:21">
      <c r="A636" s="171">
        <v>4</v>
      </c>
      <c r="B636" s="171" t="s">
        <v>553</v>
      </c>
      <c r="C636" s="171" t="s">
        <v>167</v>
      </c>
      <c r="D636" s="171" t="s">
        <v>595</v>
      </c>
      <c r="E636" s="171" t="s">
        <v>220</v>
      </c>
      <c r="F636" s="171">
        <v>3</v>
      </c>
      <c r="G636" s="171" t="s">
        <v>43</v>
      </c>
      <c r="H636" s="172">
        <v>64979.839800000002</v>
      </c>
      <c r="I636" s="172">
        <v>113714.71950000001</v>
      </c>
      <c r="J636" s="172">
        <v>88707.4611</v>
      </c>
      <c r="K636" s="172">
        <v>155238.0569</v>
      </c>
      <c r="L636" s="172">
        <v>112359.2746</v>
      </c>
      <c r="M636" s="172">
        <v>196628.7304</v>
      </c>
      <c r="N636" s="172">
        <v>148097.758</v>
      </c>
      <c r="O636" s="172">
        <v>259171.0765</v>
      </c>
      <c r="P636" s="172">
        <v>183514.7524</v>
      </c>
      <c r="Q636" s="172">
        <v>321150.81689999998</v>
      </c>
      <c r="R636" s="172">
        <v>206768.87210000001</v>
      </c>
      <c r="S636" s="172">
        <v>361845.52620000002</v>
      </c>
      <c r="T636" s="172">
        <v>229737.22380000001</v>
      </c>
      <c r="U636" s="172">
        <v>402040.14159999997</v>
      </c>
    </row>
    <row r="637" spans="1:21">
      <c r="A637" s="171">
        <v>4</v>
      </c>
      <c r="B637" s="171" t="s">
        <v>553</v>
      </c>
      <c r="C637" s="171" t="s">
        <v>167</v>
      </c>
      <c r="D637" s="171" t="s">
        <v>595</v>
      </c>
      <c r="E637" s="171" t="s">
        <v>220</v>
      </c>
      <c r="F637" s="171">
        <v>4</v>
      </c>
      <c r="G637" s="171" t="s">
        <v>46</v>
      </c>
      <c r="H637" s="172">
        <v>70919.948600000003</v>
      </c>
      <c r="I637" s="172">
        <v>113471.9194</v>
      </c>
      <c r="J637" s="172">
        <v>99287.928</v>
      </c>
      <c r="K637" s="172">
        <v>158860.68719999999</v>
      </c>
      <c r="L637" s="172">
        <v>127655.9074</v>
      </c>
      <c r="M637" s="172">
        <v>204249.45490000001</v>
      </c>
      <c r="N637" s="172">
        <v>170207.87659999999</v>
      </c>
      <c r="O637" s="172">
        <v>272332.6066</v>
      </c>
      <c r="P637" s="172">
        <v>212759.84570000001</v>
      </c>
      <c r="Q637" s="172">
        <v>340415.75819999998</v>
      </c>
      <c r="R637" s="172">
        <v>241127.82509999999</v>
      </c>
      <c r="S637" s="172">
        <v>385804.52590000001</v>
      </c>
      <c r="T637" s="172">
        <v>269495.80459999997</v>
      </c>
      <c r="U637" s="172">
        <v>431193.29369999998</v>
      </c>
    </row>
    <row r="638" spans="1:21">
      <c r="A638" s="171">
        <v>4</v>
      </c>
      <c r="B638" s="171" t="s">
        <v>553</v>
      </c>
      <c r="C638" s="171" t="s">
        <v>167</v>
      </c>
      <c r="D638" s="171" t="s">
        <v>595</v>
      </c>
      <c r="E638" s="171" t="s">
        <v>268</v>
      </c>
      <c r="F638" s="171">
        <v>1</v>
      </c>
      <c r="G638" s="171" t="s">
        <v>48</v>
      </c>
      <c r="H638" s="172">
        <v>81608.870500000005</v>
      </c>
      <c r="I638" s="172">
        <v>142815.52340000001</v>
      </c>
      <c r="J638" s="172">
        <v>105521.16439999999</v>
      </c>
      <c r="K638" s="172">
        <v>184662.03769999999</v>
      </c>
      <c r="L638" s="172">
        <v>126208.8456</v>
      </c>
      <c r="M638" s="172">
        <v>220865.4798</v>
      </c>
      <c r="N638" s="172">
        <v>150408.61720000001</v>
      </c>
      <c r="O638" s="172">
        <v>263215.08</v>
      </c>
      <c r="P638" s="172">
        <v>177164.65040000001</v>
      </c>
      <c r="Q638" s="172">
        <v>310038.13799999998</v>
      </c>
      <c r="R638" s="172">
        <v>194179.56479999999</v>
      </c>
      <c r="S638" s="172">
        <v>339814.23839999997</v>
      </c>
      <c r="T638" s="172">
        <v>210135.1378</v>
      </c>
      <c r="U638" s="172">
        <v>367736.49119999999</v>
      </c>
    </row>
    <row r="639" spans="1:21">
      <c r="A639" s="171">
        <v>4</v>
      </c>
      <c r="B639" s="171" t="s">
        <v>553</v>
      </c>
      <c r="C639" s="171" t="s">
        <v>167</v>
      </c>
      <c r="D639" s="171" t="s">
        <v>595</v>
      </c>
      <c r="E639" s="171" t="s">
        <v>268</v>
      </c>
      <c r="F639" s="171">
        <v>2</v>
      </c>
      <c r="G639" s="171" t="s">
        <v>44</v>
      </c>
      <c r="H639" s="172">
        <v>70483.028300000005</v>
      </c>
      <c r="I639" s="172">
        <v>123345.2997</v>
      </c>
      <c r="J639" s="172">
        <v>91955.994399999996</v>
      </c>
      <c r="K639" s="172">
        <v>160922.99040000001</v>
      </c>
      <c r="L639" s="172">
        <v>111353.4958</v>
      </c>
      <c r="M639" s="172">
        <v>194868.6177</v>
      </c>
      <c r="N639" s="172">
        <v>135775.06099999999</v>
      </c>
      <c r="O639" s="172">
        <v>237606.35680000001</v>
      </c>
      <c r="P639" s="172">
        <v>160816.41269999999</v>
      </c>
      <c r="Q639" s="172">
        <v>281428.72210000001</v>
      </c>
      <c r="R639" s="172">
        <v>177031.34330000001</v>
      </c>
      <c r="S639" s="172">
        <v>309804.85080000001</v>
      </c>
      <c r="T639" s="172">
        <v>192057.35200000001</v>
      </c>
      <c r="U639" s="172">
        <v>336100.36599999998</v>
      </c>
    </row>
    <row r="640" spans="1:21">
      <c r="A640" s="171">
        <v>4</v>
      </c>
      <c r="B640" s="171" t="s">
        <v>553</v>
      </c>
      <c r="C640" s="171" t="s">
        <v>167</v>
      </c>
      <c r="D640" s="171" t="s">
        <v>595</v>
      </c>
      <c r="E640" s="171" t="s">
        <v>268</v>
      </c>
      <c r="F640" s="171">
        <v>3</v>
      </c>
      <c r="G640" s="171" t="s">
        <v>43</v>
      </c>
      <c r="H640" s="172">
        <v>63232.891499999998</v>
      </c>
      <c r="I640" s="172">
        <v>110657.5601</v>
      </c>
      <c r="J640" s="172">
        <v>86233.778999999995</v>
      </c>
      <c r="K640" s="172">
        <v>150909.11319999999</v>
      </c>
      <c r="L640" s="172">
        <v>109157.9227</v>
      </c>
      <c r="M640" s="172">
        <v>191026.36489999999</v>
      </c>
      <c r="N640" s="172">
        <v>143808.12100000001</v>
      </c>
      <c r="O640" s="172">
        <v>251664.21170000001</v>
      </c>
      <c r="P640" s="172">
        <v>178132.86120000001</v>
      </c>
      <c r="Q640" s="172">
        <v>311732.5073</v>
      </c>
      <c r="R640" s="172">
        <v>200654.40150000001</v>
      </c>
      <c r="S640" s="172">
        <v>351145.20240000001</v>
      </c>
      <c r="T640" s="172">
        <v>222886.64550000001</v>
      </c>
      <c r="U640" s="172">
        <v>390051.62969999999</v>
      </c>
    </row>
    <row r="641" spans="1:21">
      <c r="A641" s="171">
        <v>4</v>
      </c>
      <c r="B641" s="171" t="s">
        <v>553</v>
      </c>
      <c r="C641" s="171" t="s">
        <v>167</v>
      </c>
      <c r="D641" s="171" t="s">
        <v>595</v>
      </c>
      <c r="E641" s="171" t="s">
        <v>268</v>
      </c>
      <c r="F641" s="171">
        <v>4</v>
      </c>
      <c r="G641" s="171" t="s">
        <v>46</v>
      </c>
      <c r="H641" s="172">
        <v>69583.047300000006</v>
      </c>
      <c r="I641" s="172">
        <v>111332.87729999999</v>
      </c>
      <c r="J641" s="172">
        <v>97416.266099999993</v>
      </c>
      <c r="K641" s="172">
        <v>155866.0281</v>
      </c>
      <c r="L641" s="172">
        <v>125249.485</v>
      </c>
      <c r="M641" s="172">
        <v>200399.17910000001</v>
      </c>
      <c r="N641" s="172">
        <v>166999.31340000001</v>
      </c>
      <c r="O641" s="172">
        <v>267198.90539999999</v>
      </c>
      <c r="P641" s="172">
        <v>208749.14170000001</v>
      </c>
      <c r="Q641" s="172">
        <v>333998.63160000002</v>
      </c>
      <c r="R641" s="172">
        <v>236582.36060000001</v>
      </c>
      <c r="S641" s="172">
        <v>378531.78259999998</v>
      </c>
      <c r="T641" s="172">
        <v>264415.57949999999</v>
      </c>
      <c r="U641" s="172">
        <v>423064.93349999998</v>
      </c>
    </row>
    <row r="642" spans="1:21">
      <c r="A642" s="171">
        <v>4</v>
      </c>
      <c r="B642" s="171" t="s">
        <v>553</v>
      </c>
      <c r="C642" s="171" t="s">
        <v>167</v>
      </c>
      <c r="D642" s="171" t="s">
        <v>595</v>
      </c>
      <c r="E642" s="171" t="s">
        <v>412</v>
      </c>
      <c r="F642" s="171">
        <v>1</v>
      </c>
      <c r="G642" s="171" t="s">
        <v>48</v>
      </c>
      <c r="H642" s="172">
        <v>83054.837499999994</v>
      </c>
      <c r="I642" s="172">
        <v>145345.9657</v>
      </c>
      <c r="J642" s="172">
        <v>107435.92969999999</v>
      </c>
      <c r="K642" s="172">
        <v>188012.8769</v>
      </c>
      <c r="L642" s="172">
        <v>128529.78690000001</v>
      </c>
      <c r="M642" s="172">
        <v>224927.12710000001</v>
      </c>
      <c r="N642" s="172">
        <v>153221.31820000001</v>
      </c>
      <c r="O642" s="172">
        <v>268137.30670000002</v>
      </c>
      <c r="P642" s="172">
        <v>180521.76629999999</v>
      </c>
      <c r="Q642" s="172">
        <v>315913.09110000002</v>
      </c>
      <c r="R642" s="172">
        <v>197882.58689999999</v>
      </c>
      <c r="S642" s="172">
        <v>346294.527</v>
      </c>
      <c r="T642" s="172">
        <v>214180.24400000001</v>
      </c>
      <c r="U642" s="172">
        <v>374815.42690000002</v>
      </c>
    </row>
    <row r="643" spans="1:21">
      <c r="A643" s="171">
        <v>4</v>
      </c>
      <c r="B643" s="171" t="s">
        <v>553</v>
      </c>
      <c r="C643" s="171" t="s">
        <v>167</v>
      </c>
      <c r="D643" s="171" t="s">
        <v>595</v>
      </c>
      <c r="E643" s="171" t="s">
        <v>412</v>
      </c>
      <c r="F643" s="171">
        <v>2</v>
      </c>
      <c r="G643" s="171" t="s">
        <v>44</v>
      </c>
      <c r="H643" s="172">
        <v>71521.952000000005</v>
      </c>
      <c r="I643" s="172">
        <v>125163.41590000001</v>
      </c>
      <c r="J643" s="172">
        <v>93374.472500000003</v>
      </c>
      <c r="K643" s="172">
        <v>163405.32680000001</v>
      </c>
      <c r="L643" s="172">
        <v>113130.9482</v>
      </c>
      <c r="M643" s="172">
        <v>197979.1594</v>
      </c>
      <c r="N643" s="172">
        <v>138052.38740000001</v>
      </c>
      <c r="O643" s="172">
        <v>241591.67800000001</v>
      </c>
      <c r="P643" s="172">
        <v>163575.42180000001</v>
      </c>
      <c r="Q643" s="172">
        <v>286256.98810000002</v>
      </c>
      <c r="R643" s="172">
        <v>180106.9908</v>
      </c>
      <c r="S643" s="172">
        <v>315187.23389999999</v>
      </c>
      <c r="T643" s="172">
        <v>195441.07509999999</v>
      </c>
      <c r="U643" s="172">
        <v>342021.88130000001</v>
      </c>
    </row>
    <row r="644" spans="1:21">
      <c r="A644" s="171">
        <v>4</v>
      </c>
      <c r="B644" s="171" t="s">
        <v>553</v>
      </c>
      <c r="C644" s="171" t="s">
        <v>167</v>
      </c>
      <c r="D644" s="171" t="s">
        <v>595</v>
      </c>
      <c r="E644" s="171" t="s">
        <v>412</v>
      </c>
      <c r="F644" s="171">
        <v>3</v>
      </c>
      <c r="G644" s="171" t="s">
        <v>43</v>
      </c>
      <c r="H644" s="172">
        <v>64020.738799999999</v>
      </c>
      <c r="I644" s="172">
        <v>112036.2929</v>
      </c>
      <c r="J644" s="172">
        <v>87252.901700000002</v>
      </c>
      <c r="K644" s="172">
        <v>152692.57800000001</v>
      </c>
      <c r="L644" s="172">
        <v>110405.5131</v>
      </c>
      <c r="M644" s="172">
        <v>193209.64790000001</v>
      </c>
      <c r="N644" s="172">
        <v>145408.07070000001</v>
      </c>
      <c r="O644" s="172">
        <v>254464.1237</v>
      </c>
      <c r="P644" s="172">
        <v>180073.26329999999</v>
      </c>
      <c r="Q644" s="172">
        <v>315128.2108</v>
      </c>
      <c r="R644" s="172">
        <v>202808.5417</v>
      </c>
      <c r="S644" s="172">
        <v>354914.94790000003</v>
      </c>
      <c r="T644" s="172">
        <v>225243.94</v>
      </c>
      <c r="U644" s="172">
        <v>394176.89500000002</v>
      </c>
    </row>
    <row r="645" spans="1:21">
      <c r="A645" s="171">
        <v>4</v>
      </c>
      <c r="B645" s="171" t="s">
        <v>553</v>
      </c>
      <c r="C645" s="171" t="s">
        <v>167</v>
      </c>
      <c r="D645" s="171" t="s">
        <v>595</v>
      </c>
      <c r="E645" s="171" t="s">
        <v>412</v>
      </c>
      <c r="F645" s="171">
        <v>4</v>
      </c>
      <c r="G645" s="171" t="s">
        <v>46</v>
      </c>
      <c r="H645" s="172">
        <v>70804.723599999998</v>
      </c>
      <c r="I645" s="172">
        <v>113287.5595</v>
      </c>
      <c r="J645" s="172">
        <v>99126.612999999998</v>
      </c>
      <c r="K645" s="172">
        <v>158602.58319999999</v>
      </c>
      <c r="L645" s="172">
        <v>127448.5025</v>
      </c>
      <c r="M645" s="172">
        <v>203917.60709999999</v>
      </c>
      <c r="N645" s="172">
        <v>169931.33670000001</v>
      </c>
      <c r="O645" s="172">
        <v>271890.14279999997</v>
      </c>
      <c r="P645" s="172">
        <v>212414.17079999999</v>
      </c>
      <c r="Q645" s="172">
        <v>339862.67849999998</v>
      </c>
      <c r="R645" s="172">
        <v>240736.06030000001</v>
      </c>
      <c r="S645" s="172">
        <v>385177.7022</v>
      </c>
      <c r="T645" s="172">
        <v>269057.9498</v>
      </c>
      <c r="U645" s="172">
        <v>430492.72600000002</v>
      </c>
    </row>
    <row r="646" spans="1:21">
      <c r="A646" s="171">
        <v>4</v>
      </c>
      <c r="B646" s="171" t="s">
        <v>553</v>
      </c>
      <c r="C646" s="171" t="s">
        <v>167</v>
      </c>
      <c r="D646" s="171" t="s">
        <v>595</v>
      </c>
      <c r="E646" s="171" t="s">
        <v>445</v>
      </c>
      <c r="F646" s="171">
        <v>1</v>
      </c>
      <c r="G646" s="171" t="s">
        <v>48</v>
      </c>
      <c r="H646" s="172">
        <v>84576.013099999996</v>
      </c>
      <c r="I646" s="172">
        <v>148008.02299999999</v>
      </c>
      <c r="J646" s="172">
        <v>109358.2559</v>
      </c>
      <c r="K646" s="172">
        <v>191376.94769999999</v>
      </c>
      <c r="L646" s="172">
        <v>130798.579</v>
      </c>
      <c r="M646" s="172">
        <v>228897.51329999999</v>
      </c>
      <c r="N646" s="172">
        <v>155878.9669</v>
      </c>
      <c r="O646" s="172">
        <v>272788.19209999999</v>
      </c>
      <c r="P646" s="172">
        <v>183608.64569999999</v>
      </c>
      <c r="Q646" s="172">
        <v>321315.13010000001</v>
      </c>
      <c r="R646" s="172">
        <v>201242.7254</v>
      </c>
      <c r="S646" s="172">
        <v>352174.76939999999</v>
      </c>
      <c r="T646" s="172">
        <v>217779.12789999999</v>
      </c>
      <c r="U646" s="172">
        <v>381113.47389999998</v>
      </c>
    </row>
    <row r="647" spans="1:21">
      <c r="A647" s="171">
        <v>4</v>
      </c>
      <c r="B647" s="171" t="s">
        <v>553</v>
      </c>
      <c r="C647" s="171" t="s">
        <v>167</v>
      </c>
      <c r="D647" s="171" t="s">
        <v>595</v>
      </c>
      <c r="E647" s="171" t="s">
        <v>445</v>
      </c>
      <c r="F647" s="171">
        <v>2</v>
      </c>
      <c r="G647" s="171" t="s">
        <v>44</v>
      </c>
      <c r="H647" s="172">
        <v>73043.127600000007</v>
      </c>
      <c r="I647" s="172">
        <v>127825.47319999999</v>
      </c>
      <c r="J647" s="172">
        <v>95296.798699999999</v>
      </c>
      <c r="K647" s="172">
        <v>166769.3977</v>
      </c>
      <c r="L647" s="172">
        <v>115399.7403</v>
      </c>
      <c r="M647" s="172">
        <v>201949.54550000001</v>
      </c>
      <c r="N647" s="172">
        <v>140710.0361</v>
      </c>
      <c r="O647" s="172">
        <v>246242.56330000001</v>
      </c>
      <c r="P647" s="172">
        <v>166662.30119999999</v>
      </c>
      <c r="Q647" s="172">
        <v>291659.02710000001</v>
      </c>
      <c r="R647" s="172">
        <v>183467.1293</v>
      </c>
      <c r="S647" s="172">
        <v>321067.47619999998</v>
      </c>
      <c r="T647" s="172">
        <v>199039.959</v>
      </c>
      <c r="U647" s="172">
        <v>348319.92830000003</v>
      </c>
    </row>
    <row r="648" spans="1:21">
      <c r="A648" s="171">
        <v>4</v>
      </c>
      <c r="B648" s="171" t="s">
        <v>553</v>
      </c>
      <c r="C648" s="171" t="s">
        <v>167</v>
      </c>
      <c r="D648" s="171" t="s">
        <v>595</v>
      </c>
      <c r="E648" s="171" t="s">
        <v>445</v>
      </c>
      <c r="F648" s="171">
        <v>3</v>
      </c>
      <c r="G648" s="171" t="s">
        <v>43</v>
      </c>
      <c r="H648" s="172">
        <v>65527.912199999999</v>
      </c>
      <c r="I648" s="172">
        <v>114673.84639999999</v>
      </c>
      <c r="J648" s="172">
        <v>89362.944399999993</v>
      </c>
      <c r="K648" s="172">
        <v>156385.15280000001</v>
      </c>
      <c r="L648" s="172">
        <v>113118.4253</v>
      </c>
      <c r="M648" s="172">
        <v>197957.24419999999</v>
      </c>
      <c r="N648" s="172">
        <v>149025.28690000001</v>
      </c>
      <c r="O648" s="172">
        <v>260794.25200000001</v>
      </c>
      <c r="P648" s="172">
        <v>184594.78349999999</v>
      </c>
      <c r="Q648" s="172">
        <v>323040.87119999999</v>
      </c>
      <c r="R648" s="172">
        <v>207932.93119999999</v>
      </c>
      <c r="S648" s="172">
        <v>363882.62969999999</v>
      </c>
      <c r="T648" s="172">
        <v>230971.19889999999</v>
      </c>
      <c r="U648" s="172">
        <v>404199.59820000001</v>
      </c>
    </row>
    <row r="649" spans="1:21">
      <c r="A649" s="171">
        <v>4</v>
      </c>
      <c r="B649" s="171" t="s">
        <v>553</v>
      </c>
      <c r="C649" s="171" t="s">
        <v>167</v>
      </c>
      <c r="D649" s="171" t="s">
        <v>595</v>
      </c>
      <c r="E649" s="171" t="s">
        <v>445</v>
      </c>
      <c r="F649" s="171">
        <v>4</v>
      </c>
      <c r="G649" s="171" t="s">
        <v>46</v>
      </c>
      <c r="H649" s="172">
        <v>72112.818799999994</v>
      </c>
      <c r="I649" s="172">
        <v>115380.51179999999</v>
      </c>
      <c r="J649" s="172">
        <v>100957.94620000001</v>
      </c>
      <c r="K649" s="172">
        <v>161532.7164</v>
      </c>
      <c r="L649" s="172">
        <v>129803.07369999999</v>
      </c>
      <c r="M649" s="172">
        <v>207684.92120000001</v>
      </c>
      <c r="N649" s="172">
        <v>173070.76500000001</v>
      </c>
      <c r="O649" s="172">
        <v>276913.22820000001</v>
      </c>
      <c r="P649" s="172">
        <v>216338.45619999999</v>
      </c>
      <c r="Q649" s="172">
        <v>346141.53519999998</v>
      </c>
      <c r="R649" s="172">
        <v>245183.58369999999</v>
      </c>
      <c r="S649" s="172">
        <v>392293.73989999999</v>
      </c>
      <c r="T649" s="172">
        <v>274028.71130000002</v>
      </c>
      <c r="U649" s="172">
        <v>438445.94459999999</v>
      </c>
    </row>
    <row r="650" spans="1:21">
      <c r="A650" s="171">
        <v>4</v>
      </c>
      <c r="B650" s="171" t="s">
        <v>553</v>
      </c>
      <c r="C650" s="171" t="s">
        <v>167</v>
      </c>
      <c r="D650" s="171" t="s">
        <v>595</v>
      </c>
      <c r="E650" s="171" t="s">
        <v>469</v>
      </c>
      <c r="F650" s="171">
        <v>1</v>
      </c>
      <c r="G650" s="171" t="s">
        <v>48</v>
      </c>
      <c r="H650" s="172">
        <v>77552.407300000006</v>
      </c>
      <c r="I650" s="172">
        <v>135716.71290000001</v>
      </c>
      <c r="J650" s="172">
        <v>100394.9675</v>
      </c>
      <c r="K650" s="172">
        <v>175691.19320000001</v>
      </c>
      <c r="L650" s="172">
        <v>120158.7409</v>
      </c>
      <c r="M650" s="172">
        <v>210277.7965</v>
      </c>
      <c r="N650" s="172">
        <v>143321.56270000001</v>
      </c>
      <c r="O650" s="172">
        <v>250812.7347</v>
      </c>
      <c r="P650" s="172">
        <v>168932.98199999999</v>
      </c>
      <c r="Q650" s="172">
        <v>295632.71850000002</v>
      </c>
      <c r="R650" s="172">
        <v>185219.20670000001</v>
      </c>
      <c r="S650" s="172">
        <v>324133.61170000001</v>
      </c>
      <c r="T650" s="172">
        <v>200538.12580000001</v>
      </c>
      <c r="U650" s="172">
        <v>350941.72019999998</v>
      </c>
    </row>
    <row r="651" spans="1:21">
      <c r="A651" s="171">
        <v>4</v>
      </c>
      <c r="B651" s="171" t="s">
        <v>553</v>
      </c>
      <c r="C651" s="171" t="s">
        <v>167</v>
      </c>
      <c r="D651" s="171" t="s">
        <v>595</v>
      </c>
      <c r="E651" s="171" t="s">
        <v>469</v>
      </c>
      <c r="F651" s="171">
        <v>2</v>
      </c>
      <c r="G651" s="171" t="s">
        <v>44</v>
      </c>
      <c r="H651" s="172">
        <v>66426.565199999997</v>
      </c>
      <c r="I651" s="172">
        <v>116246.4892</v>
      </c>
      <c r="J651" s="172">
        <v>86829.797600000005</v>
      </c>
      <c r="K651" s="172">
        <v>151952.14569999999</v>
      </c>
      <c r="L651" s="172">
        <v>105303.39109999999</v>
      </c>
      <c r="M651" s="172">
        <v>184280.9345</v>
      </c>
      <c r="N651" s="172">
        <v>128688.0065</v>
      </c>
      <c r="O651" s="172">
        <v>225204.01139999999</v>
      </c>
      <c r="P651" s="172">
        <v>152584.74429999999</v>
      </c>
      <c r="Q651" s="172">
        <v>267023.3027</v>
      </c>
      <c r="R651" s="172">
        <v>168070.9852</v>
      </c>
      <c r="S651" s="172">
        <v>294124.22409999999</v>
      </c>
      <c r="T651" s="172">
        <v>182460.34</v>
      </c>
      <c r="U651" s="172">
        <v>319305.59509999998</v>
      </c>
    </row>
    <row r="652" spans="1:21">
      <c r="A652" s="171">
        <v>4</v>
      </c>
      <c r="B652" s="171" t="s">
        <v>553</v>
      </c>
      <c r="C652" s="171" t="s">
        <v>167</v>
      </c>
      <c r="D652" s="171" t="s">
        <v>595</v>
      </c>
      <c r="E652" s="171" t="s">
        <v>469</v>
      </c>
      <c r="F652" s="171">
        <v>3</v>
      </c>
      <c r="G652" s="171" t="s">
        <v>43</v>
      </c>
      <c r="H652" s="172">
        <v>59213.767399999997</v>
      </c>
      <c r="I652" s="172">
        <v>103624.09299999999</v>
      </c>
      <c r="J652" s="172">
        <v>80607.005300000004</v>
      </c>
      <c r="K652" s="172">
        <v>141062.25930000001</v>
      </c>
      <c r="L652" s="172">
        <v>101923.4994</v>
      </c>
      <c r="M652" s="172">
        <v>178366.12400000001</v>
      </c>
      <c r="N652" s="172">
        <v>134162.22320000001</v>
      </c>
      <c r="O652" s="172">
        <v>234783.89060000001</v>
      </c>
      <c r="P652" s="172">
        <v>166075.489</v>
      </c>
      <c r="Q652" s="172">
        <v>290632.10580000002</v>
      </c>
      <c r="R652" s="172">
        <v>186989.37959999999</v>
      </c>
      <c r="S652" s="172">
        <v>327231.4142</v>
      </c>
      <c r="T652" s="172">
        <v>207613.97399999999</v>
      </c>
      <c r="U652" s="172">
        <v>363324.4546</v>
      </c>
    </row>
    <row r="653" spans="1:21">
      <c r="A653" s="171">
        <v>4</v>
      </c>
      <c r="B653" s="171" t="s">
        <v>553</v>
      </c>
      <c r="C653" s="171" t="s">
        <v>167</v>
      </c>
      <c r="D653" s="171" t="s">
        <v>595</v>
      </c>
      <c r="E653" s="171" t="s">
        <v>469</v>
      </c>
      <c r="F653" s="171">
        <v>4</v>
      </c>
      <c r="G653" s="171" t="s">
        <v>46</v>
      </c>
      <c r="H653" s="172">
        <v>66094.797900000005</v>
      </c>
      <c r="I653" s="172">
        <v>105751.67819999999</v>
      </c>
      <c r="J653" s="172">
        <v>92532.717000000004</v>
      </c>
      <c r="K653" s="172">
        <v>148052.34950000001</v>
      </c>
      <c r="L653" s="172">
        <v>118970.63619999999</v>
      </c>
      <c r="M653" s="172">
        <v>190353.02069999999</v>
      </c>
      <c r="N653" s="172">
        <v>158627.51490000001</v>
      </c>
      <c r="O653" s="172">
        <v>253804.02770000001</v>
      </c>
      <c r="P653" s="172">
        <v>198284.39360000001</v>
      </c>
      <c r="Q653" s="172">
        <v>317255.0344</v>
      </c>
      <c r="R653" s="172">
        <v>224722.31280000001</v>
      </c>
      <c r="S653" s="172">
        <v>359555.70569999999</v>
      </c>
      <c r="T653" s="172">
        <v>251160.23190000001</v>
      </c>
      <c r="U653" s="172">
        <v>401856.37699999998</v>
      </c>
    </row>
    <row r="654" spans="1:21">
      <c r="A654" s="171">
        <v>4</v>
      </c>
      <c r="B654" s="171" t="s">
        <v>553</v>
      </c>
      <c r="C654" s="171" t="s">
        <v>173</v>
      </c>
      <c r="D654" s="171" t="s">
        <v>596</v>
      </c>
      <c r="E654" s="171" t="s">
        <v>218</v>
      </c>
      <c r="F654" s="171">
        <v>1</v>
      </c>
      <c r="G654" s="171" t="s">
        <v>48</v>
      </c>
      <c r="H654" s="172">
        <v>95204.825400000002</v>
      </c>
      <c r="I654" s="172">
        <v>166608.44450000001</v>
      </c>
      <c r="J654" s="172">
        <v>123402.36749999999</v>
      </c>
      <c r="K654" s="172">
        <v>215954.14309999999</v>
      </c>
      <c r="L654" s="172">
        <v>147801.40789999999</v>
      </c>
      <c r="M654" s="172">
        <v>258652.4639</v>
      </c>
      <c r="N654" s="172">
        <v>176453.7268</v>
      </c>
      <c r="O654" s="172">
        <v>308794.022</v>
      </c>
      <c r="P654" s="172">
        <v>208137.3824</v>
      </c>
      <c r="Q654" s="172">
        <v>364240.4192</v>
      </c>
      <c r="R654" s="172">
        <v>228283.8872</v>
      </c>
      <c r="S654" s="172">
        <v>399496.8026</v>
      </c>
      <c r="T654" s="172">
        <v>247294.4564</v>
      </c>
      <c r="U654" s="172">
        <v>432765.29879999999</v>
      </c>
    </row>
    <row r="655" spans="1:21">
      <c r="A655" s="171">
        <v>4</v>
      </c>
      <c r="B655" s="171" t="s">
        <v>553</v>
      </c>
      <c r="C655" s="171" t="s">
        <v>173</v>
      </c>
      <c r="D655" s="171" t="s">
        <v>596</v>
      </c>
      <c r="E655" s="171" t="s">
        <v>218</v>
      </c>
      <c r="F655" s="171">
        <v>2</v>
      </c>
      <c r="G655" s="171" t="s">
        <v>44</v>
      </c>
      <c r="H655" s="172">
        <v>80822.639899999995</v>
      </c>
      <c r="I655" s="172">
        <v>141439.61979999999</v>
      </c>
      <c r="J655" s="172">
        <v>105866.9047</v>
      </c>
      <c r="K655" s="172">
        <v>185267.08319999999</v>
      </c>
      <c r="L655" s="172">
        <v>128598.15180000001</v>
      </c>
      <c r="M655" s="172">
        <v>225046.76560000001</v>
      </c>
      <c r="N655" s="172">
        <v>157537.17939999999</v>
      </c>
      <c r="O655" s="172">
        <v>275690.06410000002</v>
      </c>
      <c r="P655" s="172">
        <v>187004.29560000001</v>
      </c>
      <c r="Q655" s="172">
        <v>327257.51740000001</v>
      </c>
      <c r="R655" s="172">
        <v>206116.67499999999</v>
      </c>
      <c r="S655" s="172">
        <v>360704.1814</v>
      </c>
      <c r="T655" s="172">
        <v>223925.61240000001</v>
      </c>
      <c r="U655" s="172">
        <v>391869.82179999998</v>
      </c>
    </row>
    <row r="656" spans="1:21">
      <c r="A656" s="171">
        <v>4</v>
      </c>
      <c r="B656" s="171" t="s">
        <v>553</v>
      </c>
      <c r="C656" s="171" t="s">
        <v>173</v>
      </c>
      <c r="D656" s="171" t="s">
        <v>596</v>
      </c>
      <c r="E656" s="171" t="s">
        <v>218</v>
      </c>
      <c r="F656" s="171">
        <v>3</v>
      </c>
      <c r="G656" s="171" t="s">
        <v>43</v>
      </c>
      <c r="H656" s="172">
        <v>71545.225900000005</v>
      </c>
      <c r="I656" s="172">
        <v>125204.14509999999</v>
      </c>
      <c r="J656" s="172">
        <v>97200.139200000005</v>
      </c>
      <c r="K656" s="172">
        <v>170100.24359999999</v>
      </c>
      <c r="L656" s="172">
        <v>122755.84729999999</v>
      </c>
      <c r="M656" s="172">
        <v>214822.73269999999</v>
      </c>
      <c r="N656" s="172">
        <v>161430.6551</v>
      </c>
      <c r="O656" s="172">
        <v>282503.64640000003</v>
      </c>
      <c r="P656" s="172">
        <v>199684.74900000001</v>
      </c>
      <c r="Q656" s="172">
        <v>349448.31060000003</v>
      </c>
      <c r="R656" s="172">
        <v>224720.01809999999</v>
      </c>
      <c r="S656" s="172">
        <v>393260.0319</v>
      </c>
      <c r="T656" s="172">
        <v>249381.31940000001</v>
      </c>
      <c r="U656" s="172">
        <v>436417.30900000001</v>
      </c>
    </row>
    <row r="657" spans="1:21">
      <c r="A657" s="171">
        <v>4</v>
      </c>
      <c r="B657" s="171" t="s">
        <v>553</v>
      </c>
      <c r="C657" s="171" t="s">
        <v>173</v>
      </c>
      <c r="D657" s="171" t="s">
        <v>596</v>
      </c>
      <c r="E657" s="171" t="s">
        <v>218</v>
      </c>
      <c r="F657" s="171">
        <v>4</v>
      </c>
      <c r="G657" s="171" t="s">
        <v>46</v>
      </c>
      <c r="H657" s="172">
        <v>81100.572199999995</v>
      </c>
      <c r="I657" s="172">
        <v>129760.9175</v>
      </c>
      <c r="J657" s="172">
        <v>113540.8011</v>
      </c>
      <c r="K657" s="172">
        <v>181665.28450000001</v>
      </c>
      <c r="L657" s="172">
        <v>145981.03</v>
      </c>
      <c r="M657" s="172">
        <v>233569.65150000001</v>
      </c>
      <c r="N657" s="172">
        <v>194641.37340000001</v>
      </c>
      <c r="O657" s="172">
        <v>311426.20199999999</v>
      </c>
      <c r="P657" s="172">
        <v>243301.71660000001</v>
      </c>
      <c r="Q657" s="172">
        <v>389282.7524</v>
      </c>
      <c r="R657" s="172">
        <v>275741.94549999997</v>
      </c>
      <c r="S657" s="172">
        <v>441187.11930000002</v>
      </c>
      <c r="T657" s="172">
        <v>308182.17440000002</v>
      </c>
      <c r="U657" s="172">
        <v>493091.48639999999</v>
      </c>
    </row>
    <row r="658" spans="1:21">
      <c r="A658" s="171">
        <v>4</v>
      </c>
      <c r="B658" s="171" t="s">
        <v>553</v>
      </c>
      <c r="C658" s="171" t="s">
        <v>173</v>
      </c>
      <c r="D658" s="171" t="s">
        <v>596</v>
      </c>
      <c r="E658" s="171" t="s">
        <v>261</v>
      </c>
      <c r="F658" s="171">
        <v>1</v>
      </c>
      <c r="G658" s="171" t="s">
        <v>48</v>
      </c>
      <c r="H658" s="172">
        <v>89395.896500000003</v>
      </c>
      <c r="I658" s="172">
        <v>156442.81890000001</v>
      </c>
      <c r="J658" s="172">
        <v>115740.7977</v>
      </c>
      <c r="K658" s="172">
        <v>202546.39600000001</v>
      </c>
      <c r="L658" s="172">
        <v>138535.03940000001</v>
      </c>
      <c r="M658" s="172">
        <v>242436.31890000001</v>
      </c>
      <c r="N658" s="172">
        <v>165254.6237</v>
      </c>
      <c r="O658" s="172">
        <v>289195.59149999998</v>
      </c>
      <c r="P658" s="172">
        <v>194799.01699999999</v>
      </c>
      <c r="Q658" s="172">
        <v>340898.27970000001</v>
      </c>
      <c r="R658" s="172">
        <v>213586.1152</v>
      </c>
      <c r="S658" s="172">
        <v>373775.70150000002</v>
      </c>
      <c r="T658" s="172">
        <v>231262.79629999999</v>
      </c>
      <c r="U658" s="172">
        <v>404709.89360000001</v>
      </c>
    </row>
    <row r="659" spans="1:21">
      <c r="A659" s="171">
        <v>4</v>
      </c>
      <c r="B659" s="171" t="s">
        <v>553</v>
      </c>
      <c r="C659" s="171" t="s">
        <v>173</v>
      </c>
      <c r="D659" s="171" t="s">
        <v>596</v>
      </c>
      <c r="E659" s="171" t="s">
        <v>261</v>
      </c>
      <c r="F659" s="171">
        <v>2</v>
      </c>
      <c r="G659" s="171" t="s">
        <v>44</v>
      </c>
      <c r="H659" s="172">
        <v>76506.201400000005</v>
      </c>
      <c r="I659" s="172">
        <v>133885.8524</v>
      </c>
      <c r="J659" s="172">
        <v>100025.0521</v>
      </c>
      <c r="K659" s="172">
        <v>175043.84109999999</v>
      </c>
      <c r="L659" s="172">
        <v>121324.5733</v>
      </c>
      <c r="M659" s="172">
        <v>212318.00330000001</v>
      </c>
      <c r="N659" s="172">
        <v>148301.11360000001</v>
      </c>
      <c r="O659" s="172">
        <v>259526.94880000001</v>
      </c>
      <c r="P659" s="172">
        <v>175858.98560000001</v>
      </c>
      <c r="Q659" s="172">
        <v>307753.22480000003</v>
      </c>
      <c r="R659" s="172">
        <v>193719.2733</v>
      </c>
      <c r="S659" s="172">
        <v>339008.72820000001</v>
      </c>
      <c r="T659" s="172">
        <v>210319.0202</v>
      </c>
      <c r="U659" s="172">
        <v>368058.28539999999</v>
      </c>
    </row>
    <row r="660" spans="1:21">
      <c r="A660" s="171">
        <v>4</v>
      </c>
      <c r="B660" s="171" t="s">
        <v>553</v>
      </c>
      <c r="C660" s="171" t="s">
        <v>173</v>
      </c>
      <c r="D660" s="171" t="s">
        <v>596</v>
      </c>
      <c r="E660" s="171" t="s">
        <v>261</v>
      </c>
      <c r="F660" s="171">
        <v>3</v>
      </c>
      <c r="G660" s="171" t="s">
        <v>43</v>
      </c>
      <c r="H660" s="172">
        <v>68154.066300000006</v>
      </c>
      <c r="I660" s="172">
        <v>119269.6161</v>
      </c>
      <c r="J660" s="172">
        <v>92760.015299999999</v>
      </c>
      <c r="K660" s="172">
        <v>162330.02679999999</v>
      </c>
      <c r="L660" s="172">
        <v>117277.05379999999</v>
      </c>
      <c r="M660" s="172">
        <v>205234.84419999999</v>
      </c>
      <c r="N660" s="172">
        <v>154358.44510000001</v>
      </c>
      <c r="O660" s="172">
        <v>270127.27889999998</v>
      </c>
      <c r="P660" s="172">
        <v>191062.7813</v>
      </c>
      <c r="Q660" s="172">
        <v>334359.86739999999</v>
      </c>
      <c r="R660" s="172">
        <v>215113.38879999999</v>
      </c>
      <c r="S660" s="172">
        <v>376448.43040000001</v>
      </c>
      <c r="T660" s="172">
        <v>238828.8363</v>
      </c>
      <c r="U660" s="172">
        <v>417950.46350000001</v>
      </c>
    </row>
    <row r="661" spans="1:21">
      <c r="A661" s="171">
        <v>4</v>
      </c>
      <c r="B661" s="171" t="s">
        <v>553</v>
      </c>
      <c r="C661" s="171" t="s">
        <v>173</v>
      </c>
      <c r="D661" s="171" t="s">
        <v>596</v>
      </c>
      <c r="E661" s="171" t="s">
        <v>261</v>
      </c>
      <c r="F661" s="171">
        <v>4</v>
      </c>
      <c r="G661" s="171" t="s">
        <v>46</v>
      </c>
      <c r="H661" s="172">
        <v>76185.067800000004</v>
      </c>
      <c r="I661" s="172">
        <v>121896.1102</v>
      </c>
      <c r="J661" s="172">
        <v>106659.09480000001</v>
      </c>
      <c r="K661" s="172">
        <v>170654.55420000001</v>
      </c>
      <c r="L661" s="172">
        <v>137133.1219</v>
      </c>
      <c r="M661" s="172">
        <v>219412.99840000001</v>
      </c>
      <c r="N661" s="172">
        <v>182844.16260000001</v>
      </c>
      <c r="O661" s="172">
        <v>292550.66450000001</v>
      </c>
      <c r="P661" s="172">
        <v>228555.20319999999</v>
      </c>
      <c r="Q661" s="172">
        <v>365688.33059999999</v>
      </c>
      <c r="R661" s="172">
        <v>259029.23019999999</v>
      </c>
      <c r="S661" s="172">
        <v>414446.7746</v>
      </c>
      <c r="T661" s="172">
        <v>289503.2574</v>
      </c>
      <c r="U661" s="172">
        <v>463205.21879999997</v>
      </c>
    </row>
    <row r="662" spans="1:21">
      <c r="A662" s="171">
        <v>4</v>
      </c>
      <c r="B662" s="171" t="s">
        <v>553</v>
      </c>
      <c r="C662" s="171" t="s">
        <v>173</v>
      </c>
      <c r="D662" s="171" t="s">
        <v>596</v>
      </c>
      <c r="E662" s="171" t="s">
        <v>302</v>
      </c>
      <c r="F662" s="171">
        <v>1</v>
      </c>
      <c r="G662" s="171" t="s">
        <v>48</v>
      </c>
      <c r="H662" s="172">
        <v>89827.745500000005</v>
      </c>
      <c r="I662" s="172">
        <v>157198.5545</v>
      </c>
      <c r="J662" s="172">
        <v>116374.01089999999</v>
      </c>
      <c r="K662" s="172">
        <v>203654.5189</v>
      </c>
      <c r="L662" s="172">
        <v>139343.45120000001</v>
      </c>
      <c r="M662" s="172">
        <v>243851.03959999999</v>
      </c>
      <c r="N662" s="172">
        <v>166295.55710000001</v>
      </c>
      <c r="O662" s="172">
        <v>291017.22489999997</v>
      </c>
      <c r="P662" s="172">
        <v>196098.2113</v>
      </c>
      <c r="Q662" s="172">
        <v>343171.86989999999</v>
      </c>
      <c r="R662" s="172">
        <v>215049.04269999999</v>
      </c>
      <c r="S662" s="172">
        <v>376335.8248</v>
      </c>
      <c r="T662" s="172">
        <v>232908.64420000001</v>
      </c>
      <c r="U662" s="172">
        <v>407590.12729999999</v>
      </c>
    </row>
    <row r="663" spans="1:21">
      <c r="A663" s="171">
        <v>4</v>
      </c>
      <c r="B663" s="171" t="s">
        <v>553</v>
      </c>
      <c r="C663" s="171" t="s">
        <v>173</v>
      </c>
      <c r="D663" s="171" t="s">
        <v>596</v>
      </c>
      <c r="E663" s="171" t="s">
        <v>302</v>
      </c>
      <c r="F663" s="171">
        <v>2</v>
      </c>
      <c r="G663" s="171" t="s">
        <v>44</v>
      </c>
      <c r="H663" s="172">
        <v>76531.006899999993</v>
      </c>
      <c r="I663" s="172">
        <v>133929.26209999999</v>
      </c>
      <c r="J663" s="172">
        <v>100161.978</v>
      </c>
      <c r="K663" s="172">
        <v>175283.4615</v>
      </c>
      <c r="L663" s="172">
        <v>121589.4961</v>
      </c>
      <c r="M663" s="172">
        <v>212781.6182</v>
      </c>
      <c r="N663" s="172">
        <v>148806.67240000001</v>
      </c>
      <c r="O663" s="172">
        <v>260411.67670000001</v>
      </c>
      <c r="P663" s="172">
        <v>176560.07310000001</v>
      </c>
      <c r="Q663" s="172">
        <v>308980.12790000002</v>
      </c>
      <c r="R663" s="172">
        <v>194554.82629999999</v>
      </c>
      <c r="S663" s="172">
        <v>340470.946</v>
      </c>
      <c r="T663" s="172">
        <v>211303.48490000001</v>
      </c>
      <c r="U663" s="172">
        <v>369781.09860000003</v>
      </c>
    </row>
    <row r="664" spans="1:21">
      <c r="A664" s="171">
        <v>4</v>
      </c>
      <c r="B664" s="171" t="s">
        <v>553</v>
      </c>
      <c r="C664" s="171" t="s">
        <v>173</v>
      </c>
      <c r="D664" s="171" t="s">
        <v>596</v>
      </c>
      <c r="E664" s="171" t="s">
        <v>302</v>
      </c>
      <c r="F664" s="171">
        <v>3</v>
      </c>
      <c r="G664" s="171" t="s">
        <v>43</v>
      </c>
      <c r="H664" s="172">
        <v>67937.130399999995</v>
      </c>
      <c r="I664" s="172">
        <v>118889.97809999999</v>
      </c>
      <c r="J664" s="172">
        <v>92372.441399999996</v>
      </c>
      <c r="K664" s="172">
        <v>161651.77239999999</v>
      </c>
      <c r="L664" s="172">
        <v>116716.03419999999</v>
      </c>
      <c r="M664" s="172">
        <v>204253.05989999999</v>
      </c>
      <c r="N664" s="172">
        <v>153546.9149</v>
      </c>
      <c r="O664" s="172">
        <v>268707.10100000002</v>
      </c>
      <c r="P664" s="172">
        <v>189988.83360000001</v>
      </c>
      <c r="Q664" s="172">
        <v>332480.45870000002</v>
      </c>
      <c r="R664" s="172">
        <v>213851.266</v>
      </c>
      <c r="S664" s="172">
        <v>374239.71549999999</v>
      </c>
      <c r="T664" s="172">
        <v>237367.95439999999</v>
      </c>
      <c r="U664" s="172">
        <v>415393.92019999999</v>
      </c>
    </row>
    <row r="665" spans="1:21">
      <c r="A665" s="171">
        <v>4</v>
      </c>
      <c r="B665" s="171" t="s">
        <v>553</v>
      </c>
      <c r="C665" s="171" t="s">
        <v>173</v>
      </c>
      <c r="D665" s="171" t="s">
        <v>596</v>
      </c>
      <c r="E665" s="171" t="s">
        <v>302</v>
      </c>
      <c r="F665" s="171">
        <v>4</v>
      </c>
      <c r="G665" s="171" t="s">
        <v>46</v>
      </c>
      <c r="H665" s="172">
        <v>76534.679900000003</v>
      </c>
      <c r="I665" s="172">
        <v>122455.4896</v>
      </c>
      <c r="J665" s="172">
        <v>107148.5518</v>
      </c>
      <c r="K665" s="172">
        <v>171437.68539999999</v>
      </c>
      <c r="L665" s="172">
        <v>137762.42370000001</v>
      </c>
      <c r="M665" s="172">
        <v>220419.88130000001</v>
      </c>
      <c r="N665" s="172">
        <v>183683.2316</v>
      </c>
      <c r="O665" s="172">
        <v>293893.17499999999</v>
      </c>
      <c r="P665" s="172">
        <v>229604.03950000001</v>
      </c>
      <c r="Q665" s="172">
        <v>367366.46860000002</v>
      </c>
      <c r="R665" s="172">
        <v>260217.91140000001</v>
      </c>
      <c r="S665" s="172">
        <v>416348.66450000001</v>
      </c>
      <c r="T665" s="172">
        <v>290831.78340000001</v>
      </c>
      <c r="U665" s="172">
        <v>465330.8603</v>
      </c>
    </row>
    <row r="666" spans="1:21">
      <c r="A666" s="171">
        <v>4</v>
      </c>
      <c r="B666" s="171" t="s">
        <v>553</v>
      </c>
      <c r="C666" s="171" t="s">
        <v>173</v>
      </c>
      <c r="D666" s="171" t="s">
        <v>596</v>
      </c>
      <c r="E666" s="171" t="s">
        <v>343</v>
      </c>
      <c r="F666" s="171">
        <v>1</v>
      </c>
      <c r="G666" s="171" t="s">
        <v>48</v>
      </c>
      <c r="H666" s="172">
        <v>92388.105500000005</v>
      </c>
      <c r="I666" s="172">
        <v>161679.18470000001</v>
      </c>
      <c r="J666" s="172">
        <v>119580.4057</v>
      </c>
      <c r="K666" s="172">
        <v>209265.70989999999</v>
      </c>
      <c r="L666" s="172">
        <v>143107.38519999999</v>
      </c>
      <c r="M666" s="172">
        <v>250437.92430000001</v>
      </c>
      <c r="N666" s="172">
        <v>170673.28409999999</v>
      </c>
      <c r="O666" s="172">
        <v>298678.24729999999</v>
      </c>
      <c r="P666" s="172">
        <v>201152.9276</v>
      </c>
      <c r="Q666" s="172">
        <v>352017.62339999998</v>
      </c>
      <c r="R666" s="172">
        <v>220534.97469999999</v>
      </c>
      <c r="S666" s="172">
        <v>385936.2058</v>
      </c>
      <c r="T666" s="172">
        <v>238758.03890000001</v>
      </c>
      <c r="U666" s="172">
        <v>417826.56809999997</v>
      </c>
    </row>
    <row r="667" spans="1:21">
      <c r="A667" s="171">
        <v>4</v>
      </c>
      <c r="B667" s="171" t="s">
        <v>553</v>
      </c>
      <c r="C667" s="171" t="s">
        <v>173</v>
      </c>
      <c r="D667" s="171" t="s">
        <v>596</v>
      </c>
      <c r="E667" s="171" t="s">
        <v>343</v>
      </c>
      <c r="F667" s="171">
        <v>2</v>
      </c>
      <c r="G667" s="171" t="s">
        <v>44</v>
      </c>
      <c r="H667" s="172">
        <v>79227.047900000005</v>
      </c>
      <c r="I667" s="172">
        <v>138647.33369999999</v>
      </c>
      <c r="J667" s="172">
        <v>103533.80160000001</v>
      </c>
      <c r="K667" s="172">
        <v>181184.15280000001</v>
      </c>
      <c r="L667" s="172">
        <v>125534.5928</v>
      </c>
      <c r="M667" s="172">
        <v>219685.53750000001</v>
      </c>
      <c r="N667" s="172">
        <v>153362.8573</v>
      </c>
      <c r="O667" s="172">
        <v>268385.00030000001</v>
      </c>
      <c r="P667" s="172">
        <v>181814.15789999999</v>
      </c>
      <c r="Q667" s="172">
        <v>318174.77639999997</v>
      </c>
      <c r="R667" s="172">
        <v>200249.88269999999</v>
      </c>
      <c r="S667" s="172">
        <v>350437.29479999997</v>
      </c>
      <c r="T667" s="172">
        <v>217373.34020000001</v>
      </c>
      <c r="U667" s="172">
        <v>380403.34539999999</v>
      </c>
    </row>
    <row r="668" spans="1:21">
      <c r="A668" s="171">
        <v>4</v>
      </c>
      <c r="B668" s="171" t="s">
        <v>553</v>
      </c>
      <c r="C668" s="171" t="s">
        <v>173</v>
      </c>
      <c r="D668" s="171" t="s">
        <v>596</v>
      </c>
      <c r="E668" s="171" t="s">
        <v>343</v>
      </c>
      <c r="F668" s="171">
        <v>3</v>
      </c>
      <c r="G668" s="171" t="s">
        <v>43</v>
      </c>
      <c r="H668" s="172">
        <v>70688.858900000007</v>
      </c>
      <c r="I668" s="172">
        <v>123705.50320000001</v>
      </c>
      <c r="J668" s="172">
        <v>96252.815799999997</v>
      </c>
      <c r="K668" s="172">
        <v>168442.4278</v>
      </c>
      <c r="L668" s="172">
        <v>121725.9904</v>
      </c>
      <c r="M668" s="172">
        <v>213020.48329999999</v>
      </c>
      <c r="N668" s="172">
        <v>160248.0246</v>
      </c>
      <c r="O668" s="172">
        <v>280434.04300000001</v>
      </c>
      <c r="P668" s="172">
        <v>198385.0656</v>
      </c>
      <c r="Q668" s="172">
        <v>347173.86489999999</v>
      </c>
      <c r="R668" s="172">
        <v>223381.9896</v>
      </c>
      <c r="S668" s="172">
        <v>390918.48180000001</v>
      </c>
      <c r="T668" s="172">
        <v>248036.69760000001</v>
      </c>
      <c r="U668" s="172">
        <v>434064.22080000001</v>
      </c>
    </row>
    <row r="669" spans="1:21">
      <c r="A669" s="171">
        <v>4</v>
      </c>
      <c r="B669" s="171" t="s">
        <v>553</v>
      </c>
      <c r="C669" s="171" t="s">
        <v>173</v>
      </c>
      <c r="D669" s="171" t="s">
        <v>596</v>
      </c>
      <c r="E669" s="171" t="s">
        <v>343</v>
      </c>
      <c r="F669" s="171">
        <v>4</v>
      </c>
      <c r="G669" s="171" t="s">
        <v>46</v>
      </c>
      <c r="H669" s="172">
        <v>78743.642900000006</v>
      </c>
      <c r="I669" s="172">
        <v>125989.8305</v>
      </c>
      <c r="J669" s="172">
        <v>110241.1</v>
      </c>
      <c r="K669" s="172">
        <v>176385.76259999999</v>
      </c>
      <c r="L669" s="172">
        <v>141738.55720000001</v>
      </c>
      <c r="M669" s="172">
        <v>226781.6948</v>
      </c>
      <c r="N669" s="172">
        <v>188984.74290000001</v>
      </c>
      <c r="O669" s="172">
        <v>302375.5931</v>
      </c>
      <c r="P669" s="172">
        <v>236230.92860000001</v>
      </c>
      <c r="Q669" s="172">
        <v>377969.4914</v>
      </c>
      <c r="R669" s="172">
        <v>267728.38569999998</v>
      </c>
      <c r="S669" s="172">
        <v>428365.42349999998</v>
      </c>
      <c r="T669" s="172">
        <v>299225.84289999999</v>
      </c>
      <c r="U669" s="172">
        <v>478761.35560000001</v>
      </c>
    </row>
    <row r="670" spans="1:21">
      <c r="A670" s="171">
        <v>4</v>
      </c>
      <c r="B670" s="171" t="s">
        <v>553</v>
      </c>
      <c r="C670" s="171" t="s">
        <v>173</v>
      </c>
      <c r="D670" s="171" t="s">
        <v>596</v>
      </c>
      <c r="E670" s="171" t="s">
        <v>382</v>
      </c>
      <c r="F670" s="171">
        <v>1</v>
      </c>
      <c r="G670" s="171" t="s">
        <v>48</v>
      </c>
      <c r="H670" s="172">
        <v>89852.817899999995</v>
      </c>
      <c r="I670" s="172">
        <v>157242.4314</v>
      </c>
      <c r="J670" s="172">
        <v>116376.535</v>
      </c>
      <c r="K670" s="172">
        <v>203658.9362</v>
      </c>
      <c r="L670" s="172">
        <v>139326.07260000001</v>
      </c>
      <c r="M670" s="172">
        <v>243820.62710000001</v>
      </c>
      <c r="N670" s="172">
        <v>166243.87839999999</v>
      </c>
      <c r="O670" s="172">
        <v>290926.78720000002</v>
      </c>
      <c r="P670" s="172">
        <v>196008.13879999999</v>
      </c>
      <c r="Q670" s="172">
        <v>343014.24280000001</v>
      </c>
      <c r="R670" s="172">
        <v>214934.75510000001</v>
      </c>
      <c r="S670" s="172">
        <v>376135.82140000002</v>
      </c>
      <c r="T670" s="172">
        <v>232759.91080000001</v>
      </c>
      <c r="U670" s="172">
        <v>407329.84409999999</v>
      </c>
    </row>
    <row r="671" spans="1:21">
      <c r="A671" s="171">
        <v>4</v>
      </c>
      <c r="B671" s="171" t="s">
        <v>553</v>
      </c>
      <c r="C671" s="171" t="s">
        <v>173</v>
      </c>
      <c r="D671" s="171" t="s">
        <v>596</v>
      </c>
      <c r="E671" s="171" t="s">
        <v>382</v>
      </c>
      <c r="F671" s="171">
        <v>2</v>
      </c>
      <c r="G671" s="171" t="s">
        <v>44</v>
      </c>
      <c r="H671" s="172">
        <v>76691.760299999994</v>
      </c>
      <c r="I671" s="172">
        <v>134210.58050000001</v>
      </c>
      <c r="J671" s="172">
        <v>100329.93090000001</v>
      </c>
      <c r="K671" s="172">
        <v>175577.37899999999</v>
      </c>
      <c r="L671" s="172">
        <v>121753.28019999999</v>
      </c>
      <c r="M671" s="172">
        <v>213068.24040000001</v>
      </c>
      <c r="N671" s="172">
        <v>148933.4515</v>
      </c>
      <c r="O671" s="172">
        <v>260633.54019999999</v>
      </c>
      <c r="P671" s="172">
        <v>176669.36910000001</v>
      </c>
      <c r="Q671" s="172">
        <v>309171.3959</v>
      </c>
      <c r="R671" s="172">
        <v>194649.66310000001</v>
      </c>
      <c r="S671" s="172">
        <v>340636.91039999999</v>
      </c>
      <c r="T671" s="172">
        <v>211375.21220000001</v>
      </c>
      <c r="U671" s="172">
        <v>369906.6214</v>
      </c>
    </row>
    <row r="672" spans="1:21">
      <c r="A672" s="171">
        <v>4</v>
      </c>
      <c r="B672" s="171" t="s">
        <v>553</v>
      </c>
      <c r="C672" s="171" t="s">
        <v>173</v>
      </c>
      <c r="D672" s="171" t="s">
        <v>596</v>
      </c>
      <c r="E672" s="171" t="s">
        <v>382</v>
      </c>
      <c r="F672" s="171">
        <v>3</v>
      </c>
      <c r="G672" s="171" t="s">
        <v>43</v>
      </c>
      <c r="H672" s="172">
        <v>68176.908200000005</v>
      </c>
      <c r="I672" s="172">
        <v>119309.5894</v>
      </c>
      <c r="J672" s="172">
        <v>92736.084900000002</v>
      </c>
      <c r="K672" s="172">
        <v>162288.14859999999</v>
      </c>
      <c r="L672" s="172">
        <v>117204.47930000001</v>
      </c>
      <c r="M672" s="172">
        <v>205107.83869999999</v>
      </c>
      <c r="N672" s="172">
        <v>154219.34289999999</v>
      </c>
      <c r="O672" s="172">
        <v>269883.85009999998</v>
      </c>
      <c r="P672" s="172">
        <v>190849.21350000001</v>
      </c>
      <c r="Q672" s="172">
        <v>333986.1238</v>
      </c>
      <c r="R672" s="172">
        <v>214841.3573</v>
      </c>
      <c r="S672" s="172">
        <v>375972.37520000001</v>
      </c>
      <c r="T672" s="172">
        <v>238491.28510000001</v>
      </c>
      <c r="U672" s="172">
        <v>417359.7488</v>
      </c>
    </row>
    <row r="673" spans="1:21">
      <c r="A673" s="171">
        <v>4</v>
      </c>
      <c r="B673" s="171" t="s">
        <v>553</v>
      </c>
      <c r="C673" s="171" t="s">
        <v>173</v>
      </c>
      <c r="D673" s="171" t="s">
        <v>596</v>
      </c>
      <c r="E673" s="171" t="s">
        <v>382</v>
      </c>
      <c r="F673" s="171">
        <v>4</v>
      </c>
      <c r="G673" s="171" t="s">
        <v>46</v>
      </c>
      <c r="H673" s="172">
        <v>76563.488599999997</v>
      </c>
      <c r="I673" s="172">
        <v>122501.5837</v>
      </c>
      <c r="J673" s="172">
        <v>107188.88400000001</v>
      </c>
      <c r="K673" s="172">
        <v>171502.21710000001</v>
      </c>
      <c r="L673" s="172">
        <v>137814.27960000001</v>
      </c>
      <c r="M673" s="172">
        <v>220502.85060000001</v>
      </c>
      <c r="N673" s="172">
        <v>183752.37270000001</v>
      </c>
      <c r="O673" s="172">
        <v>294003.80070000002</v>
      </c>
      <c r="P673" s="172">
        <v>229690.46590000001</v>
      </c>
      <c r="Q673" s="172">
        <v>367504.75089999998</v>
      </c>
      <c r="R673" s="172">
        <v>260315.86129999999</v>
      </c>
      <c r="S673" s="172">
        <v>416505.38429999998</v>
      </c>
      <c r="T673" s="172">
        <v>290941.25679999997</v>
      </c>
      <c r="U673" s="172">
        <v>465506.01770000003</v>
      </c>
    </row>
    <row r="674" spans="1:21">
      <c r="A674" s="171">
        <v>4</v>
      </c>
      <c r="B674" s="171" t="s">
        <v>553</v>
      </c>
      <c r="C674" s="171" t="s">
        <v>173</v>
      </c>
      <c r="D674" s="171" t="s">
        <v>596</v>
      </c>
      <c r="E674" s="171" t="s">
        <v>418</v>
      </c>
      <c r="F674" s="171">
        <v>1</v>
      </c>
      <c r="G674" s="171" t="s">
        <v>48</v>
      </c>
      <c r="H674" s="172">
        <v>91348.921000000002</v>
      </c>
      <c r="I674" s="172">
        <v>159860.61180000001</v>
      </c>
      <c r="J674" s="172">
        <v>118296.3371</v>
      </c>
      <c r="K674" s="172">
        <v>207018.58979999999</v>
      </c>
      <c r="L674" s="172">
        <v>141612.2433</v>
      </c>
      <c r="M674" s="172">
        <v>247821.42569999999</v>
      </c>
      <c r="N674" s="172">
        <v>168953.2058</v>
      </c>
      <c r="O674" s="172">
        <v>295668.1102</v>
      </c>
      <c r="P674" s="172">
        <v>199185.09080000001</v>
      </c>
      <c r="Q674" s="172">
        <v>348573.90889999998</v>
      </c>
      <c r="R674" s="172">
        <v>218409.18119999999</v>
      </c>
      <c r="S674" s="172">
        <v>382216.06719999999</v>
      </c>
      <c r="T674" s="172">
        <v>236507.5281</v>
      </c>
      <c r="U674" s="172">
        <v>413888.17420000001</v>
      </c>
    </row>
    <row r="675" spans="1:21">
      <c r="A675" s="171">
        <v>4</v>
      </c>
      <c r="B675" s="171" t="s">
        <v>553</v>
      </c>
      <c r="C675" s="171" t="s">
        <v>173</v>
      </c>
      <c r="D675" s="171" t="s">
        <v>596</v>
      </c>
      <c r="E675" s="171" t="s">
        <v>418</v>
      </c>
      <c r="F675" s="171">
        <v>2</v>
      </c>
      <c r="G675" s="171" t="s">
        <v>44</v>
      </c>
      <c r="H675" s="172">
        <v>78052.182400000005</v>
      </c>
      <c r="I675" s="172">
        <v>136591.31940000001</v>
      </c>
      <c r="J675" s="172">
        <v>102084.3043</v>
      </c>
      <c r="K675" s="172">
        <v>178647.5324</v>
      </c>
      <c r="L675" s="172">
        <v>123858.2882</v>
      </c>
      <c r="M675" s="172">
        <v>216752.00440000001</v>
      </c>
      <c r="N675" s="172">
        <v>151464.32120000001</v>
      </c>
      <c r="O675" s="172">
        <v>265062.56199999998</v>
      </c>
      <c r="P675" s="172">
        <v>179646.95250000001</v>
      </c>
      <c r="Q675" s="172">
        <v>314382.16690000001</v>
      </c>
      <c r="R675" s="172">
        <v>197914.96470000001</v>
      </c>
      <c r="S675" s="172">
        <v>346351.18829999998</v>
      </c>
      <c r="T675" s="172">
        <v>214902.3688</v>
      </c>
      <c r="U675" s="172">
        <v>376079.14559999999</v>
      </c>
    </row>
    <row r="676" spans="1:21">
      <c r="A676" s="171">
        <v>4</v>
      </c>
      <c r="B676" s="171" t="s">
        <v>553</v>
      </c>
      <c r="C676" s="171" t="s">
        <v>173</v>
      </c>
      <c r="D676" s="171" t="s">
        <v>596</v>
      </c>
      <c r="E676" s="171" t="s">
        <v>418</v>
      </c>
      <c r="F676" s="171">
        <v>3</v>
      </c>
      <c r="G676" s="171" t="s">
        <v>43</v>
      </c>
      <c r="H676" s="172">
        <v>69444.303799999994</v>
      </c>
      <c r="I676" s="172">
        <v>121527.5316</v>
      </c>
      <c r="J676" s="172">
        <v>94482.484200000006</v>
      </c>
      <c r="K676" s="172">
        <v>165344.34729999999</v>
      </c>
      <c r="L676" s="172">
        <v>119428.9464</v>
      </c>
      <c r="M676" s="172">
        <v>209000.65609999999</v>
      </c>
      <c r="N676" s="172">
        <v>157164.1311</v>
      </c>
      <c r="O676" s="172">
        <v>275037.22930000001</v>
      </c>
      <c r="P676" s="172">
        <v>194510.35380000001</v>
      </c>
      <c r="Q676" s="172">
        <v>340393.11910000001</v>
      </c>
      <c r="R676" s="172">
        <v>218975.65549999999</v>
      </c>
      <c r="S676" s="172">
        <v>383207.39720000001</v>
      </c>
      <c r="T676" s="172">
        <v>243095.2133</v>
      </c>
      <c r="U676" s="172">
        <v>425416.62329999998</v>
      </c>
    </row>
    <row r="677" spans="1:21">
      <c r="A677" s="171">
        <v>4</v>
      </c>
      <c r="B677" s="171" t="s">
        <v>553</v>
      </c>
      <c r="C677" s="171" t="s">
        <v>173</v>
      </c>
      <c r="D677" s="171" t="s">
        <v>596</v>
      </c>
      <c r="E677" s="171" t="s">
        <v>418</v>
      </c>
      <c r="F677" s="171">
        <v>4</v>
      </c>
      <c r="G677" s="171" t="s">
        <v>46</v>
      </c>
      <c r="H677" s="172">
        <v>77842.774999999994</v>
      </c>
      <c r="I677" s="172">
        <v>124548.44190000001</v>
      </c>
      <c r="J677" s="172">
        <v>108979.88499999999</v>
      </c>
      <c r="K677" s="172">
        <v>174367.81849999999</v>
      </c>
      <c r="L677" s="172">
        <v>140116.99489999999</v>
      </c>
      <c r="M677" s="172">
        <v>224187.19529999999</v>
      </c>
      <c r="N677" s="172">
        <v>186822.66</v>
      </c>
      <c r="O677" s="172">
        <v>298916.26040000003</v>
      </c>
      <c r="P677" s="172">
        <v>233528.32490000001</v>
      </c>
      <c r="Q677" s="172">
        <v>373645.32539999997</v>
      </c>
      <c r="R677" s="172">
        <v>264665.43489999999</v>
      </c>
      <c r="S677" s="172">
        <v>423464.7022</v>
      </c>
      <c r="T677" s="172">
        <v>295802.54489999998</v>
      </c>
      <c r="U677" s="172">
        <v>473284.07880000002</v>
      </c>
    </row>
    <row r="678" spans="1:21">
      <c r="A678" s="171">
        <v>4</v>
      </c>
      <c r="B678" s="171" t="s">
        <v>553</v>
      </c>
      <c r="C678" s="171" t="s">
        <v>173</v>
      </c>
      <c r="D678" s="171" t="s">
        <v>596</v>
      </c>
      <c r="E678" s="171" t="s">
        <v>450</v>
      </c>
      <c r="F678" s="171">
        <v>1</v>
      </c>
      <c r="G678" s="171" t="s">
        <v>48</v>
      </c>
      <c r="H678" s="172">
        <v>90359.875499999995</v>
      </c>
      <c r="I678" s="172">
        <v>158129.78210000001</v>
      </c>
      <c r="J678" s="172">
        <v>117017.3092</v>
      </c>
      <c r="K678" s="172">
        <v>204780.29089999999</v>
      </c>
      <c r="L678" s="172">
        <v>140082.3351</v>
      </c>
      <c r="M678" s="172">
        <v>245144.08660000001</v>
      </c>
      <c r="N678" s="172">
        <v>167129.75949999999</v>
      </c>
      <c r="O678" s="172">
        <v>292477.07919999998</v>
      </c>
      <c r="P678" s="172">
        <v>197037.09650000001</v>
      </c>
      <c r="Q678" s="172">
        <v>344814.91899999999</v>
      </c>
      <c r="R678" s="172">
        <v>216054.7991</v>
      </c>
      <c r="S678" s="172">
        <v>378095.8983</v>
      </c>
      <c r="T678" s="172">
        <v>233959.53649999999</v>
      </c>
      <c r="U678" s="172">
        <v>409429.1888</v>
      </c>
    </row>
    <row r="679" spans="1:21">
      <c r="A679" s="171">
        <v>4</v>
      </c>
      <c r="B679" s="171" t="s">
        <v>553</v>
      </c>
      <c r="C679" s="171" t="s">
        <v>173</v>
      </c>
      <c r="D679" s="171" t="s">
        <v>596</v>
      </c>
      <c r="E679" s="171" t="s">
        <v>450</v>
      </c>
      <c r="F679" s="171">
        <v>2</v>
      </c>
      <c r="G679" s="171" t="s">
        <v>44</v>
      </c>
      <c r="H679" s="172">
        <v>77198.817800000004</v>
      </c>
      <c r="I679" s="172">
        <v>135097.93109999999</v>
      </c>
      <c r="J679" s="172">
        <v>100970.70510000001</v>
      </c>
      <c r="K679" s="172">
        <v>176698.73379999999</v>
      </c>
      <c r="L679" s="172">
        <v>122509.54270000001</v>
      </c>
      <c r="M679" s="172">
        <v>214391.6997</v>
      </c>
      <c r="N679" s="172">
        <v>149819.3327</v>
      </c>
      <c r="O679" s="172">
        <v>262183.8322</v>
      </c>
      <c r="P679" s="172">
        <v>177698.32689999999</v>
      </c>
      <c r="Q679" s="172">
        <v>310972.07199999999</v>
      </c>
      <c r="R679" s="172">
        <v>195769.70699999999</v>
      </c>
      <c r="S679" s="172">
        <v>342596.98729999998</v>
      </c>
      <c r="T679" s="172">
        <v>212574.83780000001</v>
      </c>
      <c r="U679" s="172">
        <v>372005.96620000002</v>
      </c>
    </row>
    <row r="680" spans="1:21">
      <c r="A680" s="171">
        <v>4</v>
      </c>
      <c r="B680" s="171" t="s">
        <v>553</v>
      </c>
      <c r="C680" s="171" t="s">
        <v>173</v>
      </c>
      <c r="D680" s="171" t="s">
        <v>596</v>
      </c>
      <c r="E680" s="171" t="s">
        <v>450</v>
      </c>
      <c r="F680" s="171">
        <v>3</v>
      </c>
      <c r="G680" s="171" t="s">
        <v>43</v>
      </c>
      <c r="H680" s="172">
        <v>68679.2984</v>
      </c>
      <c r="I680" s="172">
        <v>120188.77220000001</v>
      </c>
      <c r="J680" s="172">
        <v>93439.431100000002</v>
      </c>
      <c r="K680" s="172">
        <v>163519.00440000001</v>
      </c>
      <c r="L680" s="172">
        <v>118108.7815</v>
      </c>
      <c r="M680" s="172">
        <v>206690.3677</v>
      </c>
      <c r="N680" s="172">
        <v>155425.07930000001</v>
      </c>
      <c r="O680" s="172">
        <v>271993.88870000001</v>
      </c>
      <c r="P680" s="172">
        <v>192356.38389999999</v>
      </c>
      <c r="Q680" s="172">
        <v>336623.67200000002</v>
      </c>
      <c r="R680" s="172">
        <v>216549.48379999999</v>
      </c>
      <c r="S680" s="172">
        <v>378961.59659999999</v>
      </c>
      <c r="T680" s="172">
        <v>240400.36749999999</v>
      </c>
      <c r="U680" s="172">
        <v>420700.64319999999</v>
      </c>
    </row>
    <row r="681" spans="1:21">
      <c r="A681" s="171">
        <v>4</v>
      </c>
      <c r="B681" s="171" t="s">
        <v>553</v>
      </c>
      <c r="C681" s="171" t="s">
        <v>173</v>
      </c>
      <c r="D681" s="171" t="s">
        <v>596</v>
      </c>
      <c r="E681" s="171" t="s">
        <v>450</v>
      </c>
      <c r="F681" s="171">
        <v>4</v>
      </c>
      <c r="G681" s="171" t="s">
        <v>46</v>
      </c>
      <c r="H681" s="172">
        <v>76999.519499999995</v>
      </c>
      <c r="I681" s="172">
        <v>123199.23299999999</v>
      </c>
      <c r="J681" s="172">
        <v>107799.3273</v>
      </c>
      <c r="K681" s="172">
        <v>172478.92619999999</v>
      </c>
      <c r="L681" s="172">
        <v>138599.13510000001</v>
      </c>
      <c r="M681" s="172">
        <v>221758.6194</v>
      </c>
      <c r="N681" s="172">
        <v>184798.84669999999</v>
      </c>
      <c r="O681" s="172">
        <v>295678.15919999999</v>
      </c>
      <c r="P681" s="172">
        <v>230998.55840000001</v>
      </c>
      <c r="Q681" s="172">
        <v>369597.69890000002</v>
      </c>
      <c r="R681" s="172">
        <v>261798.36610000001</v>
      </c>
      <c r="S681" s="172">
        <v>418877.3921</v>
      </c>
      <c r="T681" s="172">
        <v>292598.174</v>
      </c>
      <c r="U681" s="172">
        <v>468157.08539999998</v>
      </c>
    </row>
    <row r="682" spans="1:21">
      <c r="A682" s="171">
        <v>4</v>
      </c>
      <c r="B682" s="171" t="s">
        <v>553</v>
      </c>
      <c r="C682" s="171" t="s">
        <v>173</v>
      </c>
      <c r="D682" s="171" t="s">
        <v>596</v>
      </c>
      <c r="E682" s="171" t="s">
        <v>474</v>
      </c>
      <c r="F682" s="171">
        <v>1</v>
      </c>
      <c r="G682" s="171" t="s">
        <v>48</v>
      </c>
      <c r="H682" s="172">
        <v>91373.990399999995</v>
      </c>
      <c r="I682" s="172">
        <v>159904.48329999999</v>
      </c>
      <c r="J682" s="172">
        <v>118298.85739999999</v>
      </c>
      <c r="K682" s="172">
        <v>207023.00039999999</v>
      </c>
      <c r="L682" s="172">
        <v>141594.8602</v>
      </c>
      <c r="M682" s="172">
        <v>247791.00539999999</v>
      </c>
      <c r="N682" s="172">
        <v>168901.52179999999</v>
      </c>
      <c r="O682" s="172">
        <v>295577.66320000001</v>
      </c>
      <c r="P682" s="172">
        <v>199095.01209999999</v>
      </c>
      <c r="Q682" s="172">
        <v>348416.27110000001</v>
      </c>
      <c r="R682" s="172">
        <v>218294.88690000001</v>
      </c>
      <c r="S682" s="172">
        <v>382016.05200000003</v>
      </c>
      <c r="T682" s="172">
        <v>236358.78769999999</v>
      </c>
      <c r="U682" s="172">
        <v>413627.87849999999</v>
      </c>
    </row>
    <row r="683" spans="1:21">
      <c r="A683" s="171">
        <v>4</v>
      </c>
      <c r="B683" s="171" t="s">
        <v>553</v>
      </c>
      <c r="C683" s="171" t="s">
        <v>173</v>
      </c>
      <c r="D683" s="171" t="s">
        <v>596</v>
      </c>
      <c r="E683" s="171" t="s">
        <v>474</v>
      </c>
      <c r="F683" s="171">
        <v>2</v>
      </c>
      <c r="G683" s="171" t="s">
        <v>44</v>
      </c>
      <c r="H683" s="172">
        <v>78212.932799999995</v>
      </c>
      <c r="I683" s="172">
        <v>136872.63250000001</v>
      </c>
      <c r="J683" s="172">
        <v>102252.2533</v>
      </c>
      <c r="K683" s="172">
        <v>178941.44330000001</v>
      </c>
      <c r="L683" s="172">
        <v>124022.0678</v>
      </c>
      <c r="M683" s="172">
        <v>217038.61859999999</v>
      </c>
      <c r="N683" s="172">
        <v>151591.095</v>
      </c>
      <c r="O683" s="172">
        <v>265284.41629999998</v>
      </c>
      <c r="P683" s="172">
        <v>179756.24239999999</v>
      </c>
      <c r="Q683" s="172">
        <v>314573.42420000001</v>
      </c>
      <c r="R683" s="172">
        <v>198009.79490000001</v>
      </c>
      <c r="S683" s="172">
        <v>346517.141</v>
      </c>
      <c r="T683" s="172">
        <v>214974.08900000001</v>
      </c>
      <c r="U683" s="172">
        <v>376204.65580000001</v>
      </c>
    </row>
    <row r="684" spans="1:21">
      <c r="A684" s="171">
        <v>4</v>
      </c>
      <c r="B684" s="171" t="s">
        <v>553</v>
      </c>
      <c r="C684" s="171" t="s">
        <v>173</v>
      </c>
      <c r="D684" s="171" t="s">
        <v>596</v>
      </c>
      <c r="E684" s="171" t="s">
        <v>474</v>
      </c>
      <c r="F684" s="171">
        <v>3</v>
      </c>
      <c r="G684" s="171" t="s">
        <v>43</v>
      </c>
      <c r="H684" s="172">
        <v>69684.078599999993</v>
      </c>
      <c r="I684" s="172">
        <v>121947.13770000001</v>
      </c>
      <c r="J684" s="172">
        <v>94846.123500000002</v>
      </c>
      <c r="K684" s="172">
        <v>165980.71599999999</v>
      </c>
      <c r="L684" s="172">
        <v>119917.386</v>
      </c>
      <c r="M684" s="172">
        <v>209855.42550000001</v>
      </c>
      <c r="N684" s="172">
        <v>157836.55189999999</v>
      </c>
      <c r="O684" s="172">
        <v>276213.96580000001</v>
      </c>
      <c r="P684" s="172">
        <v>195370.7248</v>
      </c>
      <c r="Q684" s="172">
        <v>341898.7684</v>
      </c>
      <c r="R684" s="172">
        <v>219965.73670000001</v>
      </c>
      <c r="S684" s="172">
        <v>384940.0392</v>
      </c>
      <c r="T684" s="172">
        <v>244218.53260000001</v>
      </c>
      <c r="U684" s="172">
        <v>427382.43199999997</v>
      </c>
    </row>
    <row r="685" spans="1:21">
      <c r="A685" s="171">
        <v>4</v>
      </c>
      <c r="B685" s="171" t="s">
        <v>553</v>
      </c>
      <c r="C685" s="171" t="s">
        <v>173</v>
      </c>
      <c r="D685" s="171" t="s">
        <v>596</v>
      </c>
      <c r="E685" s="171" t="s">
        <v>474</v>
      </c>
      <c r="F685" s="171">
        <v>4</v>
      </c>
      <c r="G685" s="171" t="s">
        <v>46</v>
      </c>
      <c r="H685" s="172">
        <v>77871.581200000001</v>
      </c>
      <c r="I685" s="172">
        <v>124594.53170000001</v>
      </c>
      <c r="J685" s="172">
        <v>109020.2136</v>
      </c>
      <c r="K685" s="172">
        <v>174432.3444</v>
      </c>
      <c r="L685" s="172">
        <v>140168.8461</v>
      </c>
      <c r="M685" s="172">
        <v>224270.15710000001</v>
      </c>
      <c r="N685" s="172">
        <v>186891.7948</v>
      </c>
      <c r="O685" s="172">
        <v>299026.8762</v>
      </c>
      <c r="P685" s="172">
        <v>233614.74350000001</v>
      </c>
      <c r="Q685" s="172">
        <v>373783.59519999998</v>
      </c>
      <c r="R685" s="172">
        <v>264763.37589999998</v>
      </c>
      <c r="S685" s="172">
        <v>423621.40779999999</v>
      </c>
      <c r="T685" s="172">
        <v>295912.00839999999</v>
      </c>
      <c r="U685" s="172">
        <v>473459.2205</v>
      </c>
    </row>
    <row r="686" spans="1:21">
      <c r="A686" s="171">
        <v>4</v>
      </c>
      <c r="B686" s="171" t="s">
        <v>553</v>
      </c>
      <c r="C686" s="171" t="s">
        <v>179</v>
      </c>
      <c r="D686" s="171" t="s">
        <v>597</v>
      </c>
      <c r="E686" s="171" t="s">
        <v>224</v>
      </c>
      <c r="F686" s="171">
        <v>1</v>
      </c>
      <c r="G686" s="171" t="s">
        <v>48</v>
      </c>
      <c r="H686" s="172">
        <v>83993.744099999996</v>
      </c>
      <c r="I686" s="172">
        <v>146989.05230000001</v>
      </c>
      <c r="J686" s="172">
        <v>108709.9169</v>
      </c>
      <c r="K686" s="172">
        <v>190242.35459999999</v>
      </c>
      <c r="L686" s="172">
        <v>130094.46120000001</v>
      </c>
      <c r="M686" s="172">
        <v>227665.307</v>
      </c>
      <c r="N686" s="172">
        <v>155148.1323</v>
      </c>
      <c r="O686" s="172">
        <v>271509.2316</v>
      </c>
      <c r="P686" s="172">
        <v>182849.91800000001</v>
      </c>
      <c r="Q686" s="172">
        <v>319987.35639999999</v>
      </c>
      <c r="R686" s="172">
        <v>200465.55780000001</v>
      </c>
      <c r="S686" s="172">
        <v>350814.72600000002</v>
      </c>
      <c r="T686" s="172">
        <v>217025.71650000001</v>
      </c>
      <c r="U686" s="172">
        <v>379795.00380000001</v>
      </c>
    </row>
    <row r="687" spans="1:21">
      <c r="A687" s="171">
        <v>4</v>
      </c>
      <c r="B687" s="171" t="s">
        <v>553</v>
      </c>
      <c r="C687" s="171" t="s">
        <v>179</v>
      </c>
      <c r="D687" s="171" t="s">
        <v>597</v>
      </c>
      <c r="E687" s="171" t="s">
        <v>224</v>
      </c>
      <c r="F687" s="171">
        <v>2</v>
      </c>
      <c r="G687" s="171" t="s">
        <v>44</v>
      </c>
      <c r="H687" s="172">
        <v>72053.816000000006</v>
      </c>
      <c r="I687" s="172">
        <v>126094.178</v>
      </c>
      <c r="J687" s="172">
        <v>94152.173500000004</v>
      </c>
      <c r="K687" s="172">
        <v>164766.30360000001</v>
      </c>
      <c r="L687" s="172">
        <v>114152.1346</v>
      </c>
      <c r="M687" s="172">
        <v>199766.23550000001</v>
      </c>
      <c r="N687" s="172">
        <v>139443.82810000001</v>
      </c>
      <c r="O687" s="172">
        <v>244026.69930000001</v>
      </c>
      <c r="P687" s="172">
        <v>165305.46770000001</v>
      </c>
      <c r="Q687" s="172">
        <v>289284.56849999999</v>
      </c>
      <c r="R687" s="172">
        <v>182062.5883</v>
      </c>
      <c r="S687" s="172">
        <v>318609.5294</v>
      </c>
      <c r="T687" s="172">
        <v>197625.16579999999</v>
      </c>
      <c r="U687" s="172">
        <v>345844.04019999999</v>
      </c>
    </row>
    <row r="688" spans="1:21">
      <c r="A688" s="171">
        <v>4</v>
      </c>
      <c r="B688" s="171" t="s">
        <v>553</v>
      </c>
      <c r="C688" s="171" t="s">
        <v>179</v>
      </c>
      <c r="D688" s="171" t="s">
        <v>597</v>
      </c>
      <c r="E688" s="171" t="s">
        <v>224</v>
      </c>
      <c r="F688" s="171">
        <v>3</v>
      </c>
      <c r="G688" s="171" t="s">
        <v>43</v>
      </c>
      <c r="H688" s="172">
        <v>64306.1944</v>
      </c>
      <c r="I688" s="172">
        <v>112535.84020000001</v>
      </c>
      <c r="J688" s="172">
        <v>87568.676099999997</v>
      </c>
      <c r="K688" s="172">
        <v>153245.1833</v>
      </c>
      <c r="L688" s="172">
        <v>110748.79859999999</v>
      </c>
      <c r="M688" s="172">
        <v>193810.3977</v>
      </c>
      <c r="N688" s="172">
        <v>145802.28090000001</v>
      </c>
      <c r="O688" s="172">
        <v>255153.99160000001</v>
      </c>
      <c r="P688" s="172">
        <v>180506.49110000001</v>
      </c>
      <c r="Q688" s="172">
        <v>315886.35940000002</v>
      </c>
      <c r="R688" s="172">
        <v>203254.55119999999</v>
      </c>
      <c r="S688" s="172">
        <v>355695.46460000001</v>
      </c>
      <c r="T688" s="172">
        <v>225692.14730000001</v>
      </c>
      <c r="U688" s="172">
        <v>394961.25780000002</v>
      </c>
    </row>
    <row r="689" spans="1:21">
      <c r="A689" s="171">
        <v>4</v>
      </c>
      <c r="B689" s="171" t="s">
        <v>553</v>
      </c>
      <c r="C689" s="171" t="s">
        <v>179</v>
      </c>
      <c r="D689" s="171" t="s">
        <v>597</v>
      </c>
      <c r="E689" s="171" t="s">
        <v>224</v>
      </c>
      <c r="F689" s="171">
        <v>4</v>
      </c>
      <c r="G689" s="171" t="s">
        <v>46</v>
      </c>
      <c r="H689" s="172">
        <v>71590.366800000003</v>
      </c>
      <c r="I689" s="172">
        <v>114544.5885</v>
      </c>
      <c r="J689" s="172">
        <v>100226.5134</v>
      </c>
      <c r="K689" s="172">
        <v>160362.42389999999</v>
      </c>
      <c r="L689" s="172">
        <v>128862.66009999999</v>
      </c>
      <c r="M689" s="172">
        <v>206180.25930000001</v>
      </c>
      <c r="N689" s="172">
        <v>171816.88020000001</v>
      </c>
      <c r="O689" s="172">
        <v>274907.01240000001</v>
      </c>
      <c r="P689" s="172">
        <v>214771.10019999999</v>
      </c>
      <c r="Q689" s="172">
        <v>343633.76549999998</v>
      </c>
      <c r="R689" s="172">
        <v>243407.2469</v>
      </c>
      <c r="S689" s="172">
        <v>389451.60080000001</v>
      </c>
      <c r="T689" s="172">
        <v>272043.39360000001</v>
      </c>
      <c r="U689" s="172">
        <v>435269.4363</v>
      </c>
    </row>
    <row r="690" spans="1:21">
      <c r="A690" s="171">
        <v>4</v>
      </c>
      <c r="B690" s="171" t="s">
        <v>553</v>
      </c>
      <c r="C690" s="171" t="s">
        <v>179</v>
      </c>
      <c r="D690" s="171" t="s">
        <v>597</v>
      </c>
      <c r="E690" s="171" t="s">
        <v>268</v>
      </c>
      <c r="F690" s="171">
        <v>1</v>
      </c>
      <c r="G690" s="171" t="s">
        <v>48</v>
      </c>
      <c r="H690" s="172">
        <v>80444.338499999998</v>
      </c>
      <c r="I690" s="172">
        <v>140777.59239999999</v>
      </c>
      <c r="J690" s="172">
        <v>104224.4941</v>
      </c>
      <c r="K690" s="172">
        <v>182392.86480000001</v>
      </c>
      <c r="L690" s="172">
        <v>124800.61900000001</v>
      </c>
      <c r="M690" s="172">
        <v>218401.08309999999</v>
      </c>
      <c r="N690" s="172">
        <v>148946.959</v>
      </c>
      <c r="O690" s="172">
        <v>260657.1783</v>
      </c>
      <c r="P690" s="172">
        <v>175647.20740000001</v>
      </c>
      <c r="Q690" s="172">
        <v>307382.61300000001</v>
      </c>
      <c r="R690" s="172">
        <v>192625.24359999999</v>
      </c>
      <c r="S690" s="172">
        <v>337094.17619999999</v>
      </c>
      <c r="T690" s="172">
        <v>208628.33</v>
      </c>
      <c r="U690" s="172">
        <v>365099.57760000002</v>
      </c>
    </row>
    <row r="691" spans="1:21">
      <c r="A691" s="171">
        <v>4</v>
      </c>
      <c r="B691" s="171" t="s">
        <v>553</v>
      </c>
      <c r="C691" s="171" t="s">
        <v>179</v>
      </c>
      <c r="D691" s="171" t="s">
        <v>597</v>
      </c>
      <c r="E691" s="171" t="s">
        <v>268</v>
      </c>
      <c r="F691" s="171">
        <v>2</v>
      </c>
      <c r="G691" s="171" t="s">
        <v>44</v>
      </c>
      <c r="H691" s="172">
        <v>68504.410399999993</v>
      </c>
      <c r="I691" s="172">
        <v>119882.7182</v>
      </c>
      <c r="J691" s="172">
        <v>89666.750799999994</v>
      </c>
      <c r="K691" s="172">
        <v>156916.8138</v>
      </c>
      <c r="L691" s="172">
        <v>108858.29240000001</v>
      </c>
      <c r="M691" s="172">
        <v>190502.0116</v>
      </c>
      <c r="N691" s="172">
        <v>133242.65479999999</v>
      </c>
      <c r="O691" s="172">
        <v>233174.6459</v>
      </c>
      <c r="P691" s="172">
        <v>158102.75719999999</v>
      </c>
      <c r="Q691" s="172">
        <v>276679.82510000002</v>
      </c>
      <c r="R691" s="172">
        <v>174222.27410000001</v>
      </c>
      <c r="S691" s="172">
        <v>304888.97960000002</v>
      </c>
      <c r="T691" s="172">
        <v>189227.7794</v>
      </c>
      <c r="U691" s="172">
        <v>331148.614</v>
      </c>
    </row>
    <row r="692" spans="1:21">
      <c r="A692" s="171">
        <v>4</v>
      </c>
      <c r="B692" s="171" t="s">
        <v>553</v>
      </c>
      <c r="C692" s="171" t="s">
        <v>179</v>
      </c>
      <c r="D692" s="171" t="s">
        <v>597</v>
      </c>
      <c r="E692" s="171" t="s">
        <v>268</v>
      </c>
      <c r="F692" s="171">
        <v>3</v>
      </c>
      <c r="G692" s="171" t="s">
        <v>43</v>
      </c>
      <c r="H692" s="172">
        <v>60789.460400000004</v>
      </c>
      <c r="I692" s="172">
        <v>106381.55590000001</v>
      </c>
      <c r="J692" s="172">
        <v>82645.248600000006</v>
      </c>
      <c r="K692" s="172">
        <v>144629.1851</v>
      </c>
      <c r="L692" s="172">
        <v>104418.67750000001</v>
      </c>
      <c r="M692" s="172">
        <v>182732.68580000001</v>
      </c>
      <c r="N692" s="172">
        <v>137362.1194</v>
      </c>
      <c r="O692" s="172">
        <v>240383.709</v>
      </c>
      <c r="P692" s="172">
        <v>169956.2893</v>
      </c>
      <c r="Q692" s="172">
        <v>297423.5062</v>
      </c>
      <c r="R692" s="172">
        <v>191297.65580000001</v>
      </c>
      <c r="S692" s="172">
        <v>334770.89760000003</v>
      </c>
      <c r="T692" s="172">
        <v>212328.5583</v>
      </c>
      <c r="U692" s="172">
        <v>371574.97700000001</v>
      </c>
    </row>
    <row r="693" spans="1:21">
      <c r="A693" s="171">
        <v>4</v>
      </c>
      <c r="B693" s="171" t="s">
        <v>553</v>
      </c>
      <c r="C693" s="171" t="s">
        <v>179</v>
      </c>
      <c r="D693" s="171" t="s">
        <v>597</v>
      </c>
      <c r="E693" s="171" t="s">
        <v>268</v>
      </c>
      <c r="F693" s="171">
        <v>4</v>
      </c>
      <c r="G693" s="171" t="s">
        <v>46</v>
      </c>
      <c r="H693" s="172">
        <v>68538.148199999996</v>
      </c>
      <c r="I693" s="172">
        <v>109661.03879999999</v>
      </c>
      <c r="J693" s="172">
        <v>95953.407500000001</v>
      </c>
      <c r="K693" s="172">
        <v>153525.45439999999</v>
      </c>
      <c r="L693" s="172">
        <v>123368.66680000001</v>
      </c>
      <c r="M693" s="172">
        <v>197389.86979999999</v>
      </c>
      <c r="N693" s="172">
        <v>164491.5557</v>
      </c>
      <c r="O693" s="172">
        <v>263186.49310000002</v>
      </c>
      <c r="P693" s="172">
        <v>205614.44459999999</v>
      </c>
      <c r="Q693" s="172">
        <v>328983.1164</v>
      </c>
      <c r="R693" s="172">
        <v>233029.70389999999</v>
      </c>
      <c r="S693" s="172">
        <v>372847.5319</v>
      </c>
      <c r="T693" s="172">
        <v>260444.9632</v>
      </c>
      <c r="U693" s="172">
        <v>416711.9473</v>
      </c>
    </row>
    <row r="694" spans="1:21">
      <c r="A694" s="171">
        <v>4</v>
      </c>
      <c r="B694" s="171" t="s">
        <v>553</v>
      </c>
      <c r="C694" s="171" t="s">
        <v>179</v>
      </c>
      <c r="D694" s="171" t="s">
        <v>597</v>
      </c>
      <c r="E694" s="171" t="s">
        <v>309</v>
      </c>
      <c r="F694" s="171">
        <v>1</v>
      </c>
      <c r="G694" s="171" t="s">
        <v>48</v>
      </c>
      <c r="H694" s="172">
        <v>84425.596099999995</v>
      </c>
      <c r="I694" s="172">
        <v>147744.79329999999</v>
      </c>
      <c r="J694" s="172">
        <v>109343.1338</v>
      </c>
      <c r="K694" s="172">
        <v>191350.48430000001</v>
      </c>
      <c r="L694" s="172">
        <v>130902.8774</v>
      </c>
      <c r="M694" s="172">
        <v>229080.0355</v>
      </c>
      <c r="N694" s="172">
        <v>156189.071</v>
      </c>
      <c r="O694" s="172">
        <v>273330.87420000002</v>
      </c>
      <c r="P694" s="172">
        <v>184149.11850000001</v>
      </c>
      <c r="Q694" s="172">
        <v>322260.95730000001</v>
      </c>
      <c r="R694" s="172">
        <v>201928.49189999999</v>
      </c>
      <c r="S694" s="172">
        <v>353374.86099999998</v>
      </c>
      <c r="T694" s="172">
        <v>218671.57139999999</v>
      </c>
      <c r="U694" s="172">
        <v>382675.25</v>
      </c>
    </row>
    <row r="695" spans="1:21">
      <c r="A695" s="171">
        <v>4</v>
      </c>
      <c r="B695" s="171" t="s">
        <v>553</v>
      </c>
      <c r="C695" s="171" t="s">
        <v>179</v>
      </c>
      <c r="D695" s="171" t="s">
        <v>597</v>
      </c>
      <c r="E695" s="171" t="s">
        <v>309</v>
      </c>
      <c r="F695" s="171">
        <v>2</v>
      </c>
      <c r="G695" s="171" t="s">
        <v>44</v>
      </c>
      <c r="H695" s="172">
        <v>72078.624500000005</v>
      </c>
      <c r="I695" s="172">
        <v>126137.59299999999</v>
      </c>
      <c r="J695" s="172">
        <v>94289.103300000002</v>
      </c>
      <c r="K695" s="172">
        <v>165005.93059999999</v>
      </c>
      <c r="L695" s="172">
        <v>114417.0618</v>
      </c>
      <c r="M695" s="172">
        <v>200229.85819999999</v>
      </c>
      <c r="N695" s="172">
        <v>139949.39230000001</v>
      </c>
      <c r="O695" s="172">
        <v>244911.43640000001</v>
      </c>
      <c r="P695" s="172">
        <v>166006.56140000001</v>
      </c>
      <c r="Q695" s="172">
        <v>290511.48229999997</v>
      </c>
      <c r="R695" s="172">
        <v>182898.14790000001</v>
      </c>
      <c r="S695" s="172">
        <v>320071.75880000001</v>
      </c>
      <c r="T695" s="172">
        <v>198609.63759999999</v>
      </c>
      <c r="U695" s="172">
        <v>347566.86589999998</v>
      </c>
    </row>
    <row r="696" spans="1:21">
      <c r="A696" s="171">
        <v>4</v>
      </c>
      <c r="B696" s="171" t="s">
        <v>553</v>
      </c>
      <c r="C696" s="171" t="s">
        <v>179</v>
      </c>
      <c r="D696" s="171" t="s">
        <v>597</v>
      </c>
      <c r="E696" s="171" t="s">
        <v>309</v>
      </c>
      <c r="F696" s="171">
        <v>3</v>
      </c>
      <c r="G696" s="171" t="s">
        <v>43</v>
      </c>
      <c r="H696" s="172">
        <v>64089.261500000001</v>
      </c>
      <c r="I696" s="172">
        <v>112156.20759999999</v>
      </c>
      <c r="J696" s="172">
        <v>87181.106499999994</v>
      </c>
      <c r="K696" s="172">
        <v>152566.9362</v>
      </c>
      <c r="L696" s="172">
        <v>110187.78449999999</v>
      </c>
      <c r="M696" s="172">
        <v>192828.62289999999</v>
      </c>
      <c r="N696" s="172">
        <v>144990.7579</v>
      </c>
      <c r="O696" s="172">
        <v>253733.82629999999</v>
      </c>
      <c r="P696" s="172">
        <v>179432.55239999999</v>
      </c>
      <c r="Q696" s="172">
        <v>314006.96659999999</v>
      </c>
      <c r="R696" s="172">
        <v>201992.43849999999</v>
      </c>
      <c r="S696" s="172">
        <v>353486.76740000001</v>
      </c>
      <c r="T696" s="172">
        <v>224231.27669999999</v>
      </c>
      <c r="U696" s="172">
        <v>392404.73430000001</v>
      </c>
    </row>
    <row r="697" spans="1:21">
      <c r="A697" s="171">
        <v>4</v>
      </c>
      <c r="B697" s="171" t="s">
        <v>553</v>
      </c>
      <c r="C697" s="171" t="s">
        <v>179</v>
      </c>
      <c r="D697" s="171" t="s">
        <v>597</v>
      </c>
      <c r="E697" s="171" t="s">
        <v>309</v>
      </c>
      <c r="F697" s="171">
        <v>4</v>
      </c>
      <c r="G697" s="171" t="s">
        <v>46</v>
      </c>
      <c r="H697" s="172">
        <v>71939.981499999994</v>
      </c>
      <c r="I697" s="172">
        <v>115103.97199999999</v>
      </c>
      <c r="J697" s="172">
        <v>100715.974</v>
      </c>
      <c r="K697" s="172">
        <v>161145.56090000001</v>
      </c>
      <c r="L697" s="172">
        <v>129491.9666</v>
      </c>
      <c r="M697" s="172">
        <v>207187.14970000001</v>
      </c>
      <c r="N697" s="172">
        <v>172655.95550000001</v>
      </c>
      <c r="O697" s="172">
        <v>276249.53289999999</v>
      </c>
      <c r="P697" s="172">
        <v>215819.9443</v>
      </c>
      <c r="Q697" s="172">
        <v>345311.91600000003</v>
      </c>
      <c r="R697" s="172">
        <v>244595.9368</v>
      </c>
      <c r="S697" s="172">
        <v>391353.5049</v>
      </c>
      <c r="T697" s="172">
        <v>273371.92950000003</v>
      </c>
      <c r="U697" s="172">
        <v>437395.09370000003</v>
      </c>
    </row>
    <row r="698" spans="1:21">
      <c r="A698" s="171">
        <v>4</v>
      </c>
      <c r="B698" s="171" t="s">
        <v>553</v>
      </c>
      <c r="C698" s="171" t="s">
        <v>179</v>
      </c>
      <c r="D698" s="171" t="s">
        <v>597</v>
      </c>
      <c r="E698" s="171" t="s">
        <v>324</v>
      </c>
      <c r="F698" s="171">
        <v>1</v>
      </c>
      <c r="G698" s="171" t="s">
        <v>48</v>
      </c>
      <c r="H698" s="172">
        <v>85464.777700000006</v>
      </c>
      <c r="I698" s="172">
        <v>149563.36110000001</v>
      </c>
      <c r="J698" s="172">
        <v>110627.19869999999</v>
      </c>
      <c r="K698" s="172">
        <v>193597.59770000001</v>
      </c>
      <c r="L698" s="172">
        <v>132398.0148</v>
      </c>
      <c r="M698" s="172">
        <v>231696.52600000001</v>
      </c>
      <c r="N698" s="172">
        <v>157909.14369999999</v>
      </c>
      <c r="O698" s="172">
        <v>276341.00150000001</v>
      </c>
      <c r="P698" s="172">
        <v>186116.94870000001</v>
      </c>
      <c r="Q698" s="172">
        <v>325704.66009999998</v>
      </c>
      <c r="R698" s="172">
        <v>204054.2781</v>
      </c>
      <c r="S698" s="172">
        <v>357094.98670000001</v>
      </c>
      <c r="T698" s="172">
        <v>220922.0742</v>
      </c>
      <c r="U698" s="172">
        <v>386613.6298</v>
      </c>
    </row>
    <row r="699" spans="1:21">
      <c r="A699" s="171">
        <v>4</v>
      </c>
      <c r="B699" s="171" t="s">
        <v>553</v>
      </c>
      <c r="C699" s="171" t="s">
        <v>179</v>
      </c>
      <c r="D699" s="171" t="s">
        <v>597</v>
      </c>
      <c r="E699" s="171" t="s">
        <v>324</v>
      </c>
      <c r="F699" s="171">
        <v>2</v>
      </c>
      <c r="G699" s="171" t="s">
        <v>44</v>
      </c>
      <c r="H699" s="172">
        <v>73253.487899999993</v>
      </c>
      <c r="I699" s="172">
        <v>128193.60370000001</v>
      </c>
      <c r="J699" s="172">
        <v>95738.597800000003</v>
      </c>
      <c r="K699" s="172">
        <v>167542.54610000001</v>
      </c>
      <c r="L699" s="172">
        <v>116093.36289999999</v>
      </c>
      <c r="M699" s="172">
        <v>203163.38510000001</v>
      </c>
      <c r="N699" s="172">
        <v>141847.92379999999</v>
      </c>
      <c r="O699" s="172">
        <v>248233.86670000001</v>
      </c>
      <c r="P699" s="172">
        <v>168173.76130000001</v>
      </c>
      <c r="Q699" s="172">
        <v>294304.0821</v>
      </c>
      <c r="R699" s="172">
        <v>185233.05970000001</v>
      </c>
      <c r="S699" s="172">
        <v>324157.85460000002</v>
      </c>
      <c r="T699" s="172">
        <v>201080.6023</v>
      </c>
      <c r="U699" s="172">
        <v>351891.054</v>
      </c>
    </row>
    <row r="700" spans="1:21">
      <c r="A700" s="171">
        <v>4</v>
      </c>
      <c r="B700" s="171" t="s">
        <v>553</v>
      </c>
      <c r="C700" s="171" t="s">
        <v>179</v>
      </c>
      <c r="D700" s="171" t="s">
        <v>597</v>
      </c>
      <c r="E700" s="171" t="s">
        <v>324</v>
      </c>
      <c r="F700" s="171">
        <v>3</v>
      </c>
      <c r="G700" s="171" t="s">
        <v>43</v>
      </c>
      <c r="H700" s="172">
        <v>65333.8151</v>
      </c>
      <c r="I700" s="172">
        <v>114334.17630000001</v>
      </c>
      <c r="J700" s="172">
        <v>88951.436100000006</v>
      </c>
      <c r="K700" s="172">
        <v>155665.01319999999</v>
      </c>
      <c r="L700" s="172">
        <v>112484.82610000001</v>
      </c>
      <c r="M700" s="172">
        <v>196848.44579999999</v>
      </c>
      <c r="N700" s="172">
        <v>148074.6482</v>
      </c>
      <c r="O700" s="172">
        <v>259130.63440000001</v>
      </c>
      <c r="P700" s="172">
        <v>183307.26029999999</v>
      </c>
      <c r="Q700" s="172">
        <v>320787.70559999999</v>
      </c>
      <c r="R700" s="172">
        <v>206398.7683</v>
      </c>
      <c r="S700" s="172">
        <v>361197.84450000001</v>
      </c>
      <c r="T700" s="172">
        <v>229172.75640000001</v>
      </c>
      <c r="U700" s="172">
        <v>401052.3236</v>
      </c>
    </row>
    <row r="701" spans="1:21">
      <c r="A701" s="171">
        <v>4</v>
      </c>
      <c r="B701" s="171" t="s">
        <v>553</v>
      </c>
      <c r="C701" s="171" t="s">
        <v>179</v>
      </c>
      <c r="D701" s="171" t="s">
        <v>597</v>
      </c>
      <c r="E701" s="171" t="s">
        <v>324</v>
      </c>
      <c r="F701" s="171">
        <v>4</v>
      </c>
      <c r="G701" s="171" t="s">
        <v>46</v>
      </c>
      <c r="H701" s="172">
        <v>72840.846900000004</v>
      </c>
      <c r="I701" s="172">
        <v>116545.35679999999</v>
      </c>
      <c r="J701" s="172">
        <v>101977.1856</v>
      </c>
      <c r="K701" s="172">
        <v>163163.49950000001</v>
      </c>
      <c r="L701" s="172">
        <v>131113.52439999999</v>
      </c>
      <c r="M701" s="172">
        <v>209781.6422</v>
      </c>
      <c r="N701" s="172">
        <v>174818.03260000001</v>
      </c>
      <c r="O701" s="172">
        <v>279708.85629999998</v>
      </c>
      <c r="P701" s="172">
        <v>218522.54070000001</v>
      </c>
      <c r="Q701" s="172">
        <v>349636.07030000002</v>
      </c>
      <c r="R701" s="172">
        <v>247658.87950000001</v>
      </c>
      <c r="S701" s="172">
        <v>396254.21299999999</v>
      </c>
      <c r="T701" s="172">
        <v>276795.2182</v>
      </c>
      <c r="U701" s="172">
        <v>442872.35570000001</v>
      </c>
    </row>
    <row r="702" spans="1:21">
      <c r="A702" s="171">
        <v>4</v>
      </c>
      <c r="B702" s="171" t="s">
        <v>553</v>
      </c>
      <c r="C702" s="171" t="s">
        <v>179</v>
      </c>
      <c r="D702" s="171" t="s">
        <v>597</v>
      </c>
      <c r="E702" s="171" t="s">
        <v>388</v>
      </c>
      <c r="F702" s="171">
        <v>1</v>
      </c>
      <c r="G702" s="171" t="s">
        <v>48</v>
      </c>
      <c r="H702" s="172">
        <v>81965.511100000003</v>
      </c>
      <c r="I702" s="172">
        <v>143439.64439999999</v>
      </c>
      <c r="J702" s="172">
        <v>106146.81660000001</v>
      </c>
      <c r="K702" s="172">
        <v>185756.929</v>
      </c>
      <c r="L702" s="172">
        <v>127069.4065</v>
      </c>
      <c r="M702" s="172">
        <v>222371.4614</v>
      </c>
      <c r="N702" s="172">
        <v>151604.60250000001</v>
      </c>
      <c r="O702" s="172">
        <v>265308.05430000002</v>
      </c>
      <c r="P702" s="172">
        <v>178734.08069999999</v>
      </c>
      <c r="Q702" s="172">
        <v>312784.64120000001</v>
      </c>
      <c r="R702" s="172">
        <v>195985.37530000001</v>
      </c>
      <c r="S702" s="172">
        <v>342974.4068</v>
      </c>
      <c r="T702" s="172">
        <v>212227.20689999999</v>
      </c>
      <c r="U702" s="172">
        <v>371397.61210000003</v>
      </c>
    </row>
    <row r="703" spans="1:21">
      <c r="A703" s="171">
        <v>4</v>
      </c>
      <c r="B703" s="171" t="s">
        <v>553</v>
      </c>
      <c r="C703" s="171" t="s">
        <v>179</v>
      </c>
      <c r="D703" s="171" t="s">
        <v>597</v>
      </c>
      <c r="E703" s="171" t="s">
        <v>388</v>
      </c>
      <c r="F703" s="171">
        <v>2</v>
      </c>
      <c r="G703" s="171" t="s">
        <v>44</v>
      </c>
      <c r="H703" s="172">
        <v>70025.582899999994</v>
      </c>
      <c r="I703" s="172">
        <v>122544.77009999999</v>
      </c>
      <c r="J703" s="172">
        <v>91589.073099999994</v>
      </c>
      <c r="K703" s="172">
        <v>160280.87789999999</v>
      </c>
      <c r="L703" s="172">
        <v>111127.0799</v>
      </c>
      <c r="M703" s="172">
        <v>194472.38990000001</v>
      </c>
      <c r="N703" s="172">
        <v>135900.29819999999</v>
      </c>
      <c r="O703" s="172">
        <v>237825.52189999999</v>
      </c>
      <c r="P703" s="172">
        <v>161189.6305</v>
      </c>
      <c r="Q703" s="172">
        <v>282081.85330000002</v>
      </c>
      <c r="R703" s="172">
        <v>177582.40590000001</v>
      </c>
      <c r="S703" s="172">
        <v>310769.21029999998</v>
      </c>
      <c r="T703" s="172">
        <v>192826.6562</v>
      </c>
      <c r="U703" s="172">
        <v>337446.64840000001</v>
      </c>
    </row>
    <row r="704" spans="1:21">
      <c r="A704" s="171">
        <v>4</v>
      </c>
      <c r="B704" s="171" t="s">
        <v>553</v>
      </c>
      <c r="C704" s="171" t="s">
        <v>179</v>
      </c>
      <c r="D704" s="171" t="s">
        <v>597</v>
      </c>
      <c r="E704" s="171" t="s">
        <v>388</v>
      </c>
      <c r="F704" s="171">
        <v>3</v>
      </c>
      <c r="G704" s="171" t="s">
        <v>43</v>
      </c>
      <c r="H704" s="172">
        <v>62296.630899999996</v>
      </c>
      <c r="I704" s="172">
        <v>109019.10400000001</v>
      </c>
      <c r="J704" s="172">
        <v>84755.287200000006</v>
      </c>
      <c r="K704" s="172">
        <v>148321.75260000001</v>
      </c>
      <c r="L704" s="172">
        <v>107131.5843</v>
      </c>
      <c r="M704" s="172">
        <v>187480.27249999999</v>
      </c>
      <c r="N704" s="172">
        <v>140979.32829999999</v>
      </c>
      <c r="O704" s="172">
        <v>246713.82459999999</v>
      </c>
      <c r="P704" s="172">
        <v>174477.80050000001</v>
      </c>
      <c r="Q704" s="172">
        <v>305336.1508</v>
      </c>
      <c r="R704" s="172">
        <v>196422.03520000001</v>
      </c>
      <c r="S704" s="172">
        <v>343738.56150000001</v>
      </c>
      <c r="T704" s="172">
        <v>218055.80590000001</v>
      </c>
      <c r="U704" s="172">
        <v>381597.66029999999</v>
      </c>
    </row>
    <row r="705" spans="1:21">
      <c r="A705" s="171">
        <v>4</v>
      </c>
      <c r="B705" s="171" t="s">
        <v>553</v>
      </c>
      <c r="C705" s="171" t="s">
        <v>179</v>
      </c>
      <c r="D705" s="171" t="s">
        <v>597</v>
      </c>
      <c r="E705" s="171" t="s">
        <v>388</v>
      </c>
      <c r="F705" s="171">
        <v>4</v>
      </c>
      <c r="G705" s="171" t="s">
        <v>46</v>
      </c>
      <c r="H705" s="172">
        <v>69846.2408</v>
      </c>
      <c r="I705" s="172">
        <v>111753.9869</v>
      </c>
      <c r="J705" s="172">
        <v>97784.736999999994</v>
      </c>
      <c r="K705" s="172">
        <v>156455.58170000001</v>
      </c>
      <c r="L705" s="172">
        <v>125723.2334</v>
      </c>
      <c r="M705" s="172">
        <v>201157.1764</v>
      </c>
      <c r="N705" s="172">
        <v>167630.97779999999</v>
      </c>
      <c r="O705" s="172">
        <v>268209.5686</v>
      </c>
      <c r="P705" s="172">
        <v>209538.72229999999</v>
      </c>
      <c r="Q705" s="172">
        <v>335261.9607</v>
      </c>
      <c r="R705" s="172">
        <v>237477.21859999999</v>
      </c>
      <c r="S705" s="172">
        <v>379963.55530000001</v>
      </c>
      <c r="T705" s="172">
        <v>265415.71480000002</v>
      </c>
      <c r="U705" s="172">
        <v>424665.15010000003</v>
      </c>
    </row>
    <row r="706" spans="1:21">
      <c r="A706" s="171">
        <v>4</v>
      </c>
      <c r="B706" s="171" t="s">
        <v>553</v>
      </c>
      <c r="C706" s="171" t="s">
        <v>179</v>
      </c>
      <c r="D706" s="171" t="s">
        <v>597</v>
      </c>
      <c r="E706" s="171" t="s">
        <v>423</v>
      </c>
      <c r="F706" s="171">
        <v>1</v>
      </c>
      <c r="G706" s="171" t="s">
        <v>48</v>
      </c>
      <c r="H706" s="172">
        <v>82472.571599999996</v>
      </c>
      <c r="I706" s="172">
        <v>144327.00030000001</v>
      </c>
      <c r="J706" s="172">
        <v>106787.59450000001</v>
      </c>
      <c r="K706" s="172">
        <v>186878.2904</v>
      </c>
      <c r="L706" s="172">
        <v>127825.67359999999</v>
      </c>
      <c r="M706" s="172">
        <v>223694.92869999999</v>
      </c>
      <c r="N706" s="172">
        <v>152490.4889</v>
      </c>
      <c r="O706" s="172">
        <v>266858.35560000001</v>
      </c>
      <c r="P706" s="172">
        <v>179763.04459999999</v>
      </c>
      <c r="Q706" s="172">
        <v>314585.32809999998</v>
      </c>
      <c r="R706" s="172">
        <v>197105.42600000001</v>
      </c>
      <c r="S706" s="172">
        <v>344934.49530000001</v>
      </c>
      <c r="T706" s="172">
        <v>213426.83970000001</v>
      </c>
      <c r="U706" s="172">
        <v>373496.9694</v>
      </c>
    </row>
    <row r="707" spans="1:21">
      <c r="A707" s="171">
        <v>4</v>
      </c>
      <c r="B707" s="171" t="s">
        <v>553</v>
      </c>
      <c r="C707" s="171" t="s">
        <v>179</v>
      </c>
      <c r="D707" s="171" t="s">
        <v>597</v>
      </c>
      <c r="E707" s="171" t="s">
        <v>423</v>
      </c>
      <c r="F707" s="171">
        <v>2</v>
      </c>
      <c r="G707" s="171" t="s">
        <v>44</v>
      </c>
      <c r="H707" s="172">
        <v>70532.643500000006</v>
      </c>
      <c r="I707" s="172">
        <v>123432.12609999999</v>
      </c>
      <c r="J707" s="172">
        <v>92229.8511</v>
      </c>
      <c r="K707" s="172">
        <v>161402.23939999999</v>
      </c>
      <c r="L707" s="172">
        <v>111883.34699999999</v>
      </c>
      <c r="M707" s="172">
        <v>195795.8572</v>
      </c>
      <c r="N707" s="172">
        <v>136786.18470000001</v>
      </c>
      <c r="O707" s="172">
        <v>239375.82320000001</v>
      </c>
      <c r="P707" s="172">
        <v>162218.5944</v>
      </c>
      <c r="Q707" s="172">
        <v>283882.54019999999</v>
      </c>
      <c r="R707" s="172">
        <v>178702.4564</v>
      </c>
      <c r="S707" s="172">
        <v>312729.29879999999</v>
      </c>
      <c r="T707" s="172">
        <v>194026.28899999999</v>
      </c>
      <c r="U707" s="172">
        <v>339546.00579999998</v>
      </c>
    </row>
    <row r="708" spans="1:21">
      <c r="A708" s="171">
        <v>4</v>
      </c>
      <c r="B708" s="171" t="s">
        <v>553</v>
      </c>
      <c r="C708" s="171" t="s">
        <v>179</v>
      </c>
      <c r="D708" s="171" t="s">
        <v>597</v>
      </c>
      <c r="E708" s="171" t="s">
        <v>423</v>
      </c>
      <c r="F708" s="171">
        <v>3</v>
      </c>
      <c r="G708" s="171" t="s">
        <v>43</v>
      </c>
      <c r="H708" s="172">
        <v>62799.023999999998</v>
      </c>
      <c r="I708" s="172">
        <v>109898.292</v>
      </c>
      <c r="J708" s="172">
        <v>85458.637499999997</v>
      </c>
      <c r="K708" s="172">
        <v>149552.6158</v>
      </c>
      <c r="L708" s="172">
        <v>108035.89200000001</v>
      </c>
      <c r="M708" s="172">
        <v>189062.81090000001</v>
      </c>
      <c r="N708" s="172">
        <v>142185.07190000001</v>
      </c>
      <c r="O708" s="172">
        <v>248823.87580000001</v>
      </c>
      <c r="P708" s="172">
        <v>175984.97990000001</v>
      </c>
      <c r="Q708" s="172">
        <v>307973.71470000001</v>
      </c>
      <c r="R708" s="172">
        <v>198130.17189999999</v>
      </c>
      <c r="S708" s="172">
        <v>346727.80070000002</v>
      </c>
      <c r="T708" s="172">
        <v>219964.89980000001</v>
      </c>
      <c r="U708" s="172">
        <v>384938.57459999999</v>
      </c>
    </row>
    <row r="709" spans="1:21">
      <c r="A709" s="171">
        <v>4</v>
      </c>
      <c r="B709" s="171" t="s">
        <v>553</v>
      </c>
      <c r="C709" s="171" t="s">
        <v>179</v>
      </c>
      <c r="D709" s="171" t="s">
        <v>597</v>
      </c>
      <c r="E709" s="171" t="s">
        <v>423</v>
      </c>
      <c r="F709" s="171">
        <v>4</v>
      </c>
      <c r="G709" s="171" t="s">
        <v>46</v>
      </c>
      <c r="H709" s="172">
        <v>70282.274300000005</v>
      </c>
      <c r="I709" s="172">
        <v>112451.64049999999</v>
      </c>
      <c r="J709" s="172">
        <v>98395.183900000004</v>
      </c>
      <c r="K709" s="172">
        <v>157432.2966</v>
      </c>
      <c r="L709" s="172">
        <v>126508.09359999999</v>
      </c>
      <c r="M709" s="172">
        <v>202412.95269999999</v>
      </c>
      <c r="N709" s="172">
        <v>168677.45809999999</v>
      </c>
      <c r="O709" s="172">
        <v>269883.93699999998</v>
      </c>
      <c r="P709" s="172">
        <v>210846.82260000001</v>
      </c>
      <c r="Q709" s="172">
        <v>337354.92119999998</v>
      </c>
      <c r="R709" s="172">
        <v>238959.7323</v>
      </c>
      <c r="S709" s="172">
        <v>382335.5773</v>
      </c>
      <c r="T709" s="172">
        <v>267072.64199999999</v>
      </c>
      <c r="U709" s="172">
        <v>427316.23349999997</v>
      </c>
    </row>
    <row r="710" spans="1:21">
      <c r="A710" s="171">
        <v>4</v>
      </c>
      <c r="B710" s="171" t="s">
        <v>553</v>
      </c>
      <c r="C710" s="171" t="s">
        <v>179</v>
      </c>
      <c r="D710" s="171" t="s">
        <v>597</v>
      </c>
      <c r="E710" s="171" t="s">
        <v>454</v>
      </c>
      <c r="F710" s="171">
        <v>1</v>
      </c>
      <c r="G710" s="171" t="s">
        <v>48</v>
      </c>
      <c r="H710" s="172">
        <v>79962.350399999996</v>
      </c>
      <c r="I710" s="172">
        <v>139934.1133</v>
      </c>
      <c r="J710" s="172">
        <v>103586.2403</v>
      </c>
      <c r="K710" s="172">
        <v>181275.92060000001</v>
      </c>
      <c r="L710" s="172">
        <v>124026.9734</v>
      </c>
      <c r="M710" s="172">
        <v>217047.2034</v>
      </c>
      <c r="N710" s="172">
        <v>148009.3939</v>
      </c>
      <c r="O710" s="172">
        <v>259016.4393</v>
      </c>
      <c r="P710" s="172">
        <v>174528.171</v>
      </c>
      <c r="Q710" s="172">
        <v>305424.29920000001</v>
      </c>
      <c r="R710" s="172">
        <v>191390.90530000001</v>
      </c>
      <c r="S710" s="172">
        <v>334934.08429999999</v>
      </c>
      <c r="T710" s="172">
        <v>207279.96410000001</v>
      </c>
      <c r="U710" s="172">
        <v>362739.93709999998</v>
      </c>
    </row>
    <row r="711" spans="1:21">
      <c r="A711" s="171">
        <v>4</v>
      </c>
      <c r="B711" s="171" t="s">
        <v>553</v>
      </c>
      <c r="C711" s="171" t="s">
        <v>179</v>
      </c>
      <c r="D711" s="171" t="s">
        <v>597</v>
      </c>
      <c r="E711" s="171" t="s">
        <v>454</v>
      </c>
      <c r="F711" s="171">
        <v>2</v>
      </c>
      <c r="G711" s="171" t="s">
        <v>44</v>
      </c>
      <c r="H711" s="172">
        <v>68158.103099999993</v>
      </c>
      <c r="I711" s="172">
        <v>119276.68060000001</v>
      </c>
      <c r="J711" s="172">
        <v>89193.925700000007</v>
      </c>
      <c r="K711" s="172">
        <v>156089.36989999999</v>
      </c>
      <c r="L711" s="172">
        <v>108265.8094</v>
      </c>
      <c r="M711" s="172">
        <v>189465.16639999999</v>
      </c>
      <c r="N711" s="172">
        <v>132483.54749999999</v>
      </c>
      <c r="O711" s="172">
        <v>231846.20809999999</v>
      </c>
      <c r="P711" s="172">
        <v>157183.08929999999</v>
      </c>
      <c r="Q711" s="172">
        <v>275070.40629999997</v>
      </c>
      <c r="R711" s="172">
        <v>173197.06030000001</v>
      </c>
      <c r="S711" s="172">
        <v>303094.85550000001</v>
      </c>
      <c r="T711" s="172">
        <v>188099.87400000001</v>
      </c>
      <c r="U711" s="172">
        <v>329174.7794</v>
      </c>
    </row>
    <row r="712" spans="1:21">
      <c r="A712" s="171">
        <v>4</v>
      </c>
      <c r="B712" s="171" t="s">
        <v>553</v>
      </c>
      <c r="C712" s="171" t="s">
        <v>179</v>
      </c>
      <c r="D712" s="171" t="s">
        <v>597</v>
      </c>
      <c r="E712" s="171" t="s">
        <v>454</v>
      </c>
      <c r="F712" s="171">
        <v>3</v>
      </c>
      <c r="G712" s="171" t="s">
        <v>43</v>
      </c>
      <c r="H712" s="172">
        <v>60526.845200000003</v>
      </c>
      <c r="I712" s="172">
        <v>105921.9791</v>
      </c>
      <c r="J712" s="172">
        <v>82305.541800000006</v>
      </c>
      <c r="K712" s="172">
        <v>144034.69810000001</v>
      </c>
      <c r="L712" s="172">
        <v>104002.8149</v>
      </c>
      <c r="M712" s="172">
        <v>182004.92619999999</v>
      </c>
      <c r="N712" s="172">
        <v>136828.8039</v>
      </c>
      <c r="O712" s="172">
        <v>239450.4068</v>
      </c>
      <c r="P712" s="172">
        <v>169309.48989999999</v>
      </c>
      <c r="Q712" s="172">
        <v>296291.60729999997</v>
      </c>
      <c r="R712" s="172">
        <v>190579.61050000001</v>
      </c>
      <c r="S712" s="172">
        <v>333514.31839999999</v>
      </c>
      <c r="T712" s="172">
        <v>211542.79500000001</v>
      </c>
      <c r="U712" s="172">
        <v>370199.89130000002</v>
      </c>
    </row>
    <row r="713" spans="1:21">
      <c r="A713" s="171">
        <v>4</v>
      </c>
      <c r="B713" s="171" t="s">
        <v>553</v>
      </c>
      <c r="C713" s="171" t="s">
        <v>179</v>
      </c>
      <c r="D713" s="171" t="s">
        <v>597</v>
      </c>
      <c r="E713" s="171" t="s">
        <v>454</v>
      </c>
      <c r="F713" s="171">
        <v>4</v>
      </c>
      <c r="G713" s="171" t="s">
        <v>46</v>
      </c>
      <c r="H713" s="172">
        <v>68130.923599999995</v>
      </c>
      <c r="I713" s="172">
        <v>109009.47930000001</v>
      </c>
      <c r="J713" s="172">
        <v>95383.293000000005</v>
      </c>
      <c r="K713" s="172">
        <v>152613.27110000001</v>
      </c>
      <c r="L713" s="172">
        <v>122635.6624</v>
      </c>
      <c r="M713" s="172">
        <v>196217.06280000001</v>
      </c>
      <c r="N713" s="172">
        <v>163514.21660000001</v>
      </c>
      <c r="O713" s="172">
        <v>261622.75039999999</v>
      </c>
      <c r="P713" s="172">
        <v>204392.77069999999</v>
      </c>
      <c r="Q713" s="172">
        <v>327028.43790000002</v>
      </c>
      <c r="R713" s="172">
        <v>231645.14009999999</v>
      </c>
      <c r="S713" s="172">
        <v>370632.22970000003</v>
      </c>
      <c r="T713" s="172">
        <v>258897.50949999999</v>
      </c>
      <c r="U713" s="172">
        <v>414236.02149999997</v>
      </c>
    </row>
    <row r="714" spans="1:21">
      <c r="A714" s="171">
        <v>4</v>
      </c>
      <c r="B714" s="171" t="s">
        <v>553</v>
      </c>
      <c r="C714" s="171" t="s">
        <v>186</v>
      </c>
      <c r="D714" s="171" t="s">
        <v>598</v>
      </c>
      <c r="E714" s="171" t="s">
        <v>231</v>
      </c>
      <c r="F714" s="171">
        <v>1</v>
      </c>
      <c r="G714" s="171" t="s">
        <v>48</v>
      </c>
      <c r="H714" s="172">
        <v>91017.349799999996</v>
      </c>
      <c r="I714" s="172">
        <v>159280.36240000001</v>
      </c>
      <c r="J714" s="172">
        <v>117673.2052</v>
      </c>
      <c r="K714" s="172">
        <v>205928.10930000001</v>
      </c>
      <c r="L714" s="172">
        <v>140734.29930000001</v>
      </c>
      <c r="M714" s="172">
        <v>246285.02369999999</v>
      </c>
      <c r="N714" s="172">
        <v>167705.53649999999</v>
      </c>
      <c r="O714" s="172">
        <v>293484.68900000001</v>
      </c>
      <c r="P714" s="172">
        <v>197525.58170000001</v>
      </c>
      <c r="Q714" s="172">
        <v>345669.76799999998</v>
      </c>
      <c r="R714" s="172">
        <v>216489.07629999999</v>
      </c>
      <c r="S714" s="172">
        <v>378855.88370000001</v>
      </c>
      <c r="T714" s="172">
        <v>234266.71849999999</v>
      </c>
      <c r="U714" s="172">
        <v>409966.75750000001</v>
      </c>
    </row>
    <row r="715" spans="1:21">
      <c r="A715" s="171">
        <v>4</v>
      </c>
      <c r="B715" s="171" t="s">
        <v>553</v>
      </c>
      <c r="C715" s="171" t="s">
        <v>186</v>
      </c>
      <c r="D715" s="171" t="s">
        <v>598</v>
      </c>
      <c r="E715" s="171" t="s">
        <v>231</v>
      </c>
      <c r="F715" s="171">
        <v>2</v>
      </c>
      <c r="G715" s="171" t="s">
        <v>44</v>
      </c>
      <c r="H715" s="172">
        <v>78670.378200000006</v>
      </c>
      <c r="I715" s="172">
        <v>137673.16209999999</v>
      </c>
      <c r="J715" s="172">
        <v>102619.1747</v>
      </c>
      <c r="K715" s="172">
        <v>179583.55559999999</v>
      </c>
      <c r="L715" s="172">
        <v>124248.4837</v>
      </c>
      <c r="M715" s="172">
        <v>217434.84650000001</v>
      </c>
      <c r="N715" s="172">
        <v>151465.8578</v>
      </c>
      <c r="O715" s="172">
        <v>265065.2512</v>
      </c>
      <c r="P715" s="172">
        <v>179383.0246</v>
      </c>
      <c r="Q715" s="172">
        <v>313920.2929</v>
      </c>
      <c r="R715" s="172">
        <v>197458.7323</v>
      </c>
      <c r="S715" s="172">
        <v>345552.78159999999</v>
      </c>
      <c r="T715" s="172">
        <v>214204.78479999999</v>
      </c>
      <c r="U715" s="172">
        <v>374858.37339999998</v>
      </c>
    </row>
    <row r="716" spans="1:21">
      <c r="A716" s="171">
        <v>4</v>
      </c>
      <c r="B716" s="171" t="s">
        <v>553</v>
      </c>
      <c r="C716" s="171" t="s">
        <v>186</v>
      </c>
      <c r="D716" s="171" t="s">
        <v>598</v>
      </c>
      <c r="E716" s="171" t="s">
        <v>231</v>
      </c>
      <c r="F716" s="171">
        <v>3</v>
      </c>
      <c r="G716" s="171" t="s">
        <v>43</v>
      </c>
      <c r="H716" s="172">
        <v>70620.339300000007</v>
      </c>
      <c r="I716" s="172">
        <v>123585.5937</v>
      </c>
      <c r="J716" s="172">
        <v>96324.615300000005</v>
      </c>
      <c r="K716" s="172">
        <v>168568.07680000001</v>
      </c>
      <c r="L716" s="172">
        <v>121943.7245</v>
      </c>
      <c r="M716" s="172">
        <v>213401.5178</v>
      </c>
      <c r="N716" s="172">
        <v>160665.34460000001</v>
      </c>
      <c r="O716" s="172">
        <v>281164.3529</v>
      </c>
      <c r="P716" s="172">
        <v>199025.7856</v>
      </c>
      <c r="Q716" s="172">
        <v>348295.12479999999</v>
      </c>
      <c r="R716" s="172">
        <v>224198.103</v>
      </c>
      <c r="S716" s="172">
        <v>392346.6801</v>
      </c>
      <c r="T716" s="172">
        <v>249049.37220000001</v>
      </c>
      <c r="U716" s="172">
        <v>435836.40149999998</v>
      </c>
    </row>
    <row r="717" spans="1:21">
      <c r="A717" s="171">
        <v>4</v>
      </c>
      <c r="B717" s="171" t="s">
        <v>553</v>
      </c>
      <c r="C717" s="171" t="s">
        <v>186</v>
      </c>
      <c r="D717" s="171" t="s">
        <v>598</v>
      </c>
      <c r="E717" s="171" t="s">
        <v>231</v>
      </c>
      <c r="F717" s="171">
        <v>4</v>
      </c>
      <c r="G717" s="171" t="s">
        <v>46</v>
      </c>
      <c r="H717" s="172">
        <v>77608.387700000007</v>
      </c>
      <c r="I717" s="172">
        <v>124173.4221</v>
      </c>
      <c r="J717" s="172">
        <v>108651.7427</v>
      </c>
      <c r="K717" s="172">
        <v>173842.79089999999</v>
      </c>
      <c r="L717" s="172">
        <v>139695.09770000001</v>
      </c>
      <c r="M717" s="172">
        <v>223512.15979999999</v>
      </c>
      <c r="N717" s="172">
        <v>186260.13029999999</v>
      </c>
      <c r="O717" s="172">
        <v>298016.21299999999</v>
      </c>
      <c r="P717" s="172">
        <v>232825.1629</v>
      </c>
      <c r="Q717" s="172">
        <v>372520.26620000001</v>
      </c>
      <c r="R717" s="172">
        <v>263868.51799999998</v>
      </c>
      <c r="S717" s="172">
        <v>422189.63500000001</v>
      </c>
      <c r="T717" s="172">
        <v>294911.87300000002</v>
      </c>
      <c r="U717" s="172">
        <v>471859.00380000001</v>
      </c>
    </row>
    <row r="718" spans="1:21">
      <c r="A718" s="171">
        <v>4</v>
      </c>
      <c r="B718" s="171" t="s">
        <v>553</v>
      </c>
      <c r="C718" s="171" t="s">
        <v>186</v>
      </c>
      <c r="D718" s="171" t="s">
        <v>598</v>
      </c>
      <c r="E718" s="171" t="s">
        <v>276</v>
      </c>
      <c r="F718" s="171">
        <v>1</v>
      </c>
      <c r="G718" s="171" t="s">
        <v>48</v>
      </c>
      <c r="H718" s="172">
        <v>92006.395399999994</v>
      </c>
      <c r="I718" s="172">
        <v>161011.19209999999</v>
      </c>
      <c r="J718" s="172">
        <v>118952.2332</v>
      </c>
      <c r="K718" s="172">
        <v>208166.4081</v>
      </c>
      <c r="L718" s="172">
        <v>142264.20740000001</v>
      </c>
      <c r="M718" s="172">
        <v>248962.36300000001</v>
      </c>
      <c r="N718" s="172">
        <v>169528.9829</v>
      </c>
      <c r="O718" s="172">
        <v>296675.71999999997</v>
      </c>
      <c r="P718" s="172">
        <v>199673.57579999999</v>
      </c>
      <c r="Q718" s="172">
        <v>349428.75770000002</v>
      </c>
      <c r="R718" s="172">
        <v>218843.45860000001</v>
      </c>
      <c r="S718" s="172">
        <v>382976.05249999999</v>
      </c>
      <c r="T718" s="172">
        <v>236814.7102</v>
      </c>
      <c r="U718" s="172">
        <v>414425.74280000001</v>
      </c>
    </row>
    <row r="719" spans="1:21">
      <c r="A719" s="171">
        <v>4</v>
      </c>
      <c r="B719" s="171" t="s">
        <v>553</v>
      </c>
      <c r="C719" s="171" t="s">
        <v>186</v>
      </c>
      <c r="D719" s="171" t="s">
        <v>598</v>
      </c>
      <c r="E719" s="171" t="s">
        <v>276</v>
      </c>
      <c r="F719" s="171">
        <v>2</v>
      </c>
      <c r="G719" s="171" t="s">
        <v>44</v>
      </c>
      <c r="H719" s="172">
        <v>79523.743000000002</v>
      </c>
      <c r="I719" s="172">
        <v>139166.5503</v>
      </c>
      <c r="J719" s="172">
        <v>103732.7738</v>
      </c>
      <c r="K719" s="172">
        <v>181532.3542</v>
      </c>
      <c r="L719" s="172">
        <v>125597.2292</v>
      </c>
      <c r="M719" s="172">
        <v>219795.15109999999</v>
      </c>
      <c r="N719" s="172">
        <v>153110.8463</v>
      </c>
      <c r="O719" s="172">
        <v>267943.98090000002</v>
      </c>
      <c r="P719" s="172">
        <v>181331.6502</v>
      </c>
      <c r="Q719" s="172">
        <v>317330.38780000003</v>
      </c>
      <c r="R719" s="172">
        <v>199603.99</v>
      </c>
      <c r="S719" s="172">
        <v>349306.98259999999</v>
      </c>
      <c r="T719" s="172">
        <v>216532.31589999999</v>
      </c>
      <c r="U719" s="172">
        <v>378931.5527</v>
      </c>
    </row>
    <row r="720" spans="1:21">
      <c r="A720" s="171">
        <v>4</v>
      </c>
      <c r="B720" s="171" t="s">
        <v>553</v>
      </c>
      <c r="C720" s="171" t="s">
        <v>186</v>
      </c>
      <c r="D720" s="171" t="s">
        <v>598</v>
      </c>
      <c r="E720" s="171" t="s">
        <v>276</v>
      </c>
      <c r="F720" s="171">
        <v>3</v>
      </c>
      <c r="G720" s="171" t="s">
        <v>43</v>
      </c>
      <c r="H720" s="172">
        <v>71385.344599999997</v>
      </c>
      <c r="I720" s="172">
        <v>124924.35309999999</v>
      </c>
      <c r="J720" s="172">
        <v>97367.668399999995</v>
      </c>
      <c r="K720" s="172">
        <v>170393.41959999999</v>
      </c>
      <c r="L720" s="172">
        <v>123263.8893</v>
      </c>
      <c r="M720" s="172">
        <v>215711.8063</v>
      </c>
      <c r="N720" s="172">
        <v>162404.39629999999</v>
      </c>
      <c r="O720" s="172">
        <v>284207.6936</v>
      </c>
      <c r="P720" s="172">
        <v>201179.75539999999</v>
      </c>
      <c r="Q720" s="172">
        <v>352064.57199999999</v>
      </c>
      <c r="R720" s="172">
        <v>226624.27480000001</v>
      </c>
      <c r="S720" s="172">
        <v>396592.48070000001</v>
      </c>
      <c r="T720" s="172">
        <v>251744.21799999999</v>
      </c>
      <c r="U720" s="172">
        <v>440552.38150000002</v>
      </c>
    </row>
    <row r="721" spans="1:21">
      <c r="A721" s="171">
        <v>4</v>
      </c>
      <c r="B721" s="171" t="s">
        <v>553</v>
      </c>
      <c r="C721" s="171" t="s">
        <v>186</v>
      </c>
      <c r="D721" s="171" t="s">
        <v>598</v>
      </c>
      <c r="E721" s="171" t="s">
        <v>276</v>
      </c>
      <c r="F721" s="171">
        <v>4</v>
      </c>
      <c r="G721" s="171" t="s">
        <v>46</v>
      </c>
      <c r="H721" s="172">
        <v>78451.643200000006</v>
      </c>
      <c r="I721" s="172">
        <v>125522.6309</v>
      </c>
      <c r="J721" s="172">
        <v>109832.30039999999</v>
      </c>
      <c r="K721" s="172">
        <v>175731.6833</v>
      </c>
      <c r="L721" s="172">
        <v>141212.9577</v>
      </c>
      <c r="M721" s="172">
        <v>225940.73560000001</v>
      </c>
      <c r="N721" s="172">
        <v>188283.94349999999</v>
      </c>
      <c r="O721" s="172">
        <v>301254.31420000002</v>
      </c>
      <c r="P721" s="172">
        <v>235354.92939999999</v>
      </c>
      <c r="Q721" s="172">
        <v>376567.89260000002</v>
      </c>
      <c r="R721" s="172">
        <v>266735.58669999999</v>
      </c>
      <c r="S721" s="172">
        <v>426776.94500000001</v>
      </c>
      <c r="T721" s="172">
        <v>298116.2439</v>
      </c>
      <c r="U721" s="172">
        <v>476985.99739999999</v>
      </c>
    </row>
    <row r="722" spans="1:21">
      <c r="A722" s="171">
        <v>4</v>
      </c>
      <c r="B722" s="171" t="s">
        <v>553</v>
      </c>
      <c r="C722" s="171" t="s">
        <v>186</v>
      </c>
      <c r="D722" s="171" t="s">
        <v>598</v>
      </c>
      <c r="E722" s="171" t="s">
        <v>316</v>
      </c>
      <c r="F722" s="171">
        <v>1</v>
      </c>
      <c r="G722" s="171" t="s">
        <v>48</v>
      </c>
      <c r="H722" s="172">
        <v>93452.359599999996</v>
      </c>
      <c r="I722" s="172">
        <v>163541.62940000001</v>
      </c>
      <c r="J722" s="172">
        <v>120866.99460000001</v>
      </c>
      <c r="K722" s="172">
        <v>211517.24059999999</v>
      </c>
      <c r="L722" s="172">
        <v>144585.14420000001</v>
      </c>
      <c r="M722" s="172">
        <v>253024.00219999999</v>
      </c>
      <c r="N722" s="172">
        <v>172341.67819999999</v>
      </c>
      <c r="O722" s="172">
        <v>301597.93689999997</v>
      </c>
      <c r="P722" s="172">
        <v>203030.68530000001</v>
      </c>
      <c r="Q722" s="172">
        <v>355303.69919999997</v>
      </c>
      <c r="R722" s="172">
        <v>222546.47330000001</v>
      </c>
      <c r="S722" s="172">
        <v>389456.32829999999</v>
      </c>
      <c r="T722" s="172">
        <v>240859.80840000001</v>
      </c>
      <c r="U722" s="172">
        <v>421504.66450000001</v>
      </c>
    </row>
    <row r="723" spans="1:21">
      <c r="A723" s="171">
        <v>4</v>
      </c>
      <c r="B723" s="171" t="s">
        <v>553</v>
      </c>
      <c r="C723" s="171" t="s">
        <v>186</v>
      </c>
      <c r="D723" s="171" t="s">
        <v>598</v>
      </c>
      <c r="E723" s="171" t="s">
        <v>316</v>
      </c>
      <c r="F723" s="171">
        <v>2</v>
      </c>
      <c r="G723" s="171" t="s">
        <v>44</v>
      </c>
      <c r="H723" s="172">
        <v>80562.664600000004</v>
      </c>
      <c r="I723" s="172">
        <v>140984.6629</v>
      </c>
      <c r="J723" s="172">
        <v>105151.249</v>
      </c>
      <c r="K723" s="172">
        <v>184014.68580000001</v>
      </c>
      <c r="L723" s="172">
        <v>127374.6781</v>
      </c>
      <c r="M723" s="172">
        <v>222905.68659999999</v>
      </c>
      <c r="N723" s="172">
        <v>155388.16810000001</v>
      </c>
      <c r="O723" s="172">
        <v>271929.2941</v>
      </c>
      <c r="P723" s="172">
        <v>184090.6539</v>
      </c>
      <c r="Q723" s="172">
        <v>322158.64429999999</v>
      </c>
      <c r="R723" s="172">
        <v>202679.63140000001</v>
      </c>
      <c r="S723" s="172">
        <v>354689.35499999998</v>
      </c>
      <c r="T723" s="172">
        <v>219916.03219999999</v>
      </c>
      <c r="U723" s="172">
        <v>384853.0563</v>
      </c>
    </row>
    <row r="724" spans="1:21">
      <c r="A724" s="171">
        <v>4</v>
      </c>
      <c r="B724" s="171" t="s">
        <v>553</v>
      </c>
      <c r="C724" s="171" t="s">
        <v>186</v>
      </c>
      <c r="D724" s="171" t="s">
        <v>598</v>
      </c>
      <c r="E724" s="171" t="s">
        <v>316</v>
      </c>
      <c r="F724" s="171">
        <v>3</v>
      </c>
      <c r="G724" s="171" t="s">
        <v>43</v>
      </c>
      <c r="H724" s="172">
        <v>72173.190400000007</v>
      </c>
      <c r="I724" s="172">
        <v>126303.08319999999</v>
      </c>
      <c r="J724" s="172">
        <v>98386.789000000004</v>
      </c>
      <c r="K724" s="172">
        <v>172176.88080000001</v>
      </c>
      <c r="L724" s="172">
        <v>124511.47719999999</v>
      </c>
      <c r="M724" s="172">
        <v>217895.08499999999</v>
      </c>
      <c r="N724" s="172">
        <v>164004.34280000001</v>
      </c>
      <c r="O724" s="172">
        <v>287007.59999999998</v>
      </c>
      <c r="P724" s="172">
        <v>203120.15349999999</v>
      </c>
      <c r="Q724" s="172">
        <v>355460.26880000002</v>
      </c>
      <c r="R724" s="172">
        <v>228778.41070000001</v>
      </c>
      <c r="S724" s="172">
        <v>400362.21879999997</v>
      </c>
      <c r="T724" s="172">
        <v>254101.50779999999</v>
      </c>
      <c r="U724" s="172">
        <v>444677.63870000001</v>
      </c>
    </row>
    <row r="725" spans="1:21">
      <c r="A725" s="171">
        <v>4</v>
      </c>
      <c r="B725" s="171" t="s">
        <v>553</v>
      </c>
      <c r="C725" s="171" t="s">
        <v>186</v>
      </c>
      <c r="D725" s="171" t="s">
        <v>598</v>
      </c>
      <c r="E725" s="171" t="s">
        <v>316</v>
      </c>
      <c r="F725" s="171">
        <v>4</v>
      </c>
      <c r="G725" s="171" t="s">
        <v>46</v>
      </c>
      <c r="H725" s="172">
        <v>79673.3171</v>
      </c>
      <c r="I725" s="172">
        <v>127477.30929999999</v>
      </c>
      <c r="J725" s="172">
        <v>111542.6439</v>
      </c>
      <c r="K725" s="172">
        <v>178468.23300000001</v>
      </c>
      <c r="L725" s="172">
        <v>143411.97080000001</v>
      </c>
      <c r="M725" s="172">
        <v>229459.15669999999</v>
      </c>
      <c r="N725" s="172">
        <v>191215.96109999999</v>
      </c>
      <c r="O725" s="172">
        <v>305945.54229999997</v>
      </c>
      <c r="P725" s="172">
        <v>239019.95129999999</v>
      </c>
      <c r="Q725" s="172">
        <v>382431.9277</v>
      </c>
      <c r="R725" s="172">
        <v>270889.2781</v>
      </c>
      <c r="S725" s="172">
        <v>433422.85149999999</v>
      </c>
      <c r="T725" s="172">
        <v>302758.60499999998</v>
      </c>
      <c r="U725" s="172">
        <v>484413.77519999997</v>
      </c>
    </row>
    <row r="726" spans="1:21">
      <c r="A726" s="171">
        <v>4</v>
      </c>
      <c r="B726" s="171" t="s">
        <v>553</v>
      </c>
      <c r="C726" s="171" t="s">
        <v>186</v>
      </c>
      <c r="D726" s="171" t="s">
        <v>598</v>
      </c>
      <c r="E726" s="171" t="s">
        <v>208</v>
      </c>
      <c r="F726" s="171">
        <v>1</v>
      </c>
      <c r="G726" s="171" t="s">
        <v>48</v>
      </c>
      <c r="H726" s="172">
        <v>91499.337899999999</v>
      </c>
      <c r="I726" s="172">
        <v>160123.8414</v>
      </c>
      <c r="J726" s="172">
        <v>118311.45909999999</v>
      </c>
      <c r="K726" s="172">
        <v>207045.0534</v>
      </c>
      <c r="L726" s="172">
        <v>141507.9449</v>
      </c>
      <c r="M726" s="172">
        <v>247638.90349999999</v>
      </c>
      <c r="N726" s="172">
        <v>168643.1017</v>
      </c>
      <c r="O726" s="172">
        <v>295125.42800000001</v>
      </c>
      <c r="P726" s="172">
        <v>198644.61809999999</v>
      </c>
      <c r="Q726" s="172">
        <v>347628.08169999998</v>
      </c>
      <c r="R726" s="172">
        <v>217723.41459999999</v>
      </c>
      <c r="S726" s="172">
        <v>381015.97560000001</v>
      </c>
      <c r="T726" s="172">
        <v>235615.0846</v>
      </c>
      <c r="U726" s="172">
        <v>412326.39809999999</v>
      </c>
    </row>
    <row r="727" spans="1:21">
      <c r="A727" s="171">
        <v>4</v>
      </c>
      <c r="B727" s="171" t="s">
        <v>553</v>
      </c>
      <c r="C727" s="171" t="s">
        <v>186</v>
      </c>
      <c r="D727" s="171" t="s">
        <v>598</v>
      </c>
      <c r="E727" s="171" t="s">
        <v>208</v>
      </c>
      <c r="F727" s="171">
        <v>2</v>
      </c>
      <c r="G727" s="171" t="s">
        <v>44</v>
      </c>
      <c r="H727" s="172">
        <v>79016.685500000007</v>
      </c>
      <c r="I727" s="172">
        <v>138279.19959999999</v>
      </c>
      <c r="J727" s="172">
        <v>103091.9997</v>
      </c>
      <c r="K727" s="172">
        <v>180410.99950000001</v>
      </c>
      <c r="L727" s="172">
        <v>124840.9667</v>
      </c>
      <c r="M727" s="172">
        <v>218471.69159999999</v>
      </c>
      <c r="N727" s="172">
        <v>152224.9651</v>
      </c>
      <c r="O727" s="172">
        <v>266393.68890000001</v>
      </c>
      <c r="P727" s="172">
        <v>180302.6925</v>
      </c>
      <c r="Q727" s="172">
        <v>315529.71179999999</v>
      </c>
      <c r="R727" s="172">
        <v>198483.9461</v>
      </c>
      <c r="S727" s="172">
        <v>347346.9057</v>
      </c>
      <c r="T727" s="172">
        <v>215332.69029999999</v>
      </c>
      <c r="U727" s="172">
        <v>376832.20799999998</v>
      </c>
    </row>
    <row r="728" spans="1:21">
      <c r="A728" s="171">
        <v>4</v>
      </c>
      <c r="B728" s="171" t="s">
        <v>553</v>
      </c>
      <c r="C728" s="171" t="s">
        <v>186</v>
      </c>
      <c r="D728" s="171" t="s">
        <v>598</v>
      </c>
      <c r="E728" s="171" t="s">
        <v>208</v>
      </c>
      <c r="F728" s="171">
        <v>3</v>
      </c>
      <c r="G728" s="171" t="s">
        <v>43</v>
      </c>
      <c r="H728" s="172">
        <v>70882.954500000007</v>
      </c>
      <c r="I728" s="172">
        <v>124045.1704</v>
      </c>
      <c r="J728" s="172">
        <v>96664.322199999995</v>
      </c>
      <c r="K728" s="172">
        <v>169162.56390000001</v>
      </c>
      <c r="L728" s="172">
        <v>122359.5871</v>
      </c>
      <c r="M728" s="172">
        <v>214129.27729999999</v>
      </c>
      <c r="N728" s="172">
        <v>161198.66010000001</v>
      </c>
      <c r="O728" s="172">
        <v>282097.65509999997</v>
      </c>
      <c r="P728" s="172">
        <v>199672.58499999999</v>
      </c>
      <c r="Q728" s="172">
        <v>349427.02370000002</v>
      </c>
      <c r="R728" s="172">
        <v>224916.1483</v>
      </c>
      <c r="S728" s="172">
        <v>393603.25949999999</v>
      </c>
      <c r="T728" s="172">
        <v>249835.1355</v>
      </c>
      <c r="U728" s="172">
        <v>437211.48719999997</v>
      </c>
    </row>
    <row r="729" spans="1:21">
      <c r="A729" s="171">
        <v>4</v>
      </c>
      <c r="B729" s="171" t="s">
        <v>553</v>
      </c>
      <c r="C729" s="171" t="s">
        <v>186</v>
      </c>
      <c r="D729" s="171" t="s">
        <v>598</v>
      </c>
      <c r="E729" s="171" t="s">
        <v>208</v>
      </c>
      <c r="F729" s="171">
        <v>4</v>
      </c>
      <c r="G729" s="171" t="s">
        <v>46</v>
      </c>
      <c r="H729" s="172">
        <v>78015.612299999993</v>
      </c>
      <c r="I729" s="172">
        <v>124824.98149999999</v>
      </c>
      <c r="J729" s="172">
        <v>109221.8572</v>
      </c>
      <c r="K729" s="172">
        <v>174754.97409999999</v>
      </c>
      <c r="L729" s="172">
        <v>140428.10209999999</v>
      </c>
      <c r="M729" s="172">
        <v>224684.96679999999</v>
      </c>
      <c r="N729" s="172">
        <v>187237.46950000001</v>
      </c>
      <c r="O729" s="172">
        <v>299579.95569999999</v>
      </c>
      <c r="P729" s="172">
        <v>234046.83689999999</v>
      </c>
      <c r="Q729" s="172">
        <v>374474.94459999999</v>
      </c>
      <c r="R729" s="172">
        <v>265253.08179999999</v>
      </c>
      <c r="S729" s="172">
        <v>424404.93719999999</v>
      </c>
      <c r="T729" s="172">
        <v>296459.32669999998</v>
      </c>
      <c r="U729" s="172">
        <v>474334.92979999998</v>
      </c>
    </row>
    <row r="730" spans="1:21">
      <c r="A730" s="171">
        <v>4</v>
      </c>
      <c r="B730" s="171" t="s">
        <v>553</v>
      </c>
      <c r="C730" s="171" t="s">
        <v>186</v>
      </c>
      <c r="D730" s="171" t="s">
        <v>598</v>
      </c>
      <c r="E730" s="171" t="s">
        <v>394</v>
      </c>
      <c r="F730" s="171">
        <v>1</v>
      </c>
      <c r="G730" s="171" t="s">
        <v>48</v>
      </c>
      <c r="H730" s="172">
        <v>92995.441000000006</v>
      </c>
      <c r="I730" s="172">
        <v>162742.02179999999</v>
      </c>
      <c r="J730" s="172">
        <v>120231.26119999999</v>
      </c>
      <c r="K730" s="172">
        <v>210404.70699999999</v>
      </c>
      <c r="L730" s="172">
        <v>143794.11550000001</v>
      </c>
      <c r="M730" s="172">
        <v>251639.70209999999</v>
      </c>
      <c r="N730" s="172">
        <v>171352.42910000001</v>
      </c>
      <c r="O730" s="172">
        <v>299866.75099999999</v>
      </c>
      <c r="P730" s="172">
        <v>201821.57019999999</v>
      </c>
      <c r="Q730" s="172">
        <v>353187.7476</v>
      </c>
      <c r="R730" s="172">
        <v>221197.84080000001</v>
      </c>
      <c r="S730" s="172">
        <v>387096.22129999998</v>
      </c>
      <c r="T730" s="172">
        <v>239362.70189999999</v>
      </c>
      <c r="U730" s="172">
        <v>418884.72820000001</v>
      </c>
    </row>
    <row r="731" spans="1:21">
      <c r="A731" s="171">
        <v>4</v>
      </c>
      <c r="B731" s="171" t="s">
        <v>553</v>
      </c>
      <c r="C731" s="171" t="s">
        <v>186</v>
      </c>
      <c r="D731" s="171" t="s">
        <v>598</v>
      </c>
      <c r="E731" s="171" t="s">
        <v>394</v>
      </c>
      <c r="F731" s="171">
        <v>2</v>
      </c>
      <c r="G731" s="171" t="s">
        <v>44</v>
      </c>
      <c r="H731" s="172">
        <v>80377.107699999993</v>
      </c>
      <c r="I731" s="172">
        <v>140659.93840000001</v>
      </c>
      <c r="J731" s="172">
        <v>104846.37300000001</v>
      </c>
      <c r="K731" s="172">
        <v>183481.15280000001</v>
      </c>
      <c r="L731" s="172">
        <v>126945.97470000001</v>
      </c>
      <c r="M731" s="172">
        <v>222155.45559999999</v>
      </c>
      <c r="N731" s="172">
        <v>154755.83470000001</v>
      </c>
      <c r="O731" s="172">
        <v>270822.7107</v>
      </c>
      <c r="P731" s="172">
        <v>183280.27590000001</v>
      </c>
      <c r="Q731" s="172">
        <v>320740.4828</v>
      </c>
      <c r="R731" s="172">
        <v>201749.24780000001</v>
      </c>
      <c r="S731" s="172">
        <v>353061.18359999999</v>
      </c>
      <c r="T731" s="172">
        <v>218859.8469</v>
      </c>
      <c r="U731" s="172">
        <v>383004.73200000002</v>
      </c>
    </row>
    <row r="732" spans="1:21">
      <c r="A732" s="171">
        <v>4</v>
      </c>
      <c r="B732" s="171" t="s">
        <v>553</v>
      </c>
      <c r="C732" s="171" t="s">
        <v>186</v>
      </c>
      <c r="D732" s="171" t="s">
        <v>598</v>
      </c>
      <c r="E732" s="171" t="s">
        <v>394</v>
      </c>
      <c r="F732" s="171">
        <v>3</v>
      </c>
      <c r="G732" s="171" t="s">
        <v>43</v>
      </c>
      <c r="H732" s="172">
        <v>72150.350000000006</v>
      </c>
      <c r="I732" s="172">
        <v>126263.11259999999</v>
      </c>
      <c r="J732" s="172">
        <v>98410.721399999995</v>
      </c>
      <c r="K732" s="172">
        <v>172218.76259999999</v>
      </c>
      <c r="L732" s="172">
        <v>124584.0542</v>
      </c>
      <c r="M732" s="172">
        <v>218022.09479999999</v>
      </c>
      <c r="N732" s="172">
        <v>164143.44820000001</v>
      </c>
      <c r="O732" s="172">
        <v>287251.0343</v>
      </c>
      <c r="P732" s="172">
        <v>203333.72519999999</v>
      </c>
      <c r="Q732" s="172">
        <v>355834.01909999998</v>
      </c>
      <c r="R732" s="172">
        <v>229050.44649999999</v>
      </c>
      <c r="S732" s="172">
        <v>400838.28139999998</v>
      </c>
      <c r="T732" s="172">
        <v>254439.06390000001</v>
      </c>
      <c r="U732" s="172">
        <v>445268.3616</v>
      </c>
    </row>
    <row r="733" spans="1:21">
      <c r="A733" s="171">
        <v>4</v>
      </c>
      <c r="B733" s="171" t="s">
        <v>553</v>
      </c>
      <c r="C733" s="171" t="s">
        <v>186</v>
      </c>
      <c r="D733" s="171" t="s">
        <v>598</v>
      </c>
      <c r="E733" s="171" t="s">
        <v>394</v>
      </c>
      <c r="F733" s="171">
        <v>4</v>
      </c>
      <c r="G733" s="171" t="s">
        <v>46</v>
      </c>
      <c r="H733" s="172">
        <v>79294.898700000005</v>
      </c>
      <c r="I733" s="172">
        <v>126871.8397</v>
      </c>
      <c r="J733" s="172">
        <v>111012.8581</v>
      </c>
      <c r="K733" s="172">
        <v>177620.57560000001</v>
      </c>
      <c r="L733" s="172">
        <v>142730.81760000001</v>
      </c>
      <c r="M733" s="172">
        <v>228369.31159999999</v>
      </c>
      <c r="N733" s="172">
        <v>190307.7568</v>
      </c>
      <c r="O733" s="172">
        <v>304492.4154</v>
      </c>
      <c r="P733" s="172">
        <v>237884.69589999999</v>
      </c>
      <c r="Q733" s="172">
        <v>380615.51909999998</v>
      </c>
      <c r="R733" s="172">
        <v>269602.65539999999</v>
      </c>
      <c r="S733" s="172">
        <v>431364.2549</v>
      </c>
      <c r="T733" s="172">
        <v>301320.61489999999</v>
      </c>
      <c r="U733" s="172">
        <v>482112.99089999998</v>
      </c>
    </row>
    <row r="734" spans="1:21">
      <c r="A734" s="171">
        <v>4</v>
      </c>
      <c r="B734" s="171" t="s">
        <v>553</v>
      </c>
      <c r="C734" s="171" t="s">
        <v>186</v>
      </c>
      <c r="D734" s="171" t="s">
        <v>598</v>
      </c>
      <c r="E734" s="171" t="s">
        <v>428</v>
      </c>
      <c r="F734" s="171">
        <v>1</v>
      </c>
      <c r="G734" s="171" t="s">
        <v>48</v>
      </c>
      <c r="H734" s="172">
        <v>91042.416500000007</v>
      </c>
      <c r="I734" s="172">
        <v>159324.22889999999</v>
      </c>
      <c r="J734" s="172">
        <v>117675.7218</v>
      </c>
      <c r="K734" s="172">
        <v>205932.51319999999</v>
      </c>
      <c r="L734" s="172">
        <v>140716.91159999999</v>
      </c>
      <c r="M734" s="172">
        <v>246254.59539999999</v>
      </c>
      <c r="N734" s="172">
        <v>167653.84700000001</v>
      </c>
      <c r="O734" s="172">
        <v>293394.23229999997</v>
      </c>
      <c r="P734" s="172">
        <v>197435.4963</v>
      </c>
      <c r="Q734" s="172">
        <v>345512.11849999998</v>
      </c>
      <c r="R734" s="172">
        <v>216374.77470000001</v>
      </c>
      <c r="S734" s="172">
        <v>378655.85570000001</v>
      </c>
      <c r="T734" s="172">
        <v>234117.97010000001</v>
      </c>
      <c r="U734" s="172">
        <v>409706.44760000001</v>
      </c>
    </row>
    <row r="735" spans="1:21">
      <c r="A735" s="171">
        <v>4</v>
      </c>
      <c r="B735" s="171" t="s">
        <v>553</v>
      </c>
      <c r="C735" s="171" t="s">
        <v>186</v>
      </c>
      <c r="D735" s="171" t="s">
        <v>598</v>
      </c>
      <c r="E735" s="171" t="s">
        <v>428</v>
      </c>
      <c r="F735" s="171">
        <v>2</v>
      </c>
      <c r="G735" s="171" t="s">
        <v>44</v>
      </c>
      <c r="H735" s="172">
        <v>78831.126600000003</v>
      </c>
      <c r="I735" s="172">
        <v>137954.47150000001</v>
      </c>
      <c r="J735" s="172">
        <v>102787.12089999999</v>
      </c>
      <c r="K735" s="172">
        <v>179877.46160000001</v>
      </c>
      <c r="L735" s="172">
        <v>124412.2598</v>
      </c>
      <c r="M735" s="172">
        <v>217721.4546</v>
      </c>
      <c r="N735" s="172">
        <v>151592.62710000001</v>
      </c>
      <c r="O735" s="172">
        <v>265287.09749999997</v>
      </c>
      <c r="P735" s="172">
        <v>179492.3089</v>
      </c>
      <c r="Q735" s="172">
        <v>314111.54060000001</v>
      </c>
      <c r="R735" s="172">
        <v>197553.5563</v>
      </c>
      <c r="S735" s="172">
        <v>345718.72360000003</v>
      </c>
      <c r="T735" s="172">
        <v>214276.49830000001</v>
      </c>
      <c r="U735" s="172">
        <v>374983.87190000003</v>
      </c>
    </row>
    <row r="736" spans="1:21">
      <c r="A736" s="171">
        <v>4</v>
      </c>
      <c r="B736" s="171" t="s">
        <v>553</v>
      </c>
      <c r="C736" s="171" t="s">
        <v>186</v>
      </c>
      <c r="D736" s="171" t="s">
        <v>598</v>
      </c>
      <c r="E736" s="171" t="s">
        <v>428</v>
      </c>
      <c r="F736" s="171">
        <v>3</v>
      </c>
      <c r="G736" s="171" t="s">
        <v>43</v>
      </c>
      <c r="H736" s="172">
        <v>70860.112599999993</v>
      </c>
      <c r="I736" s="172">
        <v>124005.197</v>
      </c>
      <c r="J736" s="172">
        <v>96688.252600000007</v>
      </c>
      <c r="K736" s="172">
        <v>169204.44200000001</v>
      </c>
      <c r="L736" s="172">
        <v>122432.16160000001</v>
      </c>
      <c r="M736" s="172">
        <v>214256.28279999999</v>
      </c>
      <c r="N736" s="172">
        <v>161337.76209999999</v>
      </c>
      <c r="O736" s="172">
        <v>282341.08380000002</v>
      </c>
      <c r="P736" s="172">
        <v>199886.15280000001</v>
      </c>
      <c r="Q736" s="172">
        <v>349800.76730000001</v>
      </c>
      <c r="R736" s="172">
        <v>225188.17980000001</v>
      </c>
      <c r="S736" s="172">
        <v>394079.31459999998</v>
      </c>
      <c r="T736" s="172">
        <v>250172.6868</v>
      </c>
      <c r="U736" s="172">
        <v>437802.20199999999</v>
      </c>
    </row>
    <row r="737" spans="1:21">
      <c r="A737" s="171">
        <v>4</v>
      </c>
      <c r="B737" s="171" t="s">
        <v>553</v>
      </c>
      <c r="C737" s="171" t="s">
        <v>186</v>
      </c>
      <c r="D737" s="171" t="s">
        <v>598</v>
      </c>
      <c r="E737" s="171" t="s">
        <v>428</v>
      </c>
      <c r="F737" s="171">
        <v>4</v>
      </c>
      <c r="G737" s="171" t="s">
        <v>46</v>
      </c>
      <c r="H737" s="172">
        <v>77637.191399999996</v>
      </c>
      <c r="I737" s="172">
        <v>124219.50810000001</v>
      </c>
      <c r="J737" s="172">
        <v>108692.06789999999</v>
      </c>
      <c r="K737" s="172">
        <v>173907.3113</v>
      </c>
      <c r="L737" s="172">
        <v>139746.94450000001</v>
      </c>
      <c r="M737" s="172">
        <v>223595.1146</v>
      </c>
      <c r="N737" s="172">
        <v>186329.25940000001</v>
      </c>
      <c r="O737" s="172">
        <v>298126.81949999998</v>
      </c>
      <c r="P737" s="172">
        <v>232911.57430000001</v>
      </c>
      <c r="Q737" s="172">
        <v>372658.52429999999</v>
      </c>
      <c r="R737" s="172">
        <v>263966.45079999999</v>
      </c>
      <c r="S737" s="172">
        <v>422346.32750000001</v>
      </c>
      <c r="T737" s="172">
        <v>295021.3273</v>
      </c>
      <c r="U737" s="172">
        <v>472034.13079999998</v>
      </c>
    </row>
    <row r="738" spans="1:21">
      <c r="A738" s="171">
        <v>4</v>
      </c>
      <c r="B738" s="171" t="s">
        <v>553</v>
      </c>
      <c r="C738" s="171" t="s">
        <v>186</v>
      </c>
      <c r="D738" s="171" t="s">
        <v>598</v>
      </c>
      <c r="E738" s="171" t="s">
        <v>456</v>
      </c>
      <c r="F738" s="171">
        <v>1</v>
      </c>
      <c r="G738" s="171" t="s">
        <v>48</v>
      </c>
      <c r="H738" s="172">
        <v>89064.325299999997</v>
      </c>
      <c r="I738" s="172">
        <v>155862.56940000001</v>
      </c>
      <c r="J738" s="172">
        <v>115117.66590000001</v>
      </c>
      <c r="K738" s="172">
        <v>201455.9154</v>
      </c>
      <c r="L738" s="172">
        <v>137657.09539999999</v>
      </c>
      <c r="M738" s="172">
        <v>240899.91699999999</v>
      </c>
      <c r="N738" s="172">
        <v>164006.95439999999</v>
      </c>
      <c r="O738" s="172">
        <v>287012.1703</v>
      </c>
      <c r="P738" s="172">
        <v>193139.5079</v>
      </c>
      <c r="Q738" s="172">
        <v>337994.13870000001</v>
      </c>
      <c r="R738" s="172">
        <v>211666.0104</v>
      </c>
      <c r="S738" s="172">
        <v>370415.51809999999</v>
      </c>
      <c r="T738" s="172">
        <v>229021.98680000001</v>
      </c>
      <c r="U738" s="172">
        <v>400788.47690000001</v>
      </c>
    </row>
    <row r="739" spans="1:21">
      <c r="A739" s="171">
        <v>4</v>
      </c>
      <c r="B739" s="171" t="s">
        <v>553</v>
      </c>
      <c r="C739" s="171" t="s">
        <v>186</v>
      </c>
      <c r="D739" s="171" t="s">
        <v>598</v>
      </c>
      <c r="E739" s="171" t="s">
        <v>456</v>
      </c>
      <c r="F739" s="171">
        <v>2</v>
      </c>
      <c r="G739" s="171" t="s">
        <v>44</v>
      </c>
      <c r="H739" s="172">
        <v>77124.397200000007</v>
      </c>
      <c r="I739" s="172">
        <v>134967.69510000001</v>
      </c>
      <c r="J739" s="172">
        <v>100559.92260000001</v>
      </c>
      <c r="K739" s="172">
        <v>175979.86439999999</v>
      </c>
      <c r="L739" s="172">
        <v>121714.76880000001</v>
      </c>
      <c r="M739" s="172">
        <v>213000.84539999999</v>
      </c>
      <c r="N739" s="172">
        <v>148302.65030000001</v>
      </c>
      <c r="O739" s="172">
        <v>259529.6379</v>
      </c>
      <c r="P739" s="172">
        <v>175595.0577</v>
      </c>
      <c r="Q739" s="172">
        <v>307291.35080000001</v>
      </c>
      <c r="R739" s="172">
        <v>193263.04089999999</v>
      </c>
      <c r="S739" s="172">
        <v>338210.32150000002</v>
      </c>
      <c r="T739" s="172">
        <v>209621.43609999999</v>
      </c>
      <c r="U739" s="172">
        <v>366837.51329999999</v>
      </c>
    </row>
    <row r="740" spans="1:21">
      <c r="A740" s="171">
        <v>4</v>
      </c>
      <c r="B740" s="171" t="s">
        <v>553</v>
      </c>
      <c r="C740" s="171" t="s">
        <v>186</v>
      </c>
      <c r="D740" s="171" t="s">
        <v>598</v>
      </c>
      <c r="E740" s="171" t="s">
        <v>456</v>
      </c>
      <c r="F740" s="171">
        <v>3</v>
      </c>
      <c r="G740" s="171" t="s">
        <v>43</v>
      </c>
      <c r="H740" s="172">
        <v>69330.101800000004</v>
      </c>
      <c r="I740" s="172">
        <v>121327.6781</v>
      </c>
      <c r="J740" s="172">
        <v>94602.146500000003</v>
      </c>
      <c r="K740" s="172">
        <v>165553.75630000001</v>
      </c>
      <c r="L740" s="172">
        <v>119791.8319</v>
      </c>
      <c r="M740" s="172">
        <v>209635.7058</v>
      </c>
      <c r="N740" s="172">
        <v>157859.65849999999</v>
      </c>
      <c r="O740" s="172">
        <v>276254.40240000002</v>
      </c>
      <c r="P740" s="172">
        <v>195578.21309999999</v>
      </c>
      <c r="Q740" s="172">
        <v>342261.87300000002</v>
      </c>
      <c r="R740" s="172">
        <v>220335.83619999999</v>
      </c>
      <c r="S740" s="172">
        <v>385587.7133</v>
      </c>
      <c r="T740" s="172">
        <v>244782.99530000001</v>
      </c>
      <c r="U740" s="172">
        <v>428370.24170000001</v>
      </c>
    </row>
    <row r="741" spans="1:21">
      <c r="A741" s="171">
        <v>4</v>
      </c>
      <c r="B741" s="171" t="s">
        <v>553</v>
      </c>
      <c r="C741" s="171" t="s">
        <v>186</v>
      </c>
      <c r="D741" s="171" t="s">
        <v>598</v>
      </c>
      <c r="E741" s="171" t="s">
        <v>456</v>
      </c>
      <c r="F741" s="171">
        <v>4</v>
      </c>
      <c r="G741" s="171" t="s">
        <v>46</v>
      </c>
      <c r="H741" s="172">
        <v>75950.680399999997</v>
      </c>
      <c r="I741" s="172">
        <v>121521.09050000001</v>
      </c>
      <c r="J741" s="172">
        <v>106330.9526</v>
      </c>
      <c r="K741" s="172">
        <v>170129.52669999999</v>
      </c>
      <c r="L741" s="172">
        <v>136711.22469999999</v>
      </c>
      <c r="M741" s="172">
        <v>218737.96280000001</v>
      </c>
      <c r="N741" s="172">
        <v>182281.6329</v>
      </c>
      <c r="O741" s="172">
        <v>291650.61719999998</v>
      </c>
      <c r="P741" s="172">
        <v>227852.04120000001</v>
      </c>
      <c r="Q741" s="172">
        <v>364563.27130000002</v>
      </c>
      <c r="R741" s="172">
        <v>258232.31340000001</v>
      </c>
      <c r="S741" s="172">
        <v>413171.70750000002</v>
      </c>
      <c r="T741" s="172">
        <v>288612.58549999999</v>
      </c>
      <c r="U741" s="172">
        <v>461780.14370000002</v>
      </c>
    </row>
    <row r="742" spans="1:21">
      <c r="A742" s="171">
        <v>4</v>
      </c>
      <c r="B742" s="171" t="s">
        <v>553</v>
      </c>
      <c r="C742" s="171" t="s">
        <v>186</v>
      </c>
      <c r="D742" s="171" t="s">
        <v>598</v>
      </c>
      <c r="E742" s="171" t="s">
        <v>478</v>
      </c>
      <c r="F742" s="171">
        <v>1</v>
      </c>
      <c r="G742" s="171" t="s">
        <v>48</v>
      </c>
      <c r="H742" s="172">
        <v>93452.359599999996</v>
      </c>
      <c r="I742" s="172">
        <v>163541.62940000001</v>
      </c>
      <c r="J742" s="172">
        <v>120866.99460000001</v>
      </c>
      <c r="K742" s="172">
        <v>211517.24059999999</v>
      </c>
      <c r="L742" s="172">
        <v>144585.14420000001</v>
      </c>
      <c r="M742" s="172">
        <v>253024.00219999999</v>
      </c>
      <c r="N742" s="172">
        <v>172341.67819999999</v>
      </c>
      <c r="O742" s="172">
        <v>301597.93689999997</v>
      </c>
      <c r="P742" s="172">
        <v>203030.68530000001</v>
      </c>
      <c r="Q742" s="172">
        <v>355303.69919999997</v>
      </c>
      <c r="R742" s="172">
        <v>222546.47330000001</v>
      </c>
      <c r="S742" s="172">
        <v>389456.32829999999</v>
      </c>
      <c r="T742" s="172">
        <v>240859.80840000001</v>
      </c>
      <c r="U742" s="172">
        <v>421504.66450000001</v>
      </c>
    </row>
    <row r="743" spans="1:21">
      <c r="A743" s="171">
        <v>4</v>
      </c>
      <c r="B743" s="171" t="s">
        <v>553</v>
      </c>
      <c r="C743" s="171" t="s">
        <v>186</v>
      </c>
      <c r="D743" s="171" t="s">
        <v>598</v>
      </c>
      <c r="E743" s="171" t="s">
        <v>478</v>
      </c>
      <c r="F743" s="171">
        <v>2</v>
      </c>
      <c r="G743" s="171" t="s">
        <v>44</v>
      </c>
      <c r="H743" s="172">
        <v>80562.664600000004</v>
      </c>
      <c r="I743" s="172">
        <v>140984.6629</v>
      </c>
      <c r="J743" s="172">
        <v>105151.249</v>
      </c>
      <c r="K743" s="172">
        <v>184014.68580000001</v>
      </c>
      <c r="L743" s="172">
        <v>127374.6781</v>
      </c>
      <c r="M743" s="172">
        <v>222905.68659999999</v>
      </c>
      <c r="N743" s="172">
        <v>155388.16810000001</v>
      </c>
      <c r="O743" s="172">
        <v>271929.2941</v>
      </c>
      <c r="P743" s="172">
        <v>184090.6539</v>
      </c>
      <c r="Q743" s="172">
        <v>322158.64429999999</v>
      </c>
      <c r="R743" s="172">
        <v>202679.63140000001</v>
      </c>
      <c r="S743" s="172">
        <v>354689.35499999998</v>
      </c>
      <c r="T743" s="172">
        <v>219916.03219999999</v>
      </c>
      <c r="U743" s="172">
        <v>384853.0563</v>
      </c>
    </row>
    <row r="744" spans="1:21">
      <c r="A744" s="171">
        <v>4</v>
      </c>
      <c r="B744" s="171" t="s">
        <v>553</v>
      </c>
      <c r="C744" s="171" t="s">
        <v>186</v>
      </c>
      <c r="D744" s="171" t="s">
        <v>598</v>
      </c>
      <c r="E744" s="171" t="s">
        <v>478</v>
      </c>
      <c r="F744" s="171">
        <v>3</v>
      </c>
      <c r="G744" s="171" t="s">
        <v>43</v>
      </c>
      <c r="H744" s="172">
        <v>72173.190400000007</v>
      </c>
      <c r="I744" s="172">
        <v>126303.08319999999</v>
      </c>
      <c r="J744" s="172">
        <v>98386.789000000004</v>
      </c>
      <c r="K744" s="172">
        <v>172176.88080000001</v>
      </c>
      <c r="L744" s="172">
        <v>124511.47719999999</v>
      </c>
      <c r="M744" s="172">
        <v>217895.08499999999</v>
      </c>
      <c r="N744" s="172">
        <v>164004.34280000001</v>
      </c>
      <c r="O744" s="172">
        <v>287007.59999999998</v>
      </c>
      <c r="P744" s="172">
        <v>203120.15349999999</v>
      </c>
      <c r="Q744" s="172">
        <v>355460.26880000002</v>
      </c>
      <c r="R744" s="172">
        <v>228778.41070000001</v>
      </c>
      <c r="S744" s="172">
        <v>400362.21879999997</v>
      </c>
      <c r="T744" s="172">
        <v>254101.50779999999</v>
      </c>
      <c r="U744" s="172">
        <v>444677.63870000001</v>
      </c>
    </row>
    <row r="745" spans="1:21">
      <c r="A745" s="171">
        <v>4</v>
      </c>
      <c r="B745" s="171" t="s">
        <v>553</v>
      </c>
      <c r="C745" s="171" t="s">
        <v>186</v>
      </c>
      <c r="D745" s="171" t="s">
        <v>598</v>
      </c>
      <c r="E745" s="171" t="s">
        <v>478</v>
      </c>
      <c r="F745" s="171">
        <v>4</v>
      </c>
      <c r="G745" s="171" t="s">
        <v>46</v>
      </c>
      <c r="H745" s="172">
        <v>79673.3171</v>
      </c>
      <c r="I745" s="172">
        <v>127477.30929999999</v>
      </c>
      <c r="J745" s="172">
        <v>111542.6439</v>
      </c>
      <c r="K745" s="172">
        <v>178468.23300000001</v>
      </c>
      <c r="L745" s="172">
        <v>143411.97080000001</v>
      </c>
      <c r="M745" s="172">
        <v>229459.15669999999</v>
      </c>
      <c r="N745" s="172">
        <v>191215.96109999999</v>
      </c>
      <c r="O745" s="172">
        <v>305945.54229999997</v>
      </c>
      <c r="P745" s="172">
        <v>239019.95129999999</v>
      </c>
      <c r="Q745" s="172">
        <v>382431.9277</v>
      </c>
      <c r="R745" s="172">
        <v>270889.2781</v>
      </c>
      <c r="S745" s="172">
        <v>433422.85149999999</v>
      </c>
      <c r="T745" s="172">
        <v>302758.60499999998</v>
      </c>
      <c r="U745" s="172">
        <v>484413.77519999997</v>
      </c>
    </row>
    <row r="746" spans="1:21">
      <c r="A746" s="171">
        <v>4</v>
      </c>
      <c r="B746" s="171" t="s">
        <v>553</v>
      </c>
      <c r="C746" s="171" t="s">
        <v>186</v>
      </c>
      <c r="D746" s="171" t="s">
        <v>598</v>
      </c>
      <c r="E746" s="171" t="s">
        <v>493</v>
      </c>
      <c r="F746" s="171">
        <v>1</v>
      </c>
      <c r="G746" s="171" t="s">
        <v>48</v>
      </c>
      <c r="H746" s="172">
        <v>89521.244000000006</v>
      </c>
      <c r="I746" s="172">
        <v>156662.17689999999</v>
      </c>
      <c r="J746" s="172">
        <v>115753.39939999999</v>
      </c>
      <c r="K746" s="172">
        <v>202568.44889999999</v>
      </c>
      <c r="L746" s="172">
        <v>138448.12409999999</v>
      </c>
      <c r="M746" s="172">
        <v>242284.21710000001</v>
      </c>
      <c r="N746" s="172">
        <v>164996.20360000001</v>
      </c>
      <c r="O746" s="172">
        <v>288743.35619999998</v>
      </c>
      <c r="P746" s="172">
        <v>194348.62299999999</v>
      </c>
      <c r="Q746" s="172">
        <v>340110.09029999998</v>
      </c>
      <c r="R746" s="172">
        <v>213014.64290000001</v>
      </c>
      <c r="S746" s="172">
        <v>372775.6251</v>
      </c>
      <c r="T746" s="172">
        <v>230519.09330000001</v>
      </c>
      <c r="U746" s="172">
        <v>403408.41320000001</v>
      </c>
    </row>
    <row r="747" spans="1:21">
      <c r="A747" s="171">
        <v>4</v>
      </c>
      <c r="B747" s="171" t="s">
        <v>553</v>
      </c>
      <c r="C747" s="171" t="s">
        <v>186</v>
      </c>
      <c r="D747" s="171" t="s">
        <v>598</v>
      </c>
      <c r="E747" s="171" t="s">
        <v>493</v>
      </c>
      <c r="F747" s="171">
        <v>2</v>
      </c>
      <c r="G747" s="171" t="s">
        <v>44</v>
      </c>
      <c r="H747" s="172">
        <v>77309.954100000003</v>
      </c>
      <c r="I747" s="172">
        <v>135292.41949999999</v>
      </c>
      <c r="J747" s="172">
        <v>100864.7985</v>
      </c>
      <c r="K747" s="172">
        <v>176513.39739999999</v>
      </c>
      <c r="L747" s="172">
        <v>122143.4722</v>
      </c>
      <c r="M747" s="172">
        <v>213751.07629999999</v>
      </c>
      <c r="N747" s="172">
        <v>148934.98370000001</v>
      </c>
      <c r="O747" s="172">
        <v>260636.22140000001</v>
      </c>
      <c r="P747" s="172">
        <v>176405.4356</v>
      </c>
      <c r="Q747" s="172">
        <v>308709.5123</v>
      </c>
      <c r="R747" s="172">
        <v>194193.42449999999</v>
      </c>
      <c r="S747" s="172">
        <v>339838.49300000002</v>
      </c>
      <c r="T747" s="172">
        <v>210677.6214</v>
      </c>
      <c r="U747" s="172">
        <v>368685.83750000002</v>
      </c>
    </row>
    <row r="748" spans="1:21">
      <c r="A748" s="171">
        <v>4</v>
      </c>
      <c r="B748" s="171" t="s">
        <v>553</v>
      </c>
      <c r="C748" s="171" t="s">
        <v>186</v>
      </c>
      <c r="D748" s="171" t="s">
        <v>598</v>
      </c>
      <c r="E748" s="171" t="s">
        <v>493</v>
      </c>
      <c r="F748" s="171">
        <v>3</v>
      </c>
      <c r="G748" s="171" t="s">
        <v>43</v>
      </c>
      <c r="H748" s="172">
        <v>69352.942200000005</v>
      </c>
      <c r="I748" s="172">
        <v>121367.64870000001</v>
      </c>
      <c r="J748" s="172">
        <v>94578.214000000007</v>
      </c>
      <c r="K748" s="172">
        <v>165511.87450000001</v>
      </c>
      <c r="L748" s="172">
        <v>119719.2549</v>
      </c>
      <c r="M748" s="172">
        <v>209508.696</v>
      </c>
      <c r="N748" s="172">
        <v>157720.55309999999</v>
      </c>
      <c r="O748" s="172">
        <v>276010.9681</v>
      </c>
      <c r="P748" s="172">
        <v>195364.6416</v>
      </c>
      <c r="Q748" s="172">
        <v>341888.12270000001</v>
      </c>
      <c r="R748" s="172">
        <v>220063.80040000001</v>
      </c>
      <c r="S748" s="172">
        <v>385111.6507</v>
      </c>
      <c r="T748" s="172">
        <v>244445.43919999999</v>
      </c>
      <c r="U748" s="172">
        <v>427779.51870000002</v>
      </c>
    </row>
    <row r="749" spans="1:21">
      <c r="A749" s="171">
        <v>4</v>
      </c>
      <c r="B749" s="171" t="s">
        <v>553</v>
      </c>
      <c r="C749" s="171" t="s">
        <v>186</v>
      </c>
      <c r="D749" s="171" t="s">
        <v>598</v>
      </c>
      <c r="E749" s="171" t="s">
        <v>493</v>
      </c>
      <c r="F749" s="171">
        <v>4</v>
      </c>
      <c r="G749" s="171" t="s">
        <v>46</v>
      </c>
      <c r="H749" s="172">
        <v>76329.098899999997</v>
      </c>
      <c r="I749" s="172">
        <v>122126.56</v>
      </c>
      <c r="J749" s="172">
        <v>106860.7384</v>
      </c>
      <c r="K749" s="172">
        <v>170977.18400000001</v>
      </c>
      <c r="L749" s="172">
        <v>137392.37789999999</v>
      </c>
      <c r="M749" s="172">
        <v>219827.80799999999</v>
      </c>
      <c r="N749" s="172">
        <v>183189.83730000001</v>
      </c>
      <c r="O749" s="172">
        <v>293103.74400000001</v>
      </c>
      <c r="P749" s="172">
        <v>228987.2966</v>
      </c>
      <c r="Q749" s="172">
        <v>366379.68</v>
      </c>
      <c r="R749" s="172">
        <v>259518.93609999999</v>
      </c>
      <c r="S749" s="172">
        <v>415230.304</v>
      </c>
      <c r="T749" s="172">
        <v>290050.57569999999</v>
      </c>
      <c r="U749" s="172">
        <v>464080.92800000001</v>
      </c>
    </row>
    <row r="750" spans="1:21">
      <c r="A750" s="171">
        <v>4</v>
      </c>
      <c r="B750" s="171" t="s">
        <v>553</v>
      </c>
      <c r="C750" s="171" t="s">
        <v>186</v>
      </c>
      <c r="D750" s="171" t="s">
        <v>598</v>
      </c>
      <c r="E750" s="171" t="s">
        <v>254</v>
      </c>
      <c r="F750" s="171">
        <v>1</v>
      </c>
      <c r="G750" s="171" t="s">
        <v>48</v>
      </c>
      <c r="H750" s="172">
        <v>91474.268500000006</v>
      </c>
      <c r="I750" s="172">
        <v>160079.96979999999</v>
      </c>
      <c r="J750" s="172">
        <v>118308.9388</v>
      </c>
      <c r="K750" s="172">
        <v>207040.6428</v>
      </c>
      <c r="L750" s="172">
        <v>141525.32800000001</v>
      </c>
      <c r="M750" s="172">
        <v>247669.32389999999</v>
      </c>
      <c r="N750" s="172">
        <v>168694.78570000001</v>
      </c>
      <c r="O750" s="172">
        <v>295215.8749</v>
      </c>
      <c r="P750" s="172">
        <v>198734.69690000001</v>
      </c>
      <c r="Q750" s="172">
        <v>347785.7194</v>
      </c>
      <c r="R750" s="172">
        <v>217837.709</v>
      </c>
      <c r="S750" s="172">
        <v>381215.99060000002</v>
      </c>
      <c r="T750" s="172">
        <v>235763.82509999999</v>
      </c>
      <c r="U750" s="172">
        <v>412586.69380000001</v>
      </c>
    </row>
    <row r="751" spans="1:21">
      <c r="A751" s="171">
        <v>4</v>
      </c>
      <c r="B751" s="171" t="s">
        <v>553</v>
      </c>
      <c r="C751" s="171" t="s">
        <v>186</v>
      </c>
      <c r="D751" s="171" t="s">
        <v>598</v>
      </c>
      <c r="E751" s="171" t="s">
        <v>254</v>
      </c>
      <c r="F751" s="171">
        <v>2</v>
      </c>
      <c r="G751" s="171" t="s">
        <v>44</v>
      </c>
      <c r="H751" s="172">
        <v>78855.935100000002</v>
      </c>
      <c r="I751" s="172">
        <v>137997.88649999999</v>
      </c>
      <c r="J751" s="172">
        <v>102924.05070000001</v>
      </c>
      <c r="K751" s="172">
        <v>180117.08859999999</v>
      </c>
      <c r="L751" s="172">
        <v>124677.1871</v>
      </c>
      <c r="M751" s="172">
        <v>218185.07740000001</v>
      </c>
      <c r="N751" s="172">
        <v>152098.1912</v>
      </c>
      <c r="O751" s="172">
        <v>266171.8346</v>
      </c>
      <c r="P751" s="172">
        <v>180193.4025</v>
      </c>
      <c r="Q751" s="172">
        <v>315338.45449999999</v>
      </c>
      <c r="R751" s="172">
        <v>198389.11600000001</v>
      </c>
      <c r="S751" s="172">
        <v>347180.95299999998</v>
      </c>
      <c r="T751" s="172">
        <v>215260.97010000001</v>
      </c>
      <c r="U751" s="172">
        <v>376706.69760000001</v>
      </c>
    </row>
    <row r="752" spans="1:21">
      <c r="A752" s="171">
        <v>4</v>
      </c>
      <c r="B752" s="171" t="s">
        <v>553</v>
      </c>
      <c r="C752" s="171" t="s">
        <v>186</v>
      </c>
      <c r="D752" s="171" t="s">
        <v>598</v>
      </c>
      <c r="E752" s="171" t="s">
        <v>254</v>
      </c>
      <c r="F752" s="171">
        <v>3</v>
      </c>
      <c r="G752" s="171" t="s">
        <v>43</v>
      </c>
      <c r="H752" s="172">
        <v>70643.179600000003</v>
      </c>
      <c r="I752" s="172">
        <v>123625.5644</v>
      </c>
      <c r="J752" s="172">
        <v>96300.6829</v>
      </c>
      <c r="K752" s="172">
        <v>168526.19510000001</v>
      </c>
      <c r="L752" s="172">
        <v>121871.14750000001</v>
      </c>
      <c r="M752" s="172">
        <v>213274.50810000001</v>
      </c>
      <c r="N752" s="172">
        <v>160526.23920000001</v>
      </c>
      <c r="O752" s="172">
        <v>280920.91859999998</v>
      </c>
      <c r="P752" s="172">
        <v>198812.21400000001</v>
      </c>
      <c r="Q752" s="172">
        <v>347921.37449999998</v>
      </c>
      <c r="R752" s="172">
        <v>223926.06709999999</v>
      </c>
      <c r="S752" s="172">
        <v>391870.61749999999</v>
      </c>
      <c r="T752" s="172">
        <v>248711.81630000001</v>
      </c>
      <c r="U752" s="172">
        <v>435245.67849999998</v>
      </c>
    </row>
    <row r="753" spans="1:21">
      <c r="A753" s="171">
        <v>4</v>
      </c>
      <c r="B753" s="171" t="s">
        <v>553</v>
      </c>
      <c r="C753" s="171" t="s">
        <v>186</v>
      </c>
      <c r="D753" s="171" t="s">
        <v>598</v>
      </c>
      <c r="E753" s="171" t="s">
        <v>254</v>
      </c>
      <c r="F753" s="171">
        <v>4</v>
      </c>
      <c r="G753" s="171" t="s">
        <v>46</v>
      </c>
      <c r="H753" s="172">
        <v>77986.806200000006</v>
      </c>
      <c r="I753" s="172">
        <v>124778.89169999999</v>
      </c>
      <c r="J753" s="172">
        <v>109181.52860000001</v>
      </c>
      <c r="K753" s="172">
        <v>174690.44820000001</v>
      </c>
      <c r="L753" s="172">
        <v>140376.25099999999</v>
      </c>
      <c r="M753" s="172">
        <v>224602.005</v>
      </c>
      <c r="N753" s="172">
        <v>187168.33470000001</v>
      </c>
      <c r="O753" s="172">
        <v>299469.33990000002</v>
      </c>
      <c r="P753" s="172">
        <v>233960.41829999999</v>
      </c>
      <c r="Q753" s="172">
        <v>374336.67489999998</v>
      </c>
      <c r="R753" s="172">
        <v>265155.14069999999</v>
      </c>
      <c r="S753" s="172">
        <v>424248.23149999999</v>
      </c>
      <c r="T753" s="172">
        <v>296349.86320000002</v>
      </c>
      <c r="U753" s="172">
        <v>474159.78810000001</v>
      </c>
    </row>
    <row r="754" spans="1:21">
      <c r="A754" s="171">
        <v>4</v>
      </c>
      <c r="B754" s="171" t="s">
        <v>553</v>
      </c>
      <c r="C754" s="171" t="s">
        <v>186</v>
      </c>
      <c r="D754" s="171" t="s">
        <v>598</v>
      </c>
      <c r="E754" s="171" t="s">
        <v>514</v>
      </c>
      <c r="F754" s="171">
        <v>1</v>
      </c>
      <c r="G754" s="171" t="s">
        <v>48</v>
      </c>
      <c r="H754" s="172">
        <v>89114.464300000007</v>
      </c>
      <c r="I754" s="172">
        <v>155950.3125</v>
      </c>
      <c r="J754" s="172">
        <v>115122.7066</v>
      </c>
      <c r="K754" s="172">
        <v>201464.7365</v>
      </c>
      <c r="L754" s="172">
        <v>137622.32939999999</v>
      </c>
      <c r="M754" s="172">
        <v>240839.07629999999</v>
      </c>
      <c r="N754" s="172">
        <v>163903.5865</v>
      </c>
      <c r="O754" s="172">
        <v>286831.27639999997</v>
      </c>
      <c r="P754" s="172">
        <v>192959.3504</v>
      </c>
      <c r="Q754" s="172">
        <v>337678.86330000003</v>
      </c>
      <c r="R754" s="172">
        <v>211437.42180000001</v>
      </c>
      <c r="S754" s="172">
        <v>370015.48800000001</v>
      </c>
      <c r="T754" s="172">
        <v>228724.50589999999</v>
      </c>
      <c r="U754" s="172">
        <v>400267.88540000003</v>
      </c>
    </row>
    <row r="755" spans="1:21">
      <c r="A755" s="171">
        <v>4</v>
      </c>
      <c r="B755" s="171" t="s">
        <v>553</v>
      </c>
      <c r="C755" s="171" t="s">
        <v>186</v>
      </c>
      <c r="D755" s="171" t="s">
        <v>598</v>
      </c>
      <c r="E755" s="171" t="s">
        <v>514</v>
      </c>
      <c r="F755" s="171">
        <v>2</v>
      </c>
      <c r="G755" s="171" t="s">
        <v>44</v>
      </c>
      <c r="H755" s="172">
        <v>77445.897899999996</v>
      </c>
      <c r="I755" s="172">
        <v>135530.32130000001</v>
      </c>
      <c r="J755" s="172">
        <v>100895.82060000001</v>
      </c>
      <c r="K755" s="172">
        <v>176567.68609999999</v>
      </c>
      <c r="L755" s="172">
        <v>122042.32799999999</v>
      </c>
      <c r="M755" s="172">
        <v>213574.07389999999</v>
      </c>
      <c r="N755" s="172">
        <v>148556.198</v>
      </c>
      <c r="O755" s="172">
        <v>259973.34640000001</v>
      </c>
      <c r="P755" s="172">
        <v>175813.63740000001</v>
      </c>
      <c r="Q755" s="172">
        <v>307673.8653</v>
      </c>
      <c r="R755" s="172">
        <v>193452.70120000001</v>
      </c>
      <c r="S755" s="172">
        <v>338542.22700000001</v>
      </c>
      <c r="T755" s="172">
        <v>209764.87650000001</v>
      </c>
      <c r="U755" s="172">
        <v>367088.53379999998</v>
      </c>
    </row>
    <row r="756" spans="1:21">
      <c r="A756" s="171">
        <v>4</v>
      </c>
      <c r="B756" s="171" t="s">
        <v>553</v>
      </c>
      <c r="C756" s="171" t="s">
        <v>186</v>
      </c>
      <c r="D756" s="171" t="s">
        <v>598</v>
      </c>
      <c r="E756" s="171" t="s">
        <v>514</v>
      </c>
      <c r="F756" s="171">
        <v>3</v>
      </c>
      <c r="G756" s="171" t="s">
        <v>43</v>
      </c>
      <c r="H756" s="172">
        <v>69809.651500000007</v>
      </c>
      <c r="I756" s="172">
        <v>122166.89019999999</v>
      </c>
      <c r="J756" s="172">
        <v>95329.425099999993</v>
      </c>
      <c r="K756" s="172">
        <v>166826.4938</v>
      </c>
      <c r="L756" s="172">
        <v>120768.71120000001</v>
      </c>
      <c r="M756" s="172">
        <v>211345.24460000001</v>
      </c>
      <c r="N756" s="172">
        <v>159204.50020000001</v>
      </c>
      <c r="O756" s="172">
        <v>278607.87530000001</v>
      </c>
      <c r="P756" s="172">
        <v>197298.95509999999</v>
      </c>
      <c r="Q756" s="172">
        <v>345273.1716</v>
      </c>
      <c r="R756" s="172">
        <v>222315.99849999999</v>
      </c>
      <c r="S756" s="172">
        <v>389052.99729999999</v>
      </c>
      <c r="T756" s="172">
        <v>247029.63380000001</v>
      </c>
      <c r="U756" s="172">
        <v>432301.8591</v>
      </c>
    </row>
    <row r="757" spans="1:21">
      <c r="A757" s="171">
        <v>4</v>
      </c>
      <c r="B757" s="171" t="s">
        <v>553</v>
      </c>
      <c r="C757" s="171" t="s">
        <v>186</v>
      </c>
      <c r="D757" s="171" t="s">
        <v>598</v>
      </c>
      <c r="E757" s="171" t="s">
        <v>514</v>
      </c>
      <c r="F757" s="171">
        <v>4</v>
      </c>
      <c r="G757" s="171" t="s">
        <v>46</v>
      </c>
      <c r="H757" s="172">
        <v>76008.292700000005</v>
      </c>
      <c r="I757" s="172">
        <v>121613.2703</v>
      </c>
      <c r="J757" s="172">
        <v>106411.6099</v>
      </c>
      <c r="K757" s="172">
        <v>170258.57829999999</v>
      </c>
      <c r="L757" s="172">
        <v>136814.927</v>
      </c>
      <c r="M757" s="172">
        <v>218903.88649999999</v>
      </c>
      <c r="N757" s="172">
        <v>182419.90270000001</v>
      </c>
      <c r="O757" s="172">
        <v>291871.84869999997</v>
      </c>
      <c r="P757" s="172">
        <v>228024.87839999999</v>
      </c>
      <c r="Q757" s="172">
        <v>364839.81079999998</v>
      </c>
      <c r="R757" s="172">
        <v>258428.1954</v>
      </c>
      <c r="S757" s="172">
        <v>413485.1189</v>
      </c>
      <c r="T757" s="172">
        <v>288831.51260000002</v>
      </c>
      <c r="U757" s="172">
        <v>462130.42700000003</v>
      </c>
    </row>
    <row r="758" spans="1:21">
      <c r="A758" s="171">
        <v>4</v>
      </c>
      <c r="B758" s="171" t="s">
        <v>553</v>
      </c>
      <c r="C758" s="171" t="s">
        <v>193</v>
      </c>
      <c r="D758" s="171" t="s">
        <v>599</v>
      </c>
      <c r="E758" s="171" t="s">
        <v>239</v>
      </c>
      <c r="F758" s="171">
        <v>1</v>
      </c>
      <c r="G758" s="171" t="s">
        <v>48</v>
      </c>
      <c r="H758" s="172">
        <v>92081.604000000007</v>
      </c>
      <c r="I758" s="172">
        <v>161142.80710000001</v>
      </c>
      <c r="J758" s="172">
        <v>118959.79429999999</v>
      </c>
      <c r="K758" s="172">
        <v>208179.64</v>
      </c>
      <c r="L758" s="172">
        <v>142212.05809999999</v>
      </c>
      <c r="M758" s="172">
        <v>248871.1018</v>
      </c>
      <c r="N758" s="172">
        <v>169373.93059999999</v>
      </c>
      <c r="O758" s="172">
        <v>296404.3786</v>
      </c>
      <c r="P758" s="172">
        <v>199403.33929999999</v>
      </c>
      <c r="Q758" s="172">
        <v>348955.84379999997</v>
      </c>
      <c r="R758" s="172">
        <v>218500.57490000001</v>
      </c>
      <c r="S758" s="172">
        <v>382376.0061</v>
      </c>
      <c r="T758" s="172">
        <v>236368.48800000001</v>
      </c>
      <c r="U758" s="172">
        <v>413644.8541</v>
      </c>
    </row>
    <row r="759" spans="1:21">
      <c r="A759" s="171">
        <v>4</v>
      </c>
      <c r="B759" s="171" t="s">
        <v>553</v>
      </c>
      <c r="C759" s="171" t="s">
        <v>193</v>
      </c>
      <c r="D759" s="171" t="s">
        <v>599</v>
      </c>
      <c r="E759" s="171" t="s">
        <v>239</v>
      </c>
      <c r="F759" s="171">
        <v>2</v>
      </c>
      <c r="G759" s="171" t="s">
        <v>44</v>
      </c>
      <c r="H759" s="172">
        <v>80005.994900000005</v>
      </c>
      <c r="I759" s="172">
        <v>140010.49119999999</v>
      </c>
      <c r="J759" s="172">
        <v>104236.62209999999</v>
      </c>
      <c r="K759" s="172">
        <v>182414.08859999999</v>
      </c>
      <c r="L759" s="172">
        <v>126088.5689</v>
      </c>
      <c r="M759" s="172">
        <v>220654.99559999999</v>
      </c>
      <c r="N759" s="172">
        <v>153491.1686</v>
      </c>
      <c r="O759" s="172">
        <v>268609.54499999998</v>
      </c>
      <c r="P759" s="172">
        <v>181659.52050000001</v>
      </c>
      <c r="Q759" s="172">
        <v>317904.16080000001</v>
      </c>
      <c r="R759" s="172">
        <v>199888.481</v>
      </c>
      <c r="S759" s="172">
        <v>349804.84179999999</v>
      </c>
      <c r="T759" s="172">
        <v>216747.4768</v>
      </c>
      <c r="U759" s="172">
        <v>379308.08429999999</v>
      </c>
    </row>
    <row r="760" spans="1:21">
      <c r="A760" s="171">
        <v>4</v>
      </c>
      <c r="B760" s="171" t="s">
        <v>553</v>
      </c>
      <c r="C760" s="171" t="s">
        <v>193</v>
      </c>
      <c r="D760" s="171" t="s">
        <v>599</v>
      </c>
      <c r="E760" s="171" t="s">
        <v>239</v>
      </c>
      <c r="F760" s="171">
        <v>3</v>
      </c>
      <c r="G760" s="171" t="s">
        <v>43</v>
      </c>
      <c r="H760" s="172">
        <v>72104.670800000007</v>
      </c>
      <c r="I760" s="172">
        <v>126183.1738</v>
      </c>
      <c r="J760" s="172">
        <v>98458.588499999998</v>
      </c>
      <c r="K760" s="172">
        <v>172302.52979999999</v>
      </c>
      <c r="L760" s="172">
        <v>124729.21120000001</v>
      </c>
      <c r="M760" s="172">
        <v>218276.1194</v>
      </c>
      <c r="N760" s="172">
        <v>164421.66279999999</v>
      </c>
      <c r="O760" s="172">
        <v>287737.90999999997</v>
      </c>
      <c r="P760" s="172">
        <v>203760.87349999999</v>
      </c>
      <c r="Q760" s="172">
        <v>356581.52870000002</v>
      </c>
      <c r="R760" s="172">
        <v>229594.524</v>
      </c>
      <c r="S760" s="172">
        <v>401790.41700000002</v>
      </c>
      <c r="T760" s="172">
        <v>255114.1825</v>
      </c>
      <c r="U760" s="172">
        <v>446449.81939999998</v>
      </c>
    </row>
    <row r="761" spans="1:21">
      <c r="A761" s="171">
        <v>4</v>
      </c>
      <c r="B761" s="171" t="s">
        <v>553</v>
      </c>
      <c r="C761" s="171" t="s">
        <v>193</v>
      </c>
      <c r="D761" s="171" t="s">
        <v>599</v>
      </c>
      <c r="E761" s="171" t="s">
        <v>239</v>
      </c>
      <c r="F761" s="171">
        <v>4</v>
      </c>
      <c r="G761" s="171" t="s">
        <v>46</v>
      </c>
      <c r="H761" s="172">
        <v>78538.061900000001</v>
      </c>
      <c r="I761" s="172">
        <v>125660.90089999999</v>
      </c>
      <c r="J761" s="172">
        <v>109953.28660000001</v>
      </c>
      <c r="K761" s="172">
        <v>175925.26120000001</v>
      </c>
      <c r="L761" s="172">
        <v>141368.51139999999</v>
      </c>
      <c r="M761" s="172">
        <v>226189.62160000001</v>
      </c>
      <c r="N761" s="172">
        <v>188491.34849999999</v>
      </c>
      <c r="O761" s="172">
        <v>301586.16220000002</v>
      </c>
      <c r="P761" s="172">
        <v>235614.1856</v>
      </c>
      <c r="Q761" s="172">
        <v>376982.70260000002</v>
      </c>
      <c r="R761" s="172">
        <v>267029.41039999999</v>
      </c>
      <c r="S761" s="172">
        <v>427247.06300000002</v>
      </c>
      <c r="T761" s="172">
        <v>298444.63510000001</v>
      </c>
      <c r="U761" s="172">
        <v>477511.42330000002</v>
      </c>
    </row>
    <row r="762" spans="1:21">
      <c r="A762" s="171">
        <v>4</v>
      </c>
      <c r="B762" s="171" t="s">
        <v>553</v>
      </c>
      <c r="C762" s="171" t="s">
        <v>193</v>
      </c>
      <c r="D762" s="171" t="s">
        <v>599</v>
      </c>
      <c r="E762" s="171" t="s">
        <v>269</v>
      </c>
      <c r="F762" s="171">
        <v>1</v>
      </c>
      <c r="G762" s="171" t="s">
        <v>48</v>
      </c>
      <c r="H762" s="172">
        <v>91599.615999999995</v>
      </c>
      <c r="I762" s="172">
        <v>160299.32800000001</v>
      </c>
      <c r="J762" s="172">
        <v>118321.5405</v>
      </c>
      <c r="K762" s="172">
        <v>207062.69579999999</v>
      </c>
      <c r="L762" s="172">
        <v>141438.41260000001</v>
      </c>
      <c r="M762" s="172">
        <v>247517.22200000001</v>
      </c>
      <c r="N762" s="172">
        <v>168436.36550000001</v>
      </c>
      <c r="O762" s="172">
        <v>294763.6397</v>
      </c>
      <c r="P762" s="172">
        <v>198284.30290000001</v>
      </c>
      <c r="Q762" s="172">
        <v>346997.52990000002</v>
      </c>
      <c r="R762" s="172">
        <v>217266.23670000001</v>
      </c>
      <c r="S762" s="172">
        <v>380215.9142</v>
      </c>
      <c r="T762" s="172">
        <v>235020.122</v>
      </c>
      <c r="U762" s="172">
        <v>411285.21340000001</v>
      </c>
    </row>
    <row r="763" spans="1:21">
      <c r="A763" s="171">
        <v>4</v>
      </c>
      <c r="B763" s="171" t="s">
        <v>553</v>
      </c>
      <c r="C763" s="171" t="s">
        <v>193</v>
      </c>
      <c r="D763" s="171" t="s">
        <v>599</v>
      </c>
      <c r="E763" s="171" t="s">
        <v>269</v>
      </c>
      <c r="F763" s="171">
        <v>2</v>
      </c>
      <c r="G763" s="171" t="s">
        <v>44</v>
      </c>
      <c r="H763" s="172">
        <v>79659.6878</v>
      </c>
      <c r="I763" s="172">
        <v>139404.45370000001</v>
      </c>
      <c r="J763" s="172">
        <v>103763.79700000001</v>
      </c>
      <c r="K763" s="172">
        <v>181586.64480000001</v>
      </c>
      <c r="L763" s="172">
        <v>125496.08590000001</v>
      </c>
      <c r="M763" s="172">
        <v>219618.15040000001</v>
      </c>
      <c r="N763" s="172">
        <v>152732.0613</v>
      </c>
      <c r="O763" s="172">
        <v>267281.10729999997</v>
      </c>
      <c r="P763" s="172">
        <v>180739.85260000001</v>
      </c>
      <c r="Q763" s="172">
        <v>316294.74209999997</v>
      </c>
      <c r="R763" s="172">
        <v>198863.2672</v>
      </c>
      <c r="S763" s="172">
        <v>348010.71759999997</v>
      </c>
      <c r="T763" s="172">
        <v>215619.57130000001</v>
      </c>
      <c r="U763" s="172">
        <v>377334.24979999999</v>
      </c>
    </row>
    <row r="764" spans="1:21">
      <c r="A764" s="171">
        <v>4</v>
      </c>
      <c r="B764" s="171" t="s">
        <v>553</v>
      </c>
      <c r="C764" s="171" t="s">
        <v>193</v>
      </c>
      <c r="D764" s="171" t="s">
        <v>599</v>
      </c>
      <c r="E764" s="171" t="s">
        <v>269</v>
      </c>
      <c r="F764" s="171">
        <v>3</v>
      </c>
      <c r="G764" s="171" t="s">
        <v>43</v>
      </c>
      <c r="H764" s="172">
        <v>71842.055399999997</v>
      </c>
      <c r="I764" s="172">
        <v>125723.59699999999</v>
      </c>
      <c r="J764" s="172">
        <v>98118.881599999993</v>
      </c>
      <c r="K764" s="172">
        <v>171708.0428</v>
      </c>
      <c r="L764" s="172">
        <v>124313.34849999999</v>
      </c>
      <c r="M764" s="172">
        <v>217548.35990000001</v>
      </c>
      <c r="N764" s="172">
        <v>163888.34729999999</v>
      </c>
      <c r="O764" s="172">
        <v>286804.6078</v>
      </c>
      <c r="P764" s="172">
        <v>203114.0742</v>
      </c>
      <c r="Q764" s="172">
        <v>355449.6298</v>
      </c>
      <c r="R764" s="172">
        <v>228876.47870000001</v>
      </c>
      <c r="S764" s="172">
        <v>400533.83769999997</v>
      </c>
      <c r="T764" s="172">
        <v>254328.4192</v>
      </c>
      <c r="U764" s="172">
        <v>445074.73369999998</v>
      </c>
    </row>
    <row r="765" spans="1:21">
      <c r="A765" s="171">
        <v>4</v>
      </c>
      <c r="B765" s="171" t="s">
        <v>553</v>
      </c>
      <c r="C765" s="171" t="s">
        <v>193</v>
      </c>
      <c r="D765" s="171" t="s">
        <v>599</v>
      </c>
      <c r="E765" s="171" t="s">
        <v>269</v>
      </c>
      <c r="F765" s="171">
        <v>4</v>
      </c>
      <c r="G765" s="171" t="s">
        <v>46</v>
      </c>
      <c r="H765" s="172">
        <v>78130.837199999994</v>
      </c>
      <c r="I765" s="172">
        <v>125009.34149999999</v>
      </c>
      <c r="J765" s="172">
        <v>109383.1721</v>
      </c>
      <c r="K765" s="172">
        <v>175013.07800000001</v>
      </c>
      <c r="L765" s="172">
        <v>140635.50700000001</v>
      </c>
      <c r="M765" s="172">
        <v>225016.81460000001</v>
      </c>
      <c r="N765" s="172">
        <v>187514.00940000001</v>
      </c>
      <c r="O765" s="172">
        <v>300022.41950000002</v>
      </c>
      <c r="P765" s="172">
        <v>234392.5117</v>
      </c>
      <c r="Q765" s="172">
        <v>375028.02429999999</v>
      </c>
      <c r="R765" s="172">
        <v>265644.84659999999</v>
      </c>
      <c r="S765" s="172">
        <v>425031.76089999999</v>
      </c>
      <c r="T765" s="172">
        <v>296897.1814</v>
      </c>
      <c r="U765" s="172">
        <v>475035.49739999999</v>
      </c>
    </row>
    <row r="766" spans="1:21">
      <c r="A766" s="171">
        <v>4</v>
      </c>
      <c r="B766" s="171" t="s">
        <v>553</v>
      </c>
      <c r="C766" s="171" t="s">
        <v>193</v>
      </c>
      <c r="D766" s="171" t="s">
        <v>599</v>
      </c>
      <c r="E766" s="171" t="s">
        <v>322</v>
      </c>
      <c r="F766" s="171">
        <v>1</v>
      </c>
      <c r="G766" s="171" t="s">
        <v>48</v>
      </c>
      <c r="H766" s="172">
        <v>89571.382800000007</v>
      </c>
      <c r="I766" s="172">
        <v>156749.92000000001</v>
      </c>
      <c r="J766" s="172">
        <v>115758.44010000001</v>
      </c>
      <c r="K766" s="172">
        <v>202577.27009999999</v>
      </c>
      <c r="L766" s="172">
        <v>138413.35800000001</v>
      </c>
      <c r="M766" s="172">
        <v>242223.37640000001</v>
      </c>
      <c r="N766" s="172">
        <v>164892.83559999999</v>
      </c>
      <c r="O766" s="172">
        <v>288562.46230000001</v>
      </c>
      <c r="P766" s="172">
        <v>194168.4656</v>
      </c>
      <c r="Q766" s="172">
        <v>339794.8149</v>
      </c>
      <c r="R766" s="172">
        <v>212786.05429999999</v>
      </c>
      <c r="S766" s="172">
        <v>372375.59499999997</v>
      </c>
      <c r="T766" s="172">
        <v>230221.61240000001</v>
      </c>
      <c r="U766" s="172">
        <v>402887.82169999997</v>
      </c>
    </row>
    <row r="767" spans="1:21">
      <c r="A767" s="171">
        <v>4</v>
      </c>
      <c r="B767" s="171" t="s">
        <v>553</v>
      </c>
      <c r="C767" s="171" t="s">
        <v>193</v>
      </c>
      <c r="D767" s="171" t="s">
        <v>599</v>
      </c>
      <c r="E767" s="171" t="s">
        <v>322</v>
      </c>
      <c r="F767" s="171">
        <v>2</v>
      </c>
      <c r="G767" s="171" t="s">
        <v>44</v>
      </c>
      <c r="H767" s="172">
        <v>77631.454700000002</v>
      </c>
      <c r="I767" s="172">
        <v>135855.04569999999</v>
      </c>
      <c r="J767" s="172">
        <v>101200.6966</v>
      </c>
      <c r="K767" s="172">
        <v>177101.21909999999</v>
      </c>
      <c r="L767" s="172">
        <v>122471.03140000001</v>
      </c>
      <c r="M767" s="172">
        <v>214324.30480000001</v>
      </c>
      <c r="N767" s="172">
        <v>149188.53140000001</v>
      </c>
      <c r="O767" s="172">
        <v>261079.92989999999</v>
      </c>
      <c r="P767" s="172">
        <v>176624.0154</v>
      </c>
      <c r="Q767" s="172">
        <v>309092.027</v>
      </c>
      <c r="R767" s="172">
        <v>194383.08480000001</v>
      </c>
      <c r="S767" s="172">
        <v>340170.39840000001</v>
      </c>
      <c r="T767" s="172">
        <v>210821.06169999999</v>
      </c>
      <c r="U767" s="172">
        <v>368936.85800000001</v>
      </c>
    </row>
    <row r="768" spans="1:21">
      <c r="A768" s="171">
        <v>4</v>
      </c>
      <c r="B768" s="171" t="s">
        <v>553</v>
      </c>
      <c r="C768" s="171" t="s">
        <v>193</v>
      </c>
      <c r="D768" s="171" t="s">
        <v>599</v>
      </c>
      <c r="E768" s="171" t="s">
        <v>322</v>
      </c>
      <c r="F768" s="171">
        <v>3</v>
      </c>
      <c r="G768" s="171" t="s">
        <v>43</v>
      </c>
      <c r="H768" s="172">
        <v>69832.491899999994</v>
      </c>
      <c r="I768" s="172">
        <v>122206.86079999999</v>
      </c>
      <c r="J768" s="172">
        <v>95305.492599999998</v>
      </c>
      <c r="K768" s="172">
        <v>166784.6122</v>
      </c>
      <c r="L768" s="172">
        <v>120696.1341</v>
      </c>
      <c r="M768" s="172">
        <v>211218.23480000001</v>
      </c>
      <c r="N768" s="172">
        <v>159065.39490000001</v>
      </c>
      <c r="O768" s="172">
        <v>278364.44099999999</v>
      </c>
      <c r="P768" s="172">
        <v>197085.3835</v>
      </c>
      <c r="Q768" s="172">
        <v>344899.42119999998</v>
      </c>
      <c r="R768" s="172">
        <v>222043.9627</v>
      </c>
      <c r="S768" s="172">
        <v>388576.93469999998</v>
      </c>
      <c r="T768" s="172">
        <v>246692.07769999999</v>
      </c>
      <c r="U768" s="172">
        <v>431711.1361</v>
      </c>
    </row>
    <row r="769" spans="1:21">
      <c r="A769" s="171">
        <v>4</v>
      </c>
      <c r="B769" s="171" t="s">
        <v>553</v>
      </c>
      <c r="C769" s="171" t="s">
        <v>193</v>
      </c>
      <c r="D769" s="171" t="s">
        <v>599</v>
      </c>
      <c r="E769" s="171" t="s">
        <v>322</v>
      </c>
      <c r="F769" s="171">
        <v>4</v>
      </c>
      <c r="G769" s="171" t="s">
        <v>46</v>
      </c>
      <c r="H769" s="172">
        <v>76386.711299999995</v>
      </c>
      <c r="I769" s="172">
        <v>122218.7398</v>
      </c>
      <c r="J769" s="172">
        <v>106941.39569999999</v>
      </c>
      <c r="K769" s="172">
        <v>171106.23569999999</v>
      </c>
      <c r="L769" s="172">
        <v>137496.0802</v>
      </c>
      <c r="M769" s="172">
        <v>219993.7317</v>
      </c>
      <c r="N769" s="172">
        <v>183328.10699999999</v>
      </c>
      <c r="O769" s="172">
        <v>293324.97560000001</v>
      </c>
      <c r="P769" s="172">
        <v>229160.13380000001</v>
      </c>
      <c r="Q769" s="172">
        <v>366656.2194</v>
      </c>
      <c r="R769" s="172">
        <v>259714.81830000001</v>
      </c>
      <c r="S769" s="172">
        <v>415543.71539999999</v>
      </c>
      <c r="T769" s="172">
        <v>290269.50270000001</v>
      </c>
      <c r="U769" s="172">
        <v>464431.21120000002</v>
      </c>
    </row>
    <row r="770" spans="1:21">
      <c r="A770" s="171">
        <v>4</v>
      </c>
      <c r="B770" s="171" t="s">
        <v>553</v>
      </c>
      <c r="C770" s="171" t="s">
        <v>193</v>
      </c>
      <c r="D770" s="171" t="s">
        <v>599</v>
      </c>
      <c r="E770" s="171" t="s">
        <v>309</v>
      </c>
      <c r="F770" s="171">
        <v>1</v>
      </c>
      <c r="G770" s="171" t="s">
        <v>48</v>
      </c>
      <c r="H770" s="172">
        <v>91067.486000000004</v>
      </c>
      <c r="I770" s="172">
        <v>159368.1004</v>
      </c>
      <c r="J770" s="172">
        <v>117678.24219999999</v>
      </c>
      <c r="K770" s="172">
        <v>205936.92370000001</v>
      </c>
      <c r="L770" s="172">
        <v>140699.52859999999</v>
      </c>
      <c r="M770" s="172">
        <v>246224.17499999999</v>
      </c>
      <c r="N770" s="172">
        <v>167602.16310000001</v>
      </c>
      <c r="O770" s="172">
        <v>293303.78529999999</v>
      </c>
      <c r="P770" s="172">
        <v>197345.41759999999</v>
      </c>
      <c r="Q770" s="172">
        <v>345354.48080000002</v>
      </c>
      <c r="R770" s="172">
        <v>216260.4804</v>
      </c>
      <c r="S770" s="172">
        <v>378455.8407</v>
      </c>
      <c r="T770" s="172">
        <v>233969.22959999999</v>
      </c>
      <c r="U770" s="172">
        <v>409446.1519</v>
      </c>
    </row>
    <row r="771" spans="1:21">
      <c r="A771" s="171">
        <v>4</v>
      </c>
      <c r="B771" s="171" t="s">
        <v>553</v>
      </c>
      <c r="C771" s="171" t="s">
        <v>193</v>
      </c>
      <c r="D771" s="171" t="s">
        <v>599</v>
      </c>
      <c r="E771" s="171" t="s">
        <v>309</v>
      </c>
      <c r="F771" s="171">
        <v>2</v>
      </c>
      <c r="G771" s="171" t="s">
        <v>44</v>
      </c>
      <c r="H771" s="172">
        <v>78991.876900000003</v>
      </c>
      <c r="I771" s="172">
        <v>138235.78460000001</v>
      </c>
      <c r="J771" s="172">
        <v>102955.07</v>
      </c>
      <c r="K771" s="172">
        <v>180171.37239999999</v>
      </c>
      <c r="L771" s="172">
        <v>124576.03939999999</v>
      </c>
      <c r="M771" s="172">
        <v>218008.06890000001</v>
      </c>
      <c r="N771" s="172">
        <v>151719.40100000001</v>
      </c>
      <c r="O771" s="172">
        <v>265508.95169999998</v>
      </c>
      <c r="P771" s="172">
        <v>179601.59890000001</v>
      </c>
      <c r="Q771" s="172">
        <v>314302.79790000001</v>
      </c>
      <c r="R771" s="172">
        <v>197648.38649999999</v>
      </c>
      <c r="S771" s="172">
        <v>345884.6764</v>
      </c>
      <c r="T771" s="172">
        <v>214348.21840000001</v>
      </c>
      <c r="U771" s="172">
        <v>375109.38219999999</v>
      </c>
    </row>
    <row r="772" spans="1:21">
      <c r="A772" s="171">
        <v>4</v>
      </c>
      <c r="B772" s="171" t="s">
        <v>553</v>
      </c>
      <c r="C772" s="171" t="s">
        <v>193</v>
      </c>
      <c r="D772" s="171" t="s">
        <v>599</v>
      </c>
      <c r="E772" s="171" t="s">
        <v>309</v>
      </c>
      <c r="F772" s="171">
        <v>3</v>
      </c>
      <c r="G772" s="171" t="s">
        <v>43</v>
      </c>
      <c r="H772" s="172">
        <v>71099.887400000007</v>
      </c>
      <c r="I772" s="172">
        <v>124424.803</v>
      </c>
      <c r="J772" s="172">
        <v>97051.891900000002</v>
      </c>
      <c r="K772" s="172">
        <v>169840.81090000001</v>
      </c>
      <c r="L772" s="172">
        <v>122920.60129999999</v>
      </c>
      <c r="M772" s="172">
        <v>215111.05220000001</v>
      </c>
      <c r="N772" s="172">
        <v>162010.18299999999</v>
      </c>
      <c r="O772" s="172">
        <v>283517.82020000002</v>
      </c>
      <c r="P772" s="172">
        <v>200746.52369999999</v>
      </c>
      <c r="Q772" s="172">
        <v>351306.4166</v>
      </c>
      <c r="R772" s="172">
        <v>226178.26089999999</v>
      </c>
      <c r="S772" s="172">
        <v>395811.95669999998</v>
      </c>
      <c r="T772" s="172">
        <v>251296.0061</v>
      </c>
      <c r="U772" s="172">
        <v>439768.01059999998</v>
      </c>
    </row>
    <row r="773" spans="1:21">
      <c r="A773" s="171">
        <v>4</v>
      </c>
      <c r="B773" s="171" t="s">
        <v>553</v>
      </c>
      <c r="C773" s="171" t="s">
        <v>193</v>
      </c>
      <c r="D773" s="171" t="s">
        <v>599</v>
      </c>
      <c r="E773" s="171" t="s">
        <v>309</v>
      </c>
      <c r="F773" s="171">
        <v>4</v>
      </c>
      <c r="G773" s="171" t="s">
        <v>46</v>
      </c>
      <c r="H773" s="172">
        <v>77665.997600000002</v>
      </c>
      <c r="I773" s="172">
        <v>124265.598</v>
      </c>
      <c r="J773" s="172">
        <v>108732.39659999999</v>
      </c>
      <c r="K773" s="172">
        <v>173971.83720000001</v>
      </c>
      <c r="L773" s="172">
        <v>139798.79569999999</v>
      </c>
      <c r="M773" s="172">
        <v>223678.07639999999</v>
      </c>
      <c r="N773" s="172">
        <v>186398.39420000001</v>
      </c>
      <c r="O773" s="172">
        <v>298237.43520000001</v>
      </c>
      <c r="P773" s="172">
        <v>232997.99280000001</v>
      </c>
      <c r="Q773" s="172">
        <v>372796.79399999999</v>
      </c>
      <c r="R773" s="172">
        <v>264064.39179999998</v>
      </c>
      <c r="S773" s="172">
        <v>422503.0331</v>
      </c>
      <c r="T773" s="172">
        <v>295130.79080000002</v>
      </c>
      <c r="U773" s="172">
        <v>472209.27240000002</v>
      </c>
    </row>
    <row r="774" spans="1:21">
      <c r="A774" s="171">
        <v>4</v>
      </c>
      <c r="B774" s="171" t="s">
        <v>553</v>
      </c>
      <c r="C774" s="171" t="s">
        <v>193</v>
      </c>
      <c r="D774" s="171" t="s">
        <v>599</v>
      </c>
      <c r="E774" s="171" t="s">
        <v>399</v>
      </c>
      <c r="F774" s="171">
        <v>1</v>
      </c>
      <c r="G774" s="171" t="s">
        <v>48</v>
      </c>
      <c r="H774" s="172">
        <v>91524.407399999996</v>
      </c>
      <c r="I774" s="172">
        <v>160167.71299999999</v>
      </c>
      <c r="J774" s="172">
        <v>118313.9794</v>
      </c>
      <c r="K774" s="172">
        <v>207049.46400000001</v>
      </c>
      <c r="L774" s="172">
        <v>141490.5618</v>
      </c>
      <c r="M774" s="172">
        <v>247608.48319999999</v>
      </c>
      <c r="N774" s="172">
        <v>168591.41769999999</v>
      </c>
      <c r="O774" s="172">
        <v>295034.98100000003</v>
      </c>
      <c r="P774" s="172">
        <v>198554.53940000001</v>
      </c>
      <c r="Q774" s="172">
        <v>347470.44400000002</v>
      </c>
      <c r="R774" s="172">
        <v>217609.12030000001</v>
      </c>
      <c r="S774" s="172">
        <v>380815.96059999999</v>
      </c>
      <c r="T774" s="172">
        <v>235466.34409999999</v>
      </c>
      <c r="U774" s="172">
        <v>412066.10230000003</v>
      </c>
    </row>
    <row r="775" spans="1:21">
      <c r="A775" s="171">
        <v>4</v>
      </c>
      <c r="B775" s="171" t="s">
        <v>553</v>
      </c>
      <c r="C775" s="171" t="s">
        <v>193</v>
      </c>
      <c r="D775" s="171" t="s">
        <v>599</v>
      </c>
      <c r="E775" s="171" t="s">
        <v>399</v>
      </c>
      <c r="F775" s="171">
        <v>2</v>
      </c>
      <c r="G775" s="171" t="s">
        <v>44</v>
      </c>
      <c r="H775" s="172">
        <v>79177.435800000007</v>
      </c>
      <c r="I775" s="172">
        <v>138560.51269999999</v>
      </c>
      <c r="J775" s="172">
        <v>103259.9488</v>
      </c>
      <c r="K775" s="172">
        <v>180704.91029999999</v>
      </c>
      <c r="L775" s="172">
        <v>125004.74619999999</v>
      </c>
      <c r="M775" s="172">
        <v>218758.30600000001</v>
      </c>
      <c r="N775" s="172">
        <v>152351.7389</v>
      </c>
      <c r="O775" s="172">
        <v>266615.54310000001</v>
      </c>
      <c r="P775" s="172">
        <v>180411.9823</v>
      </c>
      <c r="Q775" s="172">
        <v>315720.96899999998</v>
      </c>
      <c r="R775" s="172">
        <v>198578.77619999999</v>
      </c>
      <c r="S775" s="172">
        <v>347512.85840000003</v>
      </c>
      <c r="T775" s="172">
        <v>215404.41039999999</v>
      </c>
      <c r="U775" s="172">
        <v>376957.7182</v>
      </c>
    </row>
    <row r="776" spans="1:21">
      <c r="A776" s="171">
        <v>4</v>
      </c>
      <c r="B776" s="171" t="s">
        <v>553</v>
      </c>
      <c r="C776" s="171" t="s">
        <v>193</v>
      </c>
      <c r="D776" s="171" t="s">
        <v>599</v>
      </c>
      <c r="E776" s="171" t="s">
        <v>399</v>
      </c>
      <c r="F776" s="171">
        <v>3</v>
      </c>
      <c r="G776" s="171" t="s">
        <v>43</v>
      </c>
      <c r="H776" s="172">
        <v>71122.729399999997</v>
      </c>
      <c r="I776" s="172">
        <v>124464.77650000001</v>
      </c>
      <c r="J776" s="172">
        <v>97027.961500000005</v>
      </c>
      <c r="K776" s="172">
        <v>169798.9326</v>
      </c>
      <c r="L776" s="172">
        <v>122848.02680000001</v>
      </c>
      <c r="M776" s="172">
        <v>214984.04680000001</v>
      </c>
      <c r="N776" s="172">
        <v>161871.0808</v>
      </c>
      <c r="O776" s="172">
        <v>283274.39150000003</v>
      </c>
      <c r="P776" s="172">
        <v>200532.95600000001</v>
      </c>
      <c r="Q776" s="172">
        <v>350932.67300000001</v>
      </c>
      <c r="R776" s="172">
        <v>225906.22940000001</v>
      </c>
      <c r="S776" s="172">
        <v>395335.90139999997</v>
      </c>
      <c r="T776" s="172">
        <v>250958.45480000001</v>
      </c>
      <c r="U776" s="172">
        <v>439177.29580000002</v>
      </c>
    </row>
    <row r="777" spans="1:21">
      <c r="A777" s="171">
        <v>4</v>
      </c>
      <c r="B777" s="171" t="s">
        <v>553</v>
      </c>
      <c r="C777" s="171" t="s">
        <v>193</v>
      </c>
      <c r="D777" s="171" t="s">
        <v>599</v>
      </c>
      <c r="E777" s="171" t="s">
        <v>399</v>
      </c>
      <c r="F777" s="171">
        <v>4</v>
      </c>
      <c r="G777" s="171" t="s">
        <v>46</v>
      </c>
      <c r="H777" s="172">
        <v>78044.418399999995</v>
      </c>
      <c r="I777" s="172">
        <v>124871.07150000001</v>
      </c>
      <c r="J777" s="172">
        <v>109262.18580000001</v>
      </c>
      <c r="K777" s="172">
        <v>174819.5</v>
      </c>
      <c r="L777" s="172">
        <v>140479.95329999999</v>
      </c>
      <c r="M777" s="172">
        <v>224767.92860000001</v>
      </c>
      <c r="N777" s="172">
        <v>187306.60440000001</v>
      </c>
      <c r="O777" s="172">
        <v>299690.57150000002</v>
      </c>
      <c r="P777" s="172">
        <v>234133.25539999999</v>
      </c>
      <c r="Q777" s="172">
        <v>374613.21429999999</v>
      </c>
      <c r="R777" s="172">
        <v>265351.02279999998</v>
      </c>
      <c r="S777" s="172">
        <v>424561.64289999998</v>
      </c>
      <c r="T777" s="172">
        <v>296568.79029999999</v>
      </c>
      <c r="U777" s="172">
        <v>474510.07140000002</v>
      </c>
    </row>
    <row r="778" spans="1:21">
      <c r="A778" s="171">
        <v>4</v>
      </c>
      <c r="B778" s="171" t="s">
        <v>553</v>
      </c>
      <c r="C778" s="171" t="s">
        <v>193</v>
      </c>
      <c r="D778" s="171" t="s">
        <v>599</v>
      </c>
      <c r="E778" s="171" t="s">
        <v>432</v>
      </c>
      <c r="F778" s="171">
        <v>1</v>
      </c>
      <c r="G778" s="171" t="s">
        <v>48</v>
      </c>
      <c r="H778" s="172">
        <v>91092.555399999997</v>
      </c>
      <c r="I778" s="172">
        <v>159411.97200000001</v>
      </c>
      <c r="J778" s="172">
        <v>117680.7625</v>
      </c>
      <c r="K778" s="172">
        <v>205941.33429999999</v>
      </c>
      <c r="L778" s="172">
        <v>140682.14550000001</v>
      </c>
      <c r="M778" s="172">
        <v>246193.75459999999</v>
      </c>
      <c r="N778" s="172">
        <v>167550.47899999999</v>
      </c>
      <c r="O778" s="172">
        <v>293213.33840000001</v>
      </c>
      <c r="P778" s="172">
        <v>197255.33900000001</v>
      </c>
      <c r="Q778" s="172">
        <v>345196.8431</v>
      </c>
      <c r="R778" s="172">
        <v>216146.18609999999</v>
      </c>
      <c r="S778" s="172">
        <v>378255.82559999998</v>
      </c>
      <c r="T778" s="172">
        <v>233820.48920000001</v>
      </c>
      <c r="U778" s="172">
        <v>409185.85609999998</v>
      </c>
    </row>
    <row r="779" spans="1:21">
      <c r="A779" s="171">
        <v>4</v>
      </c>
      <c r="B779" s="171" t="s">
        <v>553</v>
      </c>
      <c r="C779" s="171" t="s">
        <v>193</v>
      </c>
      <c r="D779" s="171" t="s">
        <v>599</v>
      </c>
      <c r="E779" s="171" t="s">
        <v>432</v>
      </c>
      <c r="F779" s="171">
        <v>2</v>
      </c>
      <c r="G779" s="171" t="s">
        <v>44</v>
      </c>
      <c r="H779" s="172">
        <v>79152.627299999993</v>
      </c>
      <c r="I779" s="172">
        <v>138517.09770000001</v>
      </c>
      <c r="J779" s="172">
        <v>103123.0191</v>
      </c>
      <c r="K779" s="172">
        <v>180465.28339999999</v>
      </c>
      <c r="L779" s="172">
        <v>124739.819</v>
      </c>
      <c r="M779" s="172">
        <v>218294.68309999999</v>
      </c>
      <c r="N779" s="172">
        <v>151846.17490000001</v>
      </c>
      <c r="O779" s="172">
        <v>265730.80599999998</v>
      </c>
      <c r="P779" s="172">
        <v>179710.88870000001</v>
      </c>
      <c r="Q779" s="172">
        <v>314494.0552</v>
      </c>
      <c r="R779" s="172">
        <v>197743.21660000001</v>
      </c>
      <c r="S779" s="172">
        <v>346050.62900000002</v>
      </c>
      <c r="T779" s="172">
        <v>214419.93849999999</v>
      </c>
      <c r="U779" s="172">
        <v>375234.89240000001</v>
      </c>
    </row>
    <row r="780" spans="1:21">
      <c r="A780" s="171">
        <v>4</v>
      </c>
      <c r="B780" s="171" t="s">
        <v>553</v>
      </c>
      <c r="C780" s="171" t="s">
        <v>193</v>
      </c>
      <c r="D780" s="171" t="s">
        <v>599</v>
      </c>
      <c r="E780" s="171" t="s">
        <v>432</v>
      </c>
      <c r="F780" s="171">
        <v>3</v>
      </c>
      <c r="G780" s="171" t="s">
        <v>43</v>
      </c>
      <c r="H780" s="172">
        <v>71339.662299999996</v>
      </c>
      <c r="I780" s="172">
        <v>124844.4091</v>
      </c>
      <c r="J780" s="172">
        <v>97415.531199999998</v>
      </c>
      <c r="K780" s="172">
        <v>170477.17970000001</v>
      </c>
      <c r="L780" s="172">
        <v>123409.04090000001</v>
      </c>
      <c r="M780" s="172">
        <v>215965.82149999999</v>
      </c>
      <c r="N780" s="172">
        <v>162682.60380000001</v>
      </c>
      <c r="O780" s="172">
        <v>284694.55670000002</v>
      </c>
      <c r="P780" s="172">
        <v>201606.89480000001</v>
      </c>
      <c r="Q780" s="172">
        <v>352812.06589999999</v>
      </c>
      <c r="R780" s="172">
        <v>227168.34210000001</v>
      </c>
      <c r="S780" s="172">
        <v>397544.59860000003</v>
      </c>
      <c r="T780" s="172">
        <v>252419.3253</v>
      </c>
      <c r="U780" s="172">
        <v>441733.81929999997</v>
      </c>
    </row>
    <row r="781" spans="1:21">
      <c r="A781" s="171">
        <v>4</v>
      </c>
      <c r="B781" s="171" t="s">
        <v>553</v>
      </c>
      <c r="C781" s="171" t="s">
        <v>193</v>
      </c>
      <c r="D781" s="171" t="s">
        <v>599</v>
      </c>
      <c r="E781" s="171" t="s">
        <v>432</v>
      </c>
      <c r="F781" s="171">
        <v>4</v>
      </c>
      <c r="G781" s="171" t="s">
        <v>46</v>
      </c>
      <c r="H781" s="172">
        <v>77694.803799999994</v>
      </c>
      <c r="I781" s="172">
        <v>124311.68799999999</v>
      </c>
      <c r="J781" s="172">
        <v>108772.72530000001</v>
      </c>
      <c r="K781" s="172">
        <v>174036.36309999999</v>
      </c>
      <c r="L781" s="172">
        <v>139850.64679999999</v>
      </c>
      <c r="M781" s="172">
        <v>223761.03829999999</v>
      </c>
      <c r="N781" s="172">
        <v>186467.52910000001</v>
      </c>
      <c r="O781" s="172">
        <v>298348.05109999998</v>
      </c>
      <c r="P781" s="172">
        <v>233084.41140000001</v>
      </c>
      <c r="Q781" s="172">
        <v>372935.0637</v>
      </c>
      <c r="R781" s="172">
        <v>264162.33289999998</v>
      </c>
      <c r="S781" s="172">
        <v>422659.7389</v>
      </c>
      <c r="T781" s="172">
        <v>295240.25439999998</v>
      </c>
      <c r="U781" s="172">
        <v>472384.41399999999</v>
      </c>
    </row>
    <row r="782" spans="1:21">
      <c r="A782" s="171">
        <v>4</v>
      </c>
      <c r="B782" s="171" t="s">
        <v>553</v>
      </c>
      <c r="C782" s="171" t="s">
        <v>195</v>
      </c>
      <c r="D782" s="171" t="s">
        <v>600</v>
      </c>
      <c r="E782" s="171" t="s">
        <v>241</v>
      </c>
      <c r="F782" s="171">
        <v>1</v>
      </c>
      <c r="G782" s="171" t="s">
        <v>48</v>
      </c>
      <c r="H782" s="172">
        <v>86453.826199999996</v>
      </c>
      <c r="I782" s="172">
        <v>151294.19589999999</v>
      </c>
      <c r="J782" s="172">
        <v>111906.2304</v>
      </c>
      <c r="K782" s="172">
        <v>195835.9032</v>
      </c>
      <c r="L782" s="172">
        <v>133927.92749999999</v>
      </c>
      <c r="M782" s="172">
        <v>234373.8732</v>
      </c>
      <c r="N782" s="172">
        <v>159732.5956</v>
      </c>
      <c r="O782" s="172">
        <v>279532.04239999998</v>
      </c>
      <c r="P782" s="172">
        <v>188264.94949999999</v>
      </c>
      <c r="Q782" s="172">
        <v>329463.6617</v>
      </c>
      <c r="R782" s="172">
        <v>206408.66759999999</v>
      </c>
      <c r="S782" s="172">
        <v>361215.16840000002</v>
      </c>
      <c r="T782" s="172">
        <v>223470.07380000001</v>
      </c>
      <c r="U782" s="172">
        <v>391072.62920000002</v>
      </c>
    </row>
    <row r="783" spans="1:21">
      <c r="A783" s="171">
        <v>4</v>
      </c>
      <c r="B783" s="171" t="s">
        <v>553</v>
      </c>
      <c r="C783" s="171" t="s">
        <v>195</v>
      </c>
      <c r="D783" s="171" t="s">
        <v>600</v>
      </c>
      <c r="E783" s="171" t="s">
        <v>241</v>
      </c>
      <c r="F783" s="171">
        <v>2</v>
      </c>
      <c r="G783" s="171" t="s">
        <v>44</v>
      </c>
      <c r="H783" s="172">
        <v>74106.854600000006</v>
      </c>
      <c r="I783" s="172">
        <v>129686.99559999999</v>
      </c>
      <c r="J783" s="172">
        <v>96852.199800000002</v>
      </c>
      <c r="K783" s="172">
        <v>169491.34959999999</v>
      </c>
      <c r="L783" s="172">
        <v>117442.11199999999</v>
      </c>
      <c r="M783" s="172">
        <v>205523.69589999999</v>
      </c>
      <c r="N783" s="172">
        <v>143492.91690000001</v>
      </c>
      <c r="O783" s="172">
        <v>251112.60449999999</v>
      </c>
      <c r="P783" s="172">
        <v>170122.39240000001</v>
      </c>
      <c r="Q783" s="172">
        <v>297714.18660000002</v>
      </c>
      <c r="R783" s="172">
        <v>187378.3236</v>
      </c>
      <c r="S783" s="172">
        <v>327912.06630000001</v>
      </c>
      <c r="T783" s="172">
        <v>203408.14</v>
      </c>
      <c r="U783" s="172">
        <v>355964.2451</v>
      </c>
    </row>
    <row r="784" spans="1:21">
      <c r="A784" s="171">
        <v>4</v>
      </c>
      <c r="B784" s="171" t="s">
        <v>553</v>
      </c>
      <c r="C784" s="171" t="s">
        <v>195</v>
      </c>
      <c r="D784" s="171" t="s">
        <v>600</v>
      </c>
      <c r="E784" s="171" t="s">
        <v>241</v>
      </c>
      <c r="F784" s="171">
        <v>3</v>
      </c>
      <c r="G784" s="171" t="s">
        <v>43</v>
      </c>
      <c r="H784" s="172">
        <v>66098.822100000005</v>
      </c>
      <c r="I784" s="172">
        <v>115672.93859999999</v>
      </c>
      <c r="J784" s="172">
        <v>89994.491200000004</v>
      </c>
      <c r="K784" s="172">
        <v>157490.3596</v>
      </c>
      <c r="L784" s="172">
        <v>113804.9935</v>
      </c>
      <c r="M784" s="172">
        <v>199158.73860000001</v>
      </c>
      <c r="N784" s="172">
        <v>149813.70319999999</v>
      </c>
      <c r="O784" s="172">
        <v>262173.98060000001</v>
      </c>
      <c r="P784" s="172">
        <v>185461.23389999999</v>
      </c>
      <c r="Q784" s="172">
        <v>324557.1594</v>
      </c>
      <c r="R784" s="172">
        <v>208824.94440000001</v>
      </c>
      <c r="S784" s="172">
        <v>365443.65269999998</v>
      </c>
      <c r="T784" s="172">
        <v>231867.60690000001</v>
      </c>
      <c r="U784" s="172">
        <v>405768.31199999998</v>
      </c>
    </row>
    <row r="785" spans="1:21">
      <c r="A785" s="171">
        <v>4</v>
      </c>
      <c r="B785" s="171" t="s">
        <v>553</v>
      </c>
      <c r="C785" s="171" t="s">
        <v>195</v>
      </c>
      <c r="D785" s="171" t="s">
        <v>600</v>
      </c>
      <c r="E785" s="171" t="s">
        <v>241</v>
      </c>
      <c r="F785" s="171">
        <v>4</v>
      </c>
      <c r="G785" s="171" t="s">
        <v>46</v>
      </c>
      <c r="H785" s="172">
        <v>73684.104800000001</v>
      </c>
      <c r="I785" s="172">
        <v>117894.5695</v>
      </c>
      <c r="J785" s="172">
        <v>103157.74679999999</v>
      </c>
      <c r="K785" s="172">
        <v>165052.39730000001</v>
      </c>
      <c r="L785" s="172">
        <v>132631.38870000001</v>
      </c>
      <c r="M785" s="172">
        <v>212210.22510000001</v>
      </c>
      <c r="N785" s="172">
        <v>176841.85159999999</v>
      </c>
      <c r="O785" s="172">
        <v>282946.96679999999</v>
      </c>
      <c r="P785" s="172">
        <v>221052.31450000001</v>
      </c>
      <c r="Q785" s="172">
        <v>353683.7084</v>
      </c>
      <c r="R785" s="172">
        <v>250525.95629999999</v>
      </c>
      <c r="S785" s="172">
        <v>400841.53619999997</v>
      </c>
      <c r="T785" s="172">
        <v>279999.59830000001</v>
      </c>
      <c r="U785" s="172">
        <v>447999.364</v>
      </c>
    </row>
    <row r="786" spans="1:21">
      <c r="A786" s="171">
        <v>4</v>
      </c>
      <c r="B786" s="171" t="s">
        <v>553</v>
      </c>
      <c r="C786" s="171" t="s">
        <v>195</v>
      </c>
      <c r="D786" s="171" t="s">
        <v>600</v>
      </c>
      <c r="E786" s="171" t="s">
        <v>269</v>
      </c>
      <c r="F786" s="171">
        <v>1</v>
      </c>
      <c r="G786" s="171" t="s">
        <v>48</v>
      </c>
      <c r="H786" s="172">
        <v>81483.523000000001</v>
      </c>
      <c r="I786" s="172">
        <v>142596.16529999999</v>
      </c>
      <c r="J786" s="172">
        <v>105508.56269999999</v>
      </c>
      <c r="K786" s="172">
        <v>184639.98480000001</v>
      </c>
      <c r="L786" s="172">
        <v>126295.761</v>
      </c>
      <c r="M786" s="172">
        <v>221017.58170000001</v>
      </c>
      <c r="N786" s="172">
        <v>150667.0373</v>
      </c>
      <c r="O786" s="172">
        <v>263667.31530000002</v>
      </c>
      <c r="P786" s="172">
        <v>177615.04430000001</v>
      </c>
      <c r="Q786" s="172">
        <v>310826.32740000001</v>
      </c>
      <c r="R786" s="172">
        <v>194751.03709999999</v>
      </c>
      <c r="S786" s="172">
        <v>340814.3149</v>
      </c>
      <c r="T786" s="172">
        <v>210878.84090000001</v>
      </c>
      <c r="U786" s="172">
        <v>369037.97159999999</v>
      </c>
    </row>
    <row r="787" spans="1:21">
      <c r="A787" s="171">
        <v>4</v>
      </c>
      <c r="B787" s="171" t="s">
        <v>553</v>
      </c>
      <c r="C787" s="171" t="s">
        <v>195</v>
      </c>
      <c r="D787" s="171" t="s">
        <v>600</v>
      </c>
      <c r="E787" s="171" t="s">
        <v>269</v>
      </c>
      <c r="F787" s="171">
        <v>2</v>
      </c>
      <c r="G787" s="171" t="s">
        <v>44</v>
      </c>
      <c r="H787" s="172">
        <v>69679.275699999998</v>
      </c>
      <c r="I787" s="172">
        <v>121938.7326</v>
      </c>
      <c r="J787" s="172">
        <v>91116.248099999997</v>
      </c>
      <c r="K787" s="172">
        <v>159453.43410000001</v>
      </c>
      <c r="L787" s="172">
        <v>110534.59699999999</v>
      </c>
      <c r="M787" s="172">
        <v>193435.5447</v>
      </c>
      <c r="N787" s="172">
        <v>135141.19089999999</v>
      </c>
      <c r="O787" s="172">
        <v>236497.08420000001</v>
      </c>
      <c r="P787" s="172">
        <v>160269.9626</v>
      </c>
      <c r="Q787" s="172">
        <v>280472.43459999998</v>
      </c>
      <c r="R787" s="172">
        <v>176557.19209999999</v>
      </c>
      <c r="S787" s="172">
        <v>308975.08610000001</v>
      </c>
      <c r="T787" s="172">
        <v>191698.75080000001</v>
      </c>
      <c r="U787" s="172">
        <v>335472.81390000001</v>
      </c>
    </row>
    <row r="788" spans="1:21">
      <c r="A788" s="171">
        <v>4</v>
      </c>
      <c r="B788" s="171" t="s">
        <v>553</v>
      </c>
      <c r="C788" s="171" t="s">
        <v>195</v>
      </c>
      <c r="D788" s="171" t="s">
        <v>600</v>
      </c>
      <c r="E788" s="171" t="s">
        <v>269</v>
      </c>
      <c r="F788" s="171">
        <v>3</v>
      </c>
      <c r="G788" s="171" t="s">
        <v>43</v>
      </c>
      <c r="H788" s="172">
        <v>62034.015599999999</v>
      </c>
      <c r="I788" s="172">
        <v>108559.52740000001</v>
      </c>
      <c r="J788" s="172">
        <v>84415.580400000006</v>
      </c>
      <c r="K788" s="172">
        <v>147727.26560000001</v>
      </c>
      <c r="L788" s="172">
        <v>106715.72169999999</v>
      </c>
      <c r="M788" s="172">
        <v>186752.51300000001</v>
      </c>
      <c r="N788" s="172">
        <v>140446.0128</v>
      </c>
      <c r="O788" s="172">
        <v>245780.52249999999</v>
      </c>
      <c r="P788" s="172">
        <v>173831.00109999999</v>
      </c>
      <c r="Q788" s="172">
        <v>304204.25189999997</v>
      </c>
      <c r="R788" s="172">
        <v>195703.98989999999</v>
      </c>
      <c r="S788" s="172">
        <v>342481.98229999997</v>
      </c>
      <c r="T788" s="172">
        <v>217270.04259999999</v>
      </c>
      <c r="U788" s="172">
        <v>380222.57459999999</v>
      </c>
    </row>
    <row r="789" spans="1:21">
      <c r="A789" s="171">
        <v>4</v>
      </c>
      <c r="B789" s="171" t="s">
        <v>553</v>
      </c>
      <c r="C789" s="171" t="s">
        <v>195</v>
      </c>
      <c r="D789" s="171" t="s">
        <v>600</v>
      </c>
      <c r="E789" s="171" t="s">
        <v>269</v>
      </c>
      <c r="F789" s="171">
        <v>4</v>
      </c>
      <c r="G789" s="171" t="s">
        <v>46</v>
      </c>
      <c r="H789" s="172">
        <v>69439.016099999993</v>
      </c>
      <c r="I789" s="172">
        <v>111102.42750000001</v>
      </c>
      <c r="J789" s="172">
        <v>97214.622600000002</v>
      </c>
      <c r="K789" s="172">
        <v>155543.39840000001</v>
      </c>
      <c r="L789" s="172">
        <v>124990.22900000001</v>
      </c>
      <c r="M789" s="172">
        <v>199984.3694</v>
      </c>
      <c r="N789" s="172">
        <v>166653.63870000001</v>
      </c>
      <c r="O789" s="172">
        <v>266645.8259</v>
      </c>
      <c r="P789" s="172">
        <v>208317.04829999999</v>
      </c>
      <c r="Q789" s="172">
        <v>333307.28220000002</v>
      </c>
      <c r="R789" s="172">
        <v>236092.65470000001</v>
      </c>
      <c r="S789" s="172">
        <v>377748.25319999998</v>
      </c>
      <c r="T789" s="172">
        <v>263868.26120000001</v>
      </c>
      <c r="U789" s="172">
        <v>422189.2242</v>
      </c>
    </row>
    <row r="790" spans="1:21">
      <c r="A790" s="171">
        <v>4</v>
      </c>
      <c r="B790" s="171" t="s">
        <v>553</v>
      </c>
      <c r="C790" s="171" t="s">
        <v>195</v>
      </c>
      <c r="D790" s="171" t="s">
        <v>600</v>
      </c>
      <c r="E790" s="171" t="s">
        <v>324</v>
      </c>
      <c r="F790" s="171">
        <v>1</v>
      </c>
      <c r="G790" s="171" t="s">
        <v>48</v>
      </c>
      <c r="H790" s="172">
        <v>80926.326499999996</v>
      </c>
      <c r="I790" s="172">
        <v>141621.07149999999</v>
      </c>
      <c r="J790" s="172">
        <v>104862.74800000001</v>
      </c>
      <c r="K790" s="172">
        <v>183509.8089</v>
      </c>
      <c r="L790" s="172">
        <v>125574.26459999999</v>
      </c>
      <c r="M790" s="172">
        <v>219754.96290000001</v>
      </c>
      <c r="N790" s="172">
        <v>149884.52420000001</v>
      </c>
      <c r="O790" s="172">
        <v>262297.91720000003</v>
      </c>
      <c r="P790" s="172">
        <v>176766.2439</v>
      </c>
      <c r="Q790" s="172">
        <v>309340.92680000002</v>
      </c>
      <c r="R790" s="172">
        <v>193859.58180000001</v>
      </c>
      <c r="S790" s="172">
        <v>339254.26809999999</v>
      </c>
      <c r="T790" s="172">
        <v>209976.6961</v>
      </c>
      <c r="U790" s="172">
        <v>367459.2182</v>
      </c>
    </row>
    <row r="791" spans="1:21">
      <c r="A791" s="171">
        <v>4</v>
      </c>
      <c r="B791" s="171" t="s">
        <v>553</v>
      </c>
      <c r="C791" s="171" t="s">
        <v>195</v>
      </c>
      <c r="D791" s="171" t="s">
        <v>600</v>
      </c>
      <c r="E791" s="171" t="s">
        <v>324</v>
      </c>
      <c r="F791" s="171">
        <v>2</v>
      </c>
      <c r="G791" s="171" t="s">
        <v>44</v>
      </c>
      <c r="H791" s="172">
        <v>68850.717499999999</v>
      </c>
      <c r="I791" s="172">
        <v>120488.75569999999</v>
      </c>
      <c r="J791" s="172">
        <v>90139.575800000006</v>
      </c>
      <c r="K791" s="172">
        <v>157744.25760000001</v>
      </c>
      <c r="L791" s="172">
        <v>109450.77529999999</v>
      </c>
      <c r="M791" s="172">
        <v>191538.85680000001</v>
      </c>
      <c r="N791" s="172">
        <v>134001.76209999999</v>
      </c>
      <c r="O791" s="172">
        <v>234503.08360000001</v>
      </c>
      <c r="P791" s="172">
        <v>159022.42509999999</v>
      </c>
      <c r="Q791" s="172">
        <v>278289.2439</v>
      </c>
      <c r="R791" s="172">
        <v>175247.48790000001</v>
      </c>
      <c r="S791" s="172">
        <v>306683.10379999998</v>
      </c>
      <c r="T791" s="172">
        <v>190355.68479999999</v>
      </c>
      <c r="U791" s="172">
        <v>333122.4485</v>
      </c>
    </row>
    <row r="792" spans="1:21">
      <c r="A792" s="171">
        <v>4</v>
      </c>
      <c r="B792" s="171" t="s">
        <v>553</v>
      </c>
      <c r="C792" s="171" t="s">
        <v>195</v>
      </c>
      <c r="D792" s="171" t="s">
        <v>600</v>
      </c>
      <c r="E792" s="171" t="s">
        <v>324</v>
      </c>
      <c r="F792" s="171">
        <v>3</v>
      </c>
      <c r="G792" s="171" t="s">
        <v>43</v>
      </c>
      <c r="H792" s="172">
        <v>61052.075799999999</v>
      </c>
      <c r="I792" s="172">
        <v>106841.13250000001</v>
      </c>
      <c r="J792" s="172">
        <v>82984.955499999996</v>
      </c>
      <c r="K792" s="172">
        <v>145223.6721</v>
      </c>
      <c r="L792" s="172">
        <v>104834.5402</v>
      </c>
      <c r="M792" s="172">
        <v>183460.44529999999</v>
      </c>
      <c r="N792" s="172">
        <v>137895.43489999999</v>
      </c>
      <c r="O792" s="172">
        <v>241317.0111</v>
      </c>
      <c r="P792" s="172">
        <v>170603.08859999999</v>
      </c>
      <c r="Q792" s="172">
        <v>298555.40519999998</v>
      </c>
      <c r="R792" s="172">
        <v>192015.70110000001</v>
      </c>
      <c r="S792" s="172">
        <v>336027.47700000001</v>
      </c>
      <c r="T792" s="172">
        <v>213114.3216</v>
      </c>
      <c r="U792" s="172">
        <v>372950.06270000001</v>
      </c>
    </row>
    <row r="793" spans="1:21">
      <c r="A793" s="171">
        <v>4</v>
      </c>
      <c r="B793" s="171" t="s">
        <v>553</v>
      </c>
      <c r="C793" s="171" t="s">
        <v>195</v>
      </c>
      <c r="D793" s="171" t="s">
        <v>600</v>
      </c>
      <c r="E793" s="171" t="s">
        <v>324</v>
      </c>
      <c r="F793" s="171">
        <v>4</v>
      </c>
      <c r="G793" s="171" t="s">
        <v>46</v>
      </c>
      <c r="H793" s="172">
        <v>68945.372900000002</v>
      </c>
      <c r="I793" s="172">
        <v>110312.59819999999</v>
      </c>
      <c r="J793" s="172">
        <v>96523.521999999997</v>
      </c>
      <c r="K793" s="172">
        <v>154437.63759999999</v>
      </c>
      <c r="L793" s="172">
        <v>124101.6712</v>
      </c>
      <c r="M793" s="172">
        <v>198562.67679999999</v>
      </c>
      <c r="N793" s="172">
        <v>165468.89490000001</v>
      </c>
      <c r="O793" s="172">
        <v>264750.23580000002</v>
      </c>
      <c r="P793" s="172">
        <v>206836.11859999999</v>
      </c>
      <c r="Q793" s="172">
        <v>330937.79470000003</v>
      </c>
      <c r="R793" s="172">
        <v>234414.2677</v>
      </c>
      <c r="S793" s="172">
        <v>375062.83399999997</v>
      </c>
      <c r="T793" s="172">
        <v>261992.41690000001</v>
      </c>
      <c r="U793" s="172">
        <v>419187.87329999998</v>
      </c>
    </row>
    <row r="794" spans="1:21">
      <c r="A794" s="171">
        <v>4</v>
      </c>
      <c r="B794" s="171" t="s">
        <v>553</v>
      </c>
      <c r="C794" s="171" t="s">
        <v>195</v>
      </c>
      <c r="D794" s="171" t="s">
        <v>600</v>
      </c>
      <c r="E794" s="171" t="s">
        <v>362</v>
      </c>
      <c r="F794" s="171">
        <v>1</v>
      </c>
      <c r="G794" s="171" t="s">
        <v>48</v>
      </c>
      <c r="H794" s="172">
        <v>80469.407999999996</v>
      </c>
      <c r="I794" s="172">
        <v>140821.46400000001</v>
      </c>
      <c r="J794" s="172">
        <v>104227.0145</v>
      </c>
      <c r="K794" s="172">
        <v>182397.27530000001</v>
      </c>
      <c r="L794" s="172">
        <v>124783.236</v>
      </c>
      <c r="M794" s="172">
        <v>218370.66279999999</v>
      </c>
      <c r="N794" s="172">
        <v>148895.27499999999</v>
      </c>
      <c r="O794" s="172">
        <v>260566.73130000001</v>
      </c>
      <c r="P794" s="172">
        <v>175557.12880000001</v>
      </c>
      <c r="Q794" s="172">
        <v>307224.97529999999</v>
      </c>
      <c r="R794" s="172">
        <v>192510.94930000001</v>
      </c>
      <c r="S794" s="172">
        <v>336894.16110000003</v>
      </c>
      <c r="T794" s="172">
        <v>208479.58970000001</v>
      </c>
      <c r="U794" s="172">
        <v>364839.2819</v>
      </c>
    </row>
    <row r="795" spans="1:21">
      <c r="A795" s="171">
        <v>4</v>
      </c>
      <c r="B795" s="171" t="s">
        <v>553</v>
      </c>
      <c r="C795" s="171" t="s">
        <v>195</v>
      </c>
      <c r="D795" s="171" t="s">
        <v>600</v>
      </c>
      <c r="E795" s="171" t="s">
        <v>362</v>
      </c>
      <c r="F795" s="171">
        <v>2</v>
      </c>
      <c r="G795" s="171" t="s">
        <v>44</v>
      </c>
      <c r="H795" s="172">
        <v>68665.160699999993</v>
      </c>
      <c r="I795" s="172">
        <v>120164.0312</v>
      </c>
      <c r="J795" s="172">
        <v>89834.699800000002</v>
      </c>
      <c r="K795" s="172">
        <v>157210.72459999999</v>
      </c>
      <c r="L795" s="172">
        <v>109022.0719</v>
      </c>
      <c r="M795" s="172">
        <v>190788.62590000001</v>
      </c>
      <c r="N795" s="172">
        <v>133369.42860000001</v>
      </c>
      <c r="O795" s="172">
        <v>233396.50020000001</v>
      </c>
      <c r="P795" s="172">
        <v>158212.0471</v>
      </c>
      <c r="Q795" s="172">
        <v>276871.08240000001</v>
      </c>
      <c r="R795" s="172">
        <v>174317.1042</v>
      </c>
      <c r="S795" s="172">
        <v>305054.93239999999</v>
      </c>
      <c r="T795" s="172">
        <v>189299.49960000001</v>
      </c>
      <c r="U795" s="172">
        <v>331274.12420000002</v>
      </c>
    </row>
    <row r="796" spans="1:21">
      <c r="A796" s="171">
        <v>4</v>
      </c>
      <c r="B796" s="171" t="s">
        <v>553</v>
      </c>
      <c r="C796" s="171" t="s">
        <v>195</v>
      </c>
      <c r="D796" s="171" t="s">
        <v>600</v>
      </c>
      <c r="E796" s="171" t="s">
        <v>362</v>
      </c>
      <c r="F796" s="171">
        <v>3</v>
      </c>
      <c r="G796" s="171" t="s">
        <v>43</v>
      </c>
      <c r="H796" s="172">
        <v>61029.235399999998</v>
      </c>
      <c r="I796" s="172">
        <v>106801.16190000001</v>
      </c>
      <c r="J796" s="172">
        <v>83008.888000000006</v>
      </c>
      <c r="K796" s="172">
        <v>145265.5539</v>
      </c>
      <c r="L796" s="172">
        <v>104907.11719999999</v>
      </c>
      <c r="M796" s="172">
        <v>183587.45509999999</v>
      </c>
      <c r="N796" s="172">
        <v>138034.54019999999</v>
      </c>
      <c r="O796" s="172">
        <v>241560.4454</v>
      </c>
      <c r="P796" s="172">
        <v>170816.66020000001</v>
      </c>
      <c r="Q796" s="172">
        <v>298929.15549999999</v>
      </c>
      <c r="R796" s="172">
        <v>192287.73689999999</v>
      </c>
      <c r="S796" s="172">
        <v>336503.53960000002</v>
      </c>
      <c r="T796" s="172">
        <v>213451.87760000001</v>
      </c>
      <c r="U796" s="172">
        <v>373540.78570000001</v>
      </c>
    </row>
    <row r="797" spans="1:21">
      <c r="A797" s="171">
        <v>4</v>
      </c>
      <c r="B797" s="171" t="s">
        <v>553</v>
      </c>
      <c r="C797" s="171" t="s">
        <v>195</v>
      </c>
      <c r="D797" s="171" t="s">
        <v>600</v>
      </c>
      <c r="E797" s="171" t="s">
        <v>362</v>
      </c>
      <c r="F797" s="171">
        <v>4</v>
      </c>
      <c r="G797" s="171" t="s">
        <v>46</v>
      </c>
      <c r="H797" s="172">
        <v>68566.954500000007</v>
      </c>
      <c r="I797" s="172">
        <v>109707.12880000001</v>
      </c>
      <c r="J797" s="172">
        <v>95993.736099999995</v>
      </c>
      <c r="K797" s="172">
        <v>153589.98019999999</v>
      </c>
      <c r="L797" s="172">
        <v>123420.51790000001</v>
      </c>
      <c r="M797" s="172">
        <v>197472.83170000001</v>
      </c>
      <c r="N797" s="172">
        <v>164560.6906</v>
      </c>
      <c r="O797" s="172">
        <v>263297.10889999999</v>
      </c>
      <c r="P797" s="172">
        <v>205700.86319999999</v>
      </c>
      <c r="Q797" s="172">
        <v>329121.386</v>
      </c>
      <c r="R797" s="172">
        <v>233127.64499999999</v>
      </c>
      <c r="S797" s="172">
        <v>373004.23759999999</v>
      </c>
      <c r="T797" s="172">
        <v>260554.42679999999</v>
      </c>
      <c r="U797" s="172">
        <v>416887.08909999998</v>
      </c>
    </row>
    <row r="798" spans="1:21">
      <c r="A798" s="171">
        <v>4</v>
      </c>
      <c r="B798" s="171" t="s">
        <v>553</v>
      </c>
      <c r="C798" s="171" t="s">
        <v>195</v>
      </c>
      <c r="D798" s="171" t="s">
        <v>600</v>
      </c>
      <c r="E798" s="171" t="s">
        <v>401</v>
      </c>
      <c r="F798" s="171">
        <v>1</v>
      </c>
      <c r="G798" s="171" t="s">
        <v>48</v>
      </c>
      <c r="H798" s="172">
        <v>83943.605200000005</v>
      </c>
      <c r="I798" s="172">
        <v>146901.30910000001</v>
      </c>
      <c r="J798" s="172">
        <v>108704.8763</v>
      </c>
      <c r="K798" s="172">
        <v>190233.53339999999</v>
      </c>
      <c r="L798" s="172">
        <v>130129.22719999999</v>
      </c>
      <c r="M798" s="172">
        <v>227726.1477</v>
      </c>
      <c r="N798" s="172">
        <v>155251.50030000001</v>
      </c>
      <c r="O798" s="172">
        <v>271690.12550000002</v>
      </c>
      <c r="P798" s="172">
        <v>183030.0753</v>
      </c>
      <c r="Q798" s="172">
        <v>320302.63179999997</v>
      </c>
      <c r="R798" s="172">
        <v>200694.14629999999</v>
      </c>
      <c r="S798" s="172">
        <v>351214.7561</v>
      </c>
      <c r="T798" s="172">
        <v>217323.1974</v>
      </c>
      <c r="U798" s="172">
        <v>380315.59539999999</v>
      </c>
    </row>
    <row r="799" spans="1:21">
      <c r="A799" s="171">
        <v>4</v>
      </c>
      <c r="B799" s="171" t="s">
        <v>553</v>
      </c>
      <c r="C799" s="171" t="s">
        <v>195</v>
      </c>
      <c r="D799" s="171" t="s">
        <v>600</v>
      </c>
      <c r="E799" s="171" t="s">
        <v>401</v>
      </c>
      <c r="F799" s="171">
        <v>2</v>
      </c>
      <c r="G799" s="171" t="s">
        <v>44</v>
      </c>
      <c r="H799" s="172">
        <v>71732.315300000002</v>
      </c>
      <c r="I799" s="172">
        <v>125531.5518</v>
      </c>
      <c r="J799" s="172">
        <v>93816.275299999994</v>
      </c>
      <c r="K799" s="172">
        <v>164178.48190000001</v>
      </c>
      <c r="L799" s="172">
        <v>113824.5754</v>
      </c>
      <c r="M799" s="172">
        <v>199193.00690000001</v>
      </c>
      <c r="N799" s="172">
        <v>139190.28039999999</v>
      </c>
      <c r="O799" s="172">
        <v>243582.99069999999</v>
      </c>
      <c r="P799" s="172">
        <v>165086.88800000001</v>
      </c>
      <c r="Q799" s="172">
        <v>288902.0539</v>
      </c>
      <c r="R799" s="172">
        <v>181872.92800000001</v>
      </c>
      <c r="S799" s="172">
        <v>318277.62400000001</v>
      </c>
      <c r="T799" s="172">
        <v>197481.7255</v>
      </c>
      <c r="U799" s="172">
        <v>345593.0196</v>
      </c>
    </row>
    <row r="800" spans="1:21">
      <c r="A800" s="171">
        <v>4</v>
      </c>
      <c r="B800" s="171" t="s">
        <v>553</v>
      </c>
      <c r="C800" s="171" t="s">
        <v>195</v>
      </c>
      <c r="D800" s="171" t="s">
        <v>600</v>
      </c>
      <c r="E800" s="171" t="s">
        <v>401</v>
      </c>
      <c r="F800" s="171">
        <v>3</v>
      </c>
      <c r="G800" s="171" t="s">
        <v>43</v>
      </c>
      <c r="H800" s="172">
        <v>63826.644699999997</v>
      </c>
      <c r="I800" s="172">
        <v>111696.62820000001</v>
      </c>
      <c r="J800" s="172">
        <v>86841.397500000006</v>
      </c>
      <c r="K800" s="172">
        <v>151972.44570000001</v>
      </c>
      <c r="L800" s="172">
        <v>109771.9195</v>
      </c>
      <c r="M800" s="172">
        <v>192100.859</v>
      </c>
      <c r="N800" s="172">
        <v>144457.43919999999</v>
      </c>
      <c r="O800" s="172">
        <v>252800.51869999999</v>
      </c>
      <c r="P800" s="172">
        <v>178785.74909999999</v>
      </c>
      <c r="Q800" s="172">
        <v>312875.06089999998</v>
      </c>
      <c r="R800" s="172">
        <v>201274.38889999999</v>
      </c>
      <c r="S800" s="172">
        <v>352230.18060000002</v>
      </c>
      <c r="T800" s="172">
        <v>223445.50880000001</v>
      </c>
      <c r="U800" s="172">
        <v>391029.64049999998</v>
      </c>
    </row>
    <row r="801" spans="1:21">
      <c r="A801" s="171">
        <v>4</v>
      </c>
      <c r="B801" s="171" t="s">
        <v>553</v>
      </c>
      <c r="C801" s="171" t="s">
        <v>195</v>
      </c>
      <c r="D801" s="171" t="s">
        <v>600</v>
      </c>
      <c r="E801" s="171" t="s">
        <v>401</v>
      </c>
      <c r="F801" s="171">
        <v>4</v>
      </c>
      <c r="G801" s="171" t="s">
        <v>46</v>
      </c>
      <c r="H801" s="172">
        <v>71532.754400000005</v>
      </c>
      <c r="I801" s="172">
        <v>114452.4087</v>
      </c>
      <c r="J801" s="172">
        <v>100145.8561</v>
      </c>
      <c r="K801" s="172">
        <v>160233.37220000001</v>
      </c>
      <c r="L801" s="172">
        <v>128758.95789999999</v>
      </c>
      <c r="M801" s="172">
        <v>206014.33559999999</v>
      </c>
      <c r="N801" s="172">
        <v>171678.61050000001</v>
      </c>
      <c r="O801" s="172">
        <v>274685.78080000001</v>
      </c>
      <c r="P801" s="172">
        <v>214598.26310000001</v>
      </c>
      <c r="Q801" s="172">
        <v>343357.22600000002</v>
      </c>
      <c r="R801" s="172">
        <v>243211.36480000001</v>
      </c>
      <c r="S801" s="172">
        <v>389138.18949999998</v>
      </c>
      <c r="T801" s="172">
        <v>271824.46659999999</v>
      </c>
      <c r="U801" s="172">
        <v>434919.15299999999</v>
      </c>
    </row>
    <row r="802" spans="1:21">
      <c r="A802" s="171">
        <v>4</v>
      </c>
      <c r="B802" s="171" t="s">
        <v>553</v>
      </c>
      <c r="C802" s="171" t="s">
        <v>195</v>
      </c>
      <c r="D802" s="171" t="s">
        <v>600</v>
      </c>
      <c r="E802" s="171" t="s">
        <v>434</v>
      </c>
      <c r="F802" s="171">
        <v>1</v>
      </c>
      <c r="G802" s="171" t="s">
        <v>48</v>
      </c>
      <c r="H802" s="172">
        <v>85971.835300000006</v>
      </c>
      <c r="I802" s="172">
        <v>150450.71170000001</v>
      </c>
      <c r="J802" s="172">
        <v>111267.9728</v>
      </c>
      <c r="K802" s="172">
        <v>194718.95240000001</v>
      </c>
      <c r="L802" s="172">
        <v>133154.27729999999</v>
      </c>
      <c r="M802" s="172">
        <v>233019.98540000001</v>
      </c>
      <c r="N802" s="172">
        <v>158795.02489999999</v>
      </c>
      <c r="O802" s="172">
        <v>277891.29359999998</v>
      </c>
      <c r="P802" s="172">
        <v>187145.90640000001</v>
      </c>
      <c r="Q802" s="172">
        <v>327505.33610000001</v>
      </c>
      <c r="R802" s="172">
        <v>205174.32199999999</v>
      </c>
      <c r="S802" s="172">
        <v>359055.0637</v>
      </c>
      <c r="T802" s="172">
        <v>222121.6997</v>
      </c>
      <c r="U802" s="172">
        <v>388712.97450000001</v>
      </c>
    </row>
    <row r="803" spans="1:21">
      <c r="A803" s="171">
        <v>4</v>
      </c>
      <c r="B803" s="171" t="s">
        <v>553</v>
      </c>
      <c r="C803" s="171" t="s">
        <v>195</v>
      </c>
      <c r="D803" s="171" t="s">
        <v>600</v>
      </c>
      <c r="E803" s="171" t="s">
        <v>434</v>
      </c>
      <c r="F803" s="171">
        <v>2</v>
      </c>
      <c r="G803" s="171" t="s">
        <v>44</v>
      </c>
      <c r="H803" s="172">
        <v>73760.545400000003</v>
      </c>
      <c r="I803" s="172">
        <v>129080.9544</v>
      </c>
      <c r="J803" s="172">
        <v>96379.371899999998</v>
      </c>
      <c r="K803" s="172">
        <v>168663.90090000001</v>
      </c>
      <c r="L803" s="172">
        <v>116849.62549999999</v>
      </c>
      <c r="M803" s="172">
        <v>204486.84460000001</v>
      </c>
      <c r="N803" s="172">
        <v>142733.80499999999</v>
      </c>
      <c r="O803" s="172">
        <v>249784.1588</v>
      </c>
      <c r="P803" s="172">
        <v>169202.71900000001</v>
      </c>
      <c r="Q803" s="172">
        <v>296104.75829999999</v>
      </c>
      <c r="R803" s="172">
        <v>186353.10370000001</v>
      </c>
      <c r="S803" s="172">
        <v>326117.93150000001</v>
      </c>
      <c r="T803" s="172">
        <v>202280.2279</v>
      </c>
      <c r="U803" s="172">
        <v>353990.39880000002</v>
      </c>
    </row>
    <row r="804" spans="1:21">
      <c r="A804" s="171">
        <v>4</v>
      </c>
      <c r="B804" s="171" t="s">
        <v>553</v>
      </c>
      <c r="C804" s="171" t="s">
        <v>195</v>
      </c>
      <c r="D804" s="171" t="s">
        <v>600</v>
      </c>
      <c r="E804" s="171" t="s">
        <v>434</v>
      </c>
      <c r="F804" s="171">
        <v>3</v>
      </c>
      <c r="G804" s="171" t="s">
        <v>43</v>
      </c>
      <c r="H804" s="172">
        <v>65836.205199999997</v>
      </c>
      <c r="I804" s="172">
        <v>115213.3591</v>
      </c>
      <c r="J804" s="172">
        <v>89654.782300000006</v>
      </c>
      <c r="K804" s="172">
        <v>156895.86900000001</v>
      </c>
      <c r="L804" s="172">
        <v>113389.1284</v>
      </c>
      <c r="M804" s="172">
        <v>198430.97469999999</v>
      </c>
      <c r="N804" s="172">
        <v>149280.38449999999</v>
      </c>
      <c r="O804" s="172">
        <v>261240.67290000001</v>
      </c>
      <c r="P804" s="172">
        <v>184814.4307</v>
      </c>
      <c r="Q804" s="172">
        <v>323425.2537</v>
      </c>
      <c r="R804" s="172">
        <v>208106.89480000001</v>
      </c>
      <c r="S804" s="172">
        <v>364187.06589999999</v>
      </c>
      <c r="T804" s="172">
        <v>231081.8389</v>
      </c>
      <c r="U804" s="172">
        <v>404393.2181</v>
      </c>
    </row>
    <row r="805" spans="1:21">
      <c r="A805" s="171">
        <v>4</v>
      </c>
      <c r="B805" s="171" t="s">
        <v>553</v>
      </c>
      <c r="C805" s="171" t="s">
        <v>195</v>
      </c>
      <c r="D805" s="171" t="s">
        <v>600</v>
      </c>
      <c r="E805" s="171" t="s">
        <v>434</v>
      </c>
      <c r="F805" s="171">
        <v>4</v>
      </c>
      <c r="G805" s="171" t="s">
        <v>46</v>
      </c>
      <c r="H805" s="172">
        <v>73276.877699999997</v>
      </c>
      <c r="I805" s="172">
        <v>117243.0062</v>
      </c>
      <c r="J805" s="172">
        <v>102587.62880000001</v>
      </c>
      <c r="K805" s="172">
        <v>164140.20860000001</v>
      </c>
      <c r="L805" s="172">
        <v>131898.38</v>
      </c>
      <c r="M805" s="172">
        <v>211037.41099999999</v>
      </c>
      <c r="N805" s="172">
        <v>175864.50659999999</v>
      </c>
      <c r="O805" s="172">
        <v>281383.21470000001</v>
      </c>
      <c r="P805" s="172">
        <v>219830.63329999999</v>
      </c>
      <c r="Q805" s="172">
        <v>351729.0184</v>
      </c>
      <c r="R805" s="172">
        <v>249141.38430000001</v>
      </c>
      <c r="S805" s="172">
        <v>398626.22080000001</v>
      </c>
      <c r="T805" s="172">
        <v>278452.13549999997</v>
      </c>
      <c r="U805" s="172">
        <v>445523.42330000002</v>
      </c>
    </row>
    <row r="806" spans="1:21">
      <c r="A806" s="171">
        <v>4</v>
      </c>
      <c r="B806" s="171" t="s">
        <v>553</v>
      </c>
      <c r="C806" s="171" t="s">
        <v>195</v>
      </c>
      <c r="D806" s="171" t="s">
        <v>600</v>
      </c>
      <c r="E806" s="171" t="s">
        <v>460</v>
      </c>
      <c r="F806" s="171">
        <v>1</v>
      </c>
      <c r="G806" s="171" t="s">
        <v>48</v>
      </c>
      <c r="H806" s="172">
        <v>87442.874800000005</v>
      </c>
      <c r="I806" s="172">
        <v>153025.03090000001</v>
      </c>
      <c r="J806" s="172">
        <v>113185.26210000001</v>
      </c>
      <c r="K806" s="172">
        <v>198074.20869999999</v>
      </c>
      <c r="L806" s="172">
        <v>135457.84020000001</v>
      </c>
      <c r="M806" s="172">
        <v>237051.22029999999</v>
      </c>
      <c r="N806" s="172">
        <v>161556.0472</v>
      </c>
      <c r="O806" s="172">
        <v>282723.08260000002</v>
      </c>
      <c r="P806" s="172">
        <v>190412.94990000001</v>
      </c>
      <c r="Q806" s="172">
        <v>333222.66220000002</v>
      </c>
      <c r="R806" s="172">
        <v>208763.05650000001</v>
      </c>
      <c r="S806" s="172">
        <v>365335.34889999998</v>
      </c>
      <c r="T806" s="172">
        <v>226018.07260000001</v>
      </c>
      <c r="U806" s="172">
        <v>395531.62709999998</v>
      </c>
    </row>
    <row r="807" spans="1:21">
      <c r="A807" s="171">
        <v>4</v>
      </c>
      <c r="B807" s="171" t="s">
        <v>553</v>
      </c>
      <c r="C807" s="171" t="s">
        <v>195</v>
      </c>
      <c r="D807" s="171" t="s">
        <v>600</v>
      </c>
      <c r="E807" s="171" t="s">
        <v>460</v>
      </c>
      <c r="F807" s="171">
        <v>2</v>
      </c>
      <c r="G807" s="171" t="s">
        <v>44</v>
      </c>
      <c r="H807" s="172">
        <v>74960.222299999994</v>
      </c>
      <c r="I807" s="172">
        <v>131180.3891</v>
      </c>
      <c r="J807" s="172">
        <v>97965.802800000005</v>
      </c>
      <c r="K807" s="172">
        <v>171440.15479999999</v>
      </c>
      <c r="L807" s="172">
        <v>118790.86199999999</v>
      </c>
      <c r="M807" s="172">
        <v>207884.00839999999</v>
      </c>
      <c r="N807" s="172">
        <v>145137.9106</v>
      </c>
      <c r="O807" s="172">
        <v>253991.34349999999</v>
      </c>
      <c r="P807" s="172">
        <v>172071.02420000001</v>
      </c>
      <c r="Q807" s="172">
        <v>301124.29220000003</v>
      </c>
      <c r="R807" s="172">
        <v>189523.58799999999</v>
      </c>
      <c r="S807" s="172">
        <v>331666.27899999998</v>
      </c>
      <c r="T807" s="172">
        <v>205735.67819999999</v>
      </c>
      <c r="U807" s="172">
        <v>360037.43699999998</v>
      </c>
    </row>
    <row r="808" spans="1:21">
      <c r="A808" s="171">
        <v>4</v>
      </c>
      <c r="B808" s="171" t="s">
        <v>553</v>
      </c>
      <c r="C808" s="171" t="s">
        <v>195</v>
      </c>
      <c r="D808" s="171" t="s">
        <v>600</v>
      </c>
      <c r="E808" s="171" t="s">
        <v>460</v>
      </c>
      <c r="F808" s="171">
        <v>3</v>
      </c>
      <c r="G808" s="171" t="s">
        <v>43</v>
      </c>
      <c r="H808" s="172">
        <v>66863.830400000006</v>
      </c>
      <c r="I808" s="172">
        <v>117011.70329999999</v>
      </c>
      <c r="J808" s="172">
        <v>91037.548500000004</v>
      </c>
      <c r="K808" s="172">
        <v>159315.70980000001</v>
      </c>
      <c r="L808" s="172">
        <v>115125.16379999999</v>
      </c>
      <c r="M808" s="172">
        <v>201469.03649999999</v>
      </c>
      <c r="N808" s="172">
        <v>151552.7622</v>
      </c>
      <c r="O808" s="172">
        <v>265217.33390000003</v>
      </c>
      <c r="P808" s="172">
        <v>187615.21280000001</v>
      </c>
      <c r="Q808" s="172">
        <v>328326.62229999999</v>
      </c>
      <c r="R808" s="172">
        <v>211251.12640000001</v>
      </c>
      <c r="S808" s="172">
        <v>369689.47110000002</v>
      </c>
      <c r="T808" s="172">
        <v>234562.46400000001</v>
      </c>
      <c r="U808" s="172">
        <v>410484.31199999998</v>
      </c>
    </row>
    <row r="809" spans="1:21">
      <c r="A809" s="171">
        <v>4</v>
      </c>
      <c r="B809" s="171" t="s">
        <v>553</v>
      </c>
      <c r="C809" s="171" t="s">
        <v>195</v>
      </c>
      <c r="D809" s="171" t="s">
        <v>600</v>
      </c>
      <c r="E809" s="171" t="s">
        <v>460</v>
      </c>
      <c r="F809" s="171">
        <v>4</v>
      </c>
      <c r="G809" s="171" t="s">
        <v>46</v>
      </c>
      <c r="H809" s="172">
        <v>74527.362899999993</v>
      </c>
      <c r="I809" s="172">
        <v>119243.7824</v>
      </c>
      <c r="J809" s="172">
        <v>104338.30809999999</v>
      </c>
      <c r="K809" s="172">
        <v>166941.29550000001</v>
      </c>
      <c r="L809" s="172">
        <v>134149.25330000001</v>
      </c>
      <c r="M809" s="172">
        <v>214638.80850000001</v>
      </c>
      <c r="N809" s="172">
        <v>178865.671</v>
      </c>
      <c r="O809" s="172">
        <v>286185.07799999998</v>
      </c>
      <c r="P809" s="172">
        <v>223582.0888</v>
      </c>
      <c r="Q809" s="172">
        <v>357731.34730000002</v>
      </c>
      <c r="R809" s="172">
        <v>253393.03400000001</v>
      </c>
      <c r="S809" s="172">
        <v>405428.8603</v>
      </c>
      <c r="T809" s="172">
        <v>283203.9792</v>
      </c>
      <c r="U809" s="172">
        <v>453126.37329999998</v>
      </c>
    </row>
    <row r="810" spans="1:21">
      <c r="A810" s="171">
        <v>5</v>
      </c>
      <c r="B810" s="171" t="s">
        <v>554</v>
      </c>
      <c r="C810" s="171" t="s">
        <v>113</v>
      </c>
      <c r="D810" s="171" t="s">
        <v>601</v>
      </c>
      <c r="E810" s="171" t="s">
        <v>214</v>
      </c>
      <c r="F810" s="171">
        <v>1</v>
      </c>
      <c r="G810" s="171" t="s">
        <v>48</v>
      </c>
      <c r="H810" s="172">
        <v>105279.65919999999</v>
      </c>
      <c r="I810" s="172">
        <v>184239.40349999999</v>
      </c>
      <c r="J810" s="172">
        <v>136283.4173</v>
      </c>
      <c r="K810" s="172">
        <v>238495.9804</v>
      </c>
      <c r="L810" s="172">
        <v>163108.32399999999</v>
      </c>
      <c r="M810" s="172">
        <v>285439.56709999999</v>
      </c>
      <c r="N810" s="172">
        <v>194544.59529999999</v>
      </c>
      <c r="O810" s="172">
        <v>340453.04190000001</v>
      </c>
      <c r="P810" s="172">
        <v>229303.9817</v>
      </c>
      <c r="Q810" s="172">
        <v>401281.96799999999</v>
      </c>
      <c r="R810" s="172">
        <v>251407.40890000001</v>
      </c>
      <c r="S810" s="172">
        <v>439962.9656</v>
      </c>
      <c r="T810" s="172">
        <v>272195.80709999998</v>
      </c>
      <c r="U810" s="172">
        <v>476342.66249999998</v>
      </c>
    </row>
    <row r="811" spans="1:21">
      <c r="A811" s="171">
        <v>5</v>
      </c>
      <c r="B811" s="171" t="s">
        <v>554</v>
      </c>
      <c r="C811" s="171" t="s">
        <v>113</v>
      </c>
      <c r="D811" s="171" t="s">
        <v>601</v>
      </c>
      <c r="E811" s="171" t="s">
        <v>214</v>
      </c>
      <c r="F811" s="171">
        <v>2</v>
      </c>
      <c r="G811" s="171" t="s">
        <v>44</v>
      </c>
      <c r="H811" s="172">
        <v>90202.453599999993</v>
      </c>
      <c r="I811" s="172">
        <v>157854.29389999999</v>
      </c>
      <c r="J811" s="172">
        <v>117900.55220000001</v>
      </c>
      <c r="K811" s="172">
        <v>206325.96650000001</v>
      </c>
      <c r="L811" s="172">
        <v>142977.06940000001</v>
      </c>
      <c r="M811" s="172">
        <v>250209.87150000001</v>
      </c>
      <c r="N811" s="172">
        <v>174713.90470000001</v>
      </c>
      <c r="O811" s="172">
        <v>305749.3333</v>
      </c>
      <c r="P811" s="172">
        <v>207149.6372</v>
      </c>
      <c r="Q811" s="172">
        <v>362511.8652</v>
      </c>
      <c r="R811" s="172">
        <v>228168.96489999999</v>
      </c>
      <c r="S811" s="172">
        <v>399295.68859999999</v>
      </c>
      <c r="T811" s="172">
        <v>247697.6623</v>
      </c>
      <c r="U811" s="172">
        <v>433470.90909999999</v>
      </c>
    </row>
    <row r="812" spans="1:21">
      <c r="A812" s="171">
        <v>5</v>
      </c>
      <c r="B812" s="171" t="s">
        <v>554</v>
      </c>
      <c r="C812" s="171" t="s">
        <v>113</v>
      </c>
      <c r="D812" s="171" t="s">
        <v>601</v>
      </c>
      <c r="E812" s="171" t="s">
        <v>214</v>
      </c>
      <c r="F812" s="171">
        <v>3</v>
      </c>
      <c r="G812" s="171" t="s">
        <v>43</v>
      </c>
      <c r="H812" s="172">
        <v>80426.320200000002</v>
      </c>
      <c r="I812" s="172">
        <v>140746.06039999999</v>
      </c>
      <c r="J812" s="172">
        <v>109490.4757</v>
      </c>
      <c r="K812" s="172">
        <v>191608.33240000001</v>
      </c>
      <c r="L812" s="172">
        <v>138450.6317</v>
      </c>
      <c r="M812" s="172">
        <v>242288.60550000001</v>
      </c>
      <c r="N812" s="172">
        <v>182248.60209999999</v>
      </c>
      <c r="O812" s="172">
        <v>318935.05379999999</v>
      </c>
      <c r="P812" s="172">
        <v>225605.52770000001</v>
      </c>
      <c r="Q812" s="172">
        <v>394809.67349999998</v>
      </c>
      <c r="R812" s="172">
        <v>254020.09469999999</v>
      </c>
      <c r="S812" s="172">
        <v>444535.1655</v>
      </c>
      <c r="T812" s="172">
        <v>282042.62160000001</v>
      </c>
      <c r="U812" s="172">
        <v>493574.58779999998</v>
      </c>
    </row>
    <row r="813" spans="1:21">
      <c r="A813" s="171">
        <v>5</v>
      </c>
      <c r="B813" s="171" t="s">
        <v>554</v>
      </c>
      <c r="C813" s="171" t="s">
        <v>113</v>
      </c>
      <c r="D813" s="171" t="s">
        <v>601</v>
      </c>
      <c r="E813" s="171" t="s">
        <v>214</v>
      </c>
      <c r="F813" s="171">
        <v>4</v>
      </c>
      <c r="G813" s="171" t="s">
        <v>46</v>
      </c>
      <c r="H813" s="172">
        <v>89727.032500000001</v>
      </c>
      <c r="I813" s="172">
        <v>143563.25409999999</v>
      </c>
      <c r="J813" s="172">
        <v>125617.84540000001</v>
      </c>
      <c r="K813" s="172">
        <v>200988.5557</v>
      </c>
      <c r="L813" s="172">
        <v>161508.65839999999</v>
      </c>
      <c r="M813" s="172">
        <v>258413.85740000001</v>
      </c>
      <c r="N813" s="172">
        <v>215344.87789999999</v>
      </c>
      <c r="O813" s="172">
        <v>344551.80989999999</v>
      </c>
      <c r="P813" s="172">
        <v>269181.09749999997</v>
      </c>
      <c r="Q813" s="172">
        <v>430689.7623</v>
      </c>
      <c r="R813" s="172">
        <v>305071.91039999999</v>
      </c>
      <c r="S813" s="172">
        <v>488115.0638</v>
      </c>
      <c r="T813" s="172">
        <v>340962.72340000002</v>
      </c>
      <c r="U813" s="172">
        <v>545540.36549999996</v>
      </c>
    </row>
    <row r="814" spans="1:21">
      <c r="A814" s="171">
        <v>5</v>
      </c>
      <c r="B814" s="171" t="s">
        <v>554</v>
      </c>
      <c r="C814" s="171" t="s">
        <v>113</v>
      </c>
      <c r="D814" s="171" t="s">
        <v>601</v>
      </c>
      <c r="E814" s="171" t="s">
        <v>258</v>
      </c>
      <c r="F814" s="171">
        <v>1</v>
      </c>
      <c r="G814" s="171" t="s">
        <v>48</v>
      </c>
      <c r="H814" s="172">
        <v>103291.73149999999</v>
      </c>
      <c r="I814" s="172">
        <v>180760.53020000001</v>
      </c>
      <c r="J814" s="172">
        <v>133712.33590000001</v>
      </c>
      <c r="K814" s="172">
        <v>233996.58780000001</v>
      </c>
      <c r="L814" s="172">
        <v>160032.71909999999</v>
      </c>
      <c r="M814" s="172">
        <v>280057.2586</v>
      </c>
      <c r="N814" s="172">
        <v>190878.56890000001</v>
      </c>
      <c r="O814" s="172">
        <v>334037.49550000002</v>
      </c>
      <c r="P814" s="172">
        <v>224985.15580000001</v>
      </c>
      <c r="Q814" s="172">
        <v>393724.02260000003</v>
      </c>
      <c r="R814" s="172">
        <v>246673.454</v>
      </c>
      <c r="S814" s="172">
        <v>431678.54450000002</v>
      </c>
      <c r="T814" s="172">
        <v>267072.30619999999</v>
      </c>
      <c r="U814" s="172">
        <v>467376.53580000001</v>
      </c>
    </row>
    <row r="815" spans="1:21">
      <c r="A815" s="171">
        <v>5</v>
      </c>
      <c r="B815" s="171" t="s">
        <v>554</v>
      </c>
      <c r="C815" s="171" t="s">
        <v>113</v>
      </c>
      <c r="D815" s="171" t="s">
        <v>601</v>
      </c>
      <c r="E815" s="171" t="s">
        <v>258</v>
      </c>
      <c r="F815" s="171">
        <v>2</v>
      </c>
      <c r="G815" s="171" t="s">
        <v>44</v>
      </c>
      <c r="H815" s="172">
        <v>88488.656700000007</v>
      </c>
      <c r="I815" s="172">
        <v>154855.14929999999</v>
      </c>
      <c r="J815" s="172">
        <v>115663.7044</v>
      </c>
      <c r="K815" s="172">
        <v>202411.48269999999</v>
      </c>
      <c r="L815" s="172">
        <v>140267.48699999999</v>
      </c>
      <c r="M815" s="172">
        <v>245468.10219999999</v>
      </c>
      <c r="N815" s="172">
        <v>171408.43590000001</v>
      </c>
      <c r="O815" s="172">
        <v>299964.76280000003</v>
      </c>
      <c r="P815" s="172">
        <v>203233.61720000001</v>
      </c>
      <c r="Q815" s="172">
        <v>355658.83010000002</v>
      </c>
      <c r="R815" s="172">
        <v>223857.52669999999</v>
      </c>
      <c r="S815" s="172">
        <v>391750.67180000001</v>
      </c>
      <c r="T815" s="172">
        <v>243019.58180000001</v>
      </c>
      <c r="U815" s="172">
        <v>425284.26819999999</v>
      </c>
    </row>
    <row r="816" spans="1:21">
      <c r="A816" s="171">
        <v>5</v>
      </c>
      <c r="B816" s="171" t="s">
        <v>554</v>
      </c>
      <c r="C816" s="171" t="s">
        <v>113</v>
      </c>
      <c r="D816" s="171" t="s">
        <v>601</v>
      </c>
      <c r="E816" s="171" t="s">
        <v>258</v>
      </c>
      <c r="F816" s="171">
        <v>3</v>
      </c>
      <c r="G816" s="171" t="s">
        <v>43</v>
      </c>
      <c r="H816" s="172">
        <v>78890.949900000007</v>
      </c>
      <c r="I816" s="172">
        <v>138059.16250000001</v>
      </c>
      <c r="J816" s="172">
        <v>107397.4368</v>
      </c>
      <c r="K816" s="172">
        <v>187945.51439999999</v>
      </c>
      <c r="L816" s="172">
        <v>135801.815</v>
      </c>
      <c r="M816" s="172">
        <v>237653.17619999999</v>
      </c>
      <c r="N816" s="172">
        <v>178759.6145</v>
      </c>
      <c r="O816" s="172">
        <v>312829.32549999998</v>
      </c>
      <c r="P816" s="172">
        <v>221284.38810000001</v>
      </c>
      <c r="Q816" s="172">
        <v>387247.67910000001</v>
      </c>
      <c r="R816" s="172">
        <v>249153.09710000001</v>
      </c>
      <c r="S816" s="172">
        <v>436017.91989999998</v>
      </c>
      <c r="T816" s="172">
        <v>276636.89409999998</v>
      </c>
      <c r="U816" s="172">
        <v>484114.56459999998</v>
      </c>
    </row>
    <row r="817" spans="1:21">
      <c r="A817" s="171">
        <v>5</v>
      </c>
      <c r="B817" s="171" t="s">
        <v>554</v>
      </c>
      <c r="C817" s="171" t="s">
        <v>113</v>
      </c>
      <c r="D817" s="171" t="s">
        <v>601</v>
      </c>
      <c r="E817" s="171" t="s">
        <v>258</v>
      </c>
      <c r="F817" s="171">
        <v>4</v>
      </c>
      <c r="G817" s="171" t="s">
        <v>46</v>
      </c>
      <c r="H817" s="172">
        <v>88032.210800000001</v>
      </c>
      <c r="I817" s="172">
        <v>140851.53940000001</v>
      </c>
      <c r="J817" s="172">
        <v>123245.09510000001</v>
      </c>
      <c r="K817" s="172">
        <v>197192.1551</v>
      </c>
      <c r="L817" s="172">
        <v>158457.97940000001</v>
      </c>
      <c r="M817" s="172">
        <v>253532.7708</v>
      </c>
      <c r="N817" s="172">
        <v>211277.30590000001</v>
      </c>
      <c r="O817" s="172">
        <v>338043.69439999998</v>
      </c>
      <c r="P817" s="172">
        <v>264096.6323</v>
      </c>
      <c r="Q817" s="172">
        <v>422554.61790000001</v>
      </c>
      <c r="R817" s="172">
        <v>299309.51659999997</v>
      </c>
      <c r="S817" s="172">
        <v>478895.23369999998</v>
      </c>
      <c r="T817" s="172">
        <v>334522.40090000001</v>
      </c>
      <c r="U817" s="172">
        <v>535235.84939999995</v>
      </c>
    </row>
    <row r="818" spans="1:21">
      <c r="A818" s="171">
        <v>5</v>
      </c>
      <c r="B818" s="171" t="s">
        <v>554</v>
      </c>
      <c r="C818" s="171" t="s">
        <v>113</v>
      </c>
      <c r="D818" s="171" t="s">
        <v>601</v>
      </c>
      <c r="E818" s="171" t="s">
        <v>299</v>
      </c>
      <c r="F818" s="171">
        <v>1</v>
      </c>
      <c r="G818" s="171" t="s">
        <v>48</v>
      </c>
      <c r="H818" s="172">
        <v>104812.90399999999</v>
      </c>
      <c r="I818" s="172">
        <v>183422.5821</v>
      </c>
      <c r="J818" s="172">
        <v>135634.65830000001</v>
      </c>
      <c r="K818" s="172">
        <v>237360.652</v>
      </c>
      <c r="L818" s="172">
        <v>162301.5068</v>
      </c>
      <c r="M818" s="172">
        <v>284027.63679999998</v>
      </c>
      <c r="N818" s="172">
        <v>193536.21230000001</v>
      </c>
      <c r="O818" s="172">
        <v>338688.37150000001</v>
      </c>
      <c r="P818" s="172">
        <v>228072.02910000001</v>
      </c>
      <c r="Q818" s="172">
        <v>399126.05080000003</v>
      </c>
      <c r="R818" s="172">
        <v>250033.5858</v>
      </c>
      <c r="S818" s="172">
        <v>437558.77519999997</v>
      </c>
      <c r="T818" s="172">
        <v>270671.18290000001</v>
      </c>
      <c r="U818" s="172">
        <v>473674.57020000002</v>
      </c>
    </row>
    <row r="819" spans="1:21">
      <c r="A819" s="171">
        <v>5</v>
      </c>
      <c r="B819" s="171" t="s">
        <v>554</v>
      </c>
      <c r="C819" s="171" t="s">
        <v>113</v>
      </c>
      <c r="D819" s="171" t="s">
        <v>601</v>
      </c>
      <c r="E819" s="171" t="s">
        <v>299</v>
      </c>
      <c r="F819" s="171">
        <v>2</v>
      </c>
      <c r="G819" s="171" t="s">
        <v>44</v>
      </c>
      <c r="H819" s="172">
        <v>90009.829299999998</v>
      </c>
      <c r="I819" s="172">
        <v>157517.20129999999</v>
      </c>
      <c r="J819" s="172">
        <v>117586.02680000001</v>
      </c>
      <c r="K819" s="172">
        <v>205775.54689999999</v>
      </c>
      <c r="L819" s="172">
        <v>142536.2746</v>
      </c>
      <c r="M819" s="172">
        <v>249438.48050000001</v>
      </c>
      <c r="N819" s="172">
        <v>174066.07939999999</v>
      </c>
      <c r="O819" s="172">
        <v>304615.63880000002</v>
      </c>
      <c r="P819" s="172">
        <v>206320.49050000001</v>
      </c>
      <c r="Q819" s="172">
        <v>361060.85830000002</v>
      </c>
      <c r="R819" s="172">
        <v>227217.65849999999</v>
      </c>
      <c r="S819" s="172">
        <v>397630.90250000003</v>
      </c>
      <c r="T819" s="172">
        <v>246618.45860000001</v>
      </c>
      <c r="U819" s="172">
        <v>431582.3026</v>
      </c>
    </row>
    <row r="820" spans="1:21">
      <c r="A820" s="171">
        <v>5</v>
      </c>
      <c r="B820" s="171" t="s">
        <v>554</v>
      </c>
      <c r="C820" s="171" t="s">
        <v>113</v>
      </c>
      <c r="D820" s="171" t="s">
        <v>601</v>
      </c>
      <c r="E820" s="171" t="s">
        <v>299</v>
      </c>
      <c r="F820" s="171">
        <v>3</v>
      </c>
      <c r="G820" s="171" t="s">
        <v>43</v>
      </c>
      <c r="H820" s="172">
        <v>80398.120299999995</v>
      </c>
      <c r="I820" s="172">
        <v>140696.71059999999</v>
      </c>
      <c r="J820" s="172">
        <v>109507.47530000001</v>
      </c>
      <c r="K820" s="172">
        <v>191638.08180000001</v>
      </c>
      <c r="L820" s="172">
        <v>138514.72169999999</v>
      </c>
      <c r="M820" s="172">
        <v>242400.76300000001</v>
      </c>
      <c r="N820" s="172">
        <v>182376.8235</v>
      </c>
      <c r="O820" s="172">
        <v>319159.4412</v>
      </c>
      <c r="P820" s="172">
        <v>225805.89929999999</v>
      </c>
      <c r="Q820" s="172">
        <v>395160.32380000001</v>
      </c>
      <c r="R820" s="172">
        <v>254277.47640000001</v>
      </c>
      <c r="S820" s="172">
        <v>444985.58380000002</v>
      </c>
      <c r="T820" s="172">
        <v>282364.14159999997</v>
      </c>
      <c r="U820" s="172">
        <v>494137.24770000001</v>
      </c>
    </row>
    <row r="821" spans="1:21">
      <c r="A821" s="171">
        <v>5</v>
      </c>
      <c r="B821" s="171" t="s">
        <v>554</v>
      </c>
      <c r="C821" s="171" t="s">
        <v>113</v>
      </c>
      <c r="D821" s="171" t="s">
        <v>601</v>
      </c>
      <c r="E821" s="171" t="s">
        <v>299</v>
      </c>
      <c r="F821" s="171">
        <v>4</v>
      </c>
      <c r="G821" s="171" t="s">
        <v>46</v>
      </c>
      <c r="H821" s="172">
        <v>89340.303400000004</v>
      </c>
      <c r="I821" s="172">
        <v>142944.48740000001</v>
      </c>
      <c r="J821" s="172">
        <v>125076.4246</v>
      </c>
      <c r="K821" s="172">
        <v>200122.2824</v>
      </c>
      <c r="L821" s="172">
        <v>160812.5459</v>
      </c>
      <c r="M821" s="172">
        <v>257300.07740000001</v>
      </c>
      <c r="N821" s="172">
        <v>214416.728</v>
      </c>
      <c r="O821" s="172">
        <v>343066.76980000001</v>
      </c>
      <c r="P821" s="172">
        <v>268020.90990000003</v>
      </c>
      <c r="Q821" s="172">
        <v>428833.46220000001</v>
      </c>
      <c r="R821" s="172">
        <v>303757.03120000003</v>
      </c>
      <c r="S821" s="172">
        <v>486011.25719999999</v>
      </c>
      <c r="T821" s="172">
        <v>339493.15250000003</v>
      </c>
      <c r="U821" s="172">
        <v>543189.05220000003</v>
      </c>
    </row>
    <row r="822" spans="1:21">
      <c r="A822" s="171">
        <v>5</v>
      </c>
      <c r="B822" s="171" t="s">
        <v>554</v>
      </c>
      <c r="C822" s="171" t="s">
        <v>113</v>
      </c>
      <c r="D822" s="171" t="s">
        <v>601</v>
      </c>
      <c r="E822" s="171" t="s">
        <v>339</v>
      </c>
      <c r="F822" s="171">
        <v>1</v>
      </c>
      <c r="G822" s="171" t="s">
        <v>48</v>
      </c>
      <c r="H822" s="172">
        <v>106780.6804</v>
      </c>
      <c r="I822" s="172">
        <v>186866.19080000001</v>
      </c>
      <c r="J822" s="172">
        <v>138209.7322</v>
      </c>
      <c r="K822" s="172">
        <v>241867.03140000001</v>
      </c>
      <c r="L822" s="172">
        <v>165402.389</v>
      </c>
      <c r="M822" s="172">
        <v>289454.18079999997</v>
      </c>
      <c r="N822" s="172">
        <v>197263.48980000001</v>
      </c>
      <c r="O822" s="172">
        <v>345211.10710000002</v>
      </c>
      <c r="P822" s="172">
        <v>232492.3524</v>
      </c>
      <c r="Q822" s="172">
        <v>406861.61660000001</v>
      </c>
      <c r="R822" s="172">
        <v>254894.43030000001</v>
      </c>
      <c r="S822" s="172">
        <v>446065.25300000003</v>
      </c>
      <c r="T822" s="172">
        <v>275957.18310000002</v>
      </c>
      <c r="U822" s="172">
        <v>482925.07059999998</v>
      </c>
    </row>
    <row r="823" spans="1:21">
      <c r="A823" s="171">
        <v>5</v>
      </c>
      <c r="B823" s="171" t="s">
        <v>554</v>
      </c>
      <c r="C823" s="171" t="s">
        <v>113</v>
      </c>
      <c r="D823" s="171" t="s">
        <v>601</v>
      </c>
      <c r="E823" s="171" t="s">
        <v>339</v>
      </c>
      <c r="F823" s="171">
        <v>2</v>
      </c>
      <c r="G823" s="171" t="s">
        <v>44</v>
      </c>
      <c r="H823" s="172">
        <v>91566.409499999994</v>
      </c>
      <c r="I823" s="172">
        <v>160241.21679999999</v>
      </c>
      <c r="J823" s="172">
        <v>119659.7504</v>
      </c>
      <c r="K823" s="172">
        <v>209404.5631</v>
      </c>
      <c r="L823" s="172">
        <v>145088.1231</v>
      </c>
      <c r="M823" s="172">
        <v>253904.21549999999</v>
      </c>
      <c r="N823" s="172">
        <v>177252.5203</v>
      </c>
      <c r="O823" s="172">
        <v>310191.9105</v>
      </c>
      <c r="P823" s="172">
        <v>210136.60500000001</v>
      </c>
      <c r="Q823" s="172">
        <v>367739.0588</v>
      </c>
      <c r="R823" s="172">
        <v>231444.7279</v>
      </c>
      <c r="S823" s="172">
        <v>405028.27380000002</v>
      </c>
      <c r="T823" s="172">
        <v>251236.32819999999</v>
      </c>
      <c r="U823" s="172">
        <v>439663.57439999998</v>
      </c>
    </row>
    <row r="824" spans="1:21">
      <c r="A824" s="171">
        <v>5</v>
      </c>
      <c r="B824" s="171" t="s">
        <v>554</v>
      </c>
      <c r="C824" s="171" t="s">
        <v>113</v>
      </c>
      <c r="D824" s="171" t="s">
        <v>601</v>
      </c>
      <c r="E824" s="171" t="s">
        <v>339</v>
      </c>
      <c r="F824" s="171">
        <v>3</v>
      </c>
      <c r="G824" s="171" t="s">
        <v>43</v>
      </c>
      <c r="H824" s="172">
        <v>81696.395499999999</v>
      </c>
      <c r="I824" s="172">
        <v>142968.69209999999</v>
      </c>
      <c r="J824" s="172">
        <v>111240.3414</v>
      </c>
      <c r="K824" s="172">
        <v>194670.5974</v>
      </c>
      <c r="L824" s="172">
        <v>140679.34229999999</v>
      </c>
      <c r="M824" s="172">
        <v>246188.84899999999</v>
      </c>
      <c r="N824" s="172">
        <v>185198.83230000001</v>
      </c>
      <c r="O824" s="172">
        <v>324097.95659999998</v>
      </c>
      <c r="P824" s="172">
        <v>229273.26790000001</v>
      </c>
      <c r="Q824" s="172">
        <v>401228.21879999997</v>
      </c>
      <c r="R824" s="172">
        <v>258161.71979999999</v>
      </c>
      <c r="S824" s="172">
        <v>451783.0098</v>
      </c>
      <c r="T824" s="172">
        <v>286654.56780000002</v>
      </c>
      <c r="U824" s="172">
        <v>501645.49369999999</v>
      </c>
    </row>
    <row r="825" spans="1:21">
      <c r="A825" s="171">
        <v>5</v>
      </c>
      <c r="B825" s="171" t="s">
        <v>554</v>
      </c>
      <c r="C825" s="171" t="s">
        <v>113</v>
      </c>
      <c r="D825" s="171" t="s">
        <v>601</v>
      </c>
      <c r="E825" s="171" t="s">
        <v>339</v>
      </c>
      <c r="F825" s="171">
        <v>4</v>
      </c>
      <c r="G825" s="171" t="s">
        <v>46</v>
      </c>
      <c r="H825" s="172">
        <v>91010.474199999997</v>
      </c>
      <c r="I825" s="172">
        <v>145616.76079999999</v>
      </c>
      <c r="J825" s="172">
        <v>127414.66379999999</v>
      </c>
      <c r="K825" s="172">
        <v>203863.46520000001</v>
      </c>
      <c r="L825" s="172">
        <v>163818.8535</v>
      </c>
      <c r="M825" s="172">
        <v>262110.16949999999</v>
      </c>
      <c r="N825" s="172">
        <v>218425.13800000001</v>
      </c>
      <c r="O825" s="172">
        <v>349480.22600000002</v>
      </c>
      <c r="P825" s="172">
        <v>273031.42249999999</v>
      </c>
      <c r="Q825" s="172">
        <v>436850.28240000003</v>
      </c>
      <c r="R825" s="172">
        <v>309435.61219999997</v>
      </c>
      <c r="S825" s="172">
        <v>495096.98680000001</v>
      </c>
      <c r="T825" s="172">
        <v>345839.80180000002</v>
      </c>
      <c r="U825" s="172">
        <v>553343.69110000005</v>
      </c>
    </row>
    <row r="826" spans="1:21">
      <c r="A826" s="171">
        <v>5</v>
      </c>
      <c r="B826" s="171" t="s">
        <v>554</v>
      </c>
      <c r="C826" s="171" t="s">
        <v>113</v>
      </c>
      <c r="D826" s="171" t="s">
        <v>601</v>
      </c>
      <c r="E826" s="171" t="s">
        <v>112</v>
      </c>
      <c r="F826" s="171">
        <v>1</v>
      </c>
      <c r="G826" s="171" t="s">
        <v>48</v>
      </c>
      <c r="H826" s="172">
        <v>124712.3492</v>
      </c>
      <c r="I826" s="172">
        <v>218246.61120000001</v>
      </c>
      <c r="J826" s="172">
        <v>161341.50339999999</v>
      </c>
      <c r="K826" s="172">
        <v>282347.63099999999</v>
      </c>
      <c r="L826" s="172">
        <v>193032.30549999999</v>
      </c>
      <c r="M826" s="172">
        <v>337806.53460000001</v>
      </c>
      <c r="N826" s="172">
        <v>230135.25889999999</v>
      </c>
      <c r="O826" s="172">
        <v>402736.70319999999</v>
      </c>
      <c r="P826" s="172">
        <v>271158.82860000001</v>
      </c>
      <c r="Q826" s="172">
        <v>474527.95010000002</v>
      </c>
      <c r="R826" s="172">
        <v>297246.2868</v>
      </c>
      <c r="S826" s="172">
        <v>520181.00189999997</v>
      </c>
      <c r="T826" s="172">
        <v>321743.7378</v>
      </c>
      <c r="U826" s="172">
        <v>563051.54130000004</v>
      </c>
    </row>
    <row r="827" spans="1:21">
      <c r="A827" s="171">
        <v>5</v>
      </c>
      <c r="B827" s="171" t="s">
        <v>554</v>
      </c>
      <c r="C827" s="171" t="s">
        <v>113</v>
      </c>
      <c r="D827" s="171" t="s">
        <v>601</v>
      </c>
      <c r="E827" s="171" t="s">
        <v>112</v>
      </c>
      <c r="F827" s="171">
        <v>2</v>
      </c>
      <c r="G827" s="171" t="s">
        <v>44</v>
      </c>
      <c r="H827" s="172">
        <v>107305.03079999999</v>
      </c>
      <c r="I827" s="172">
        <v>187783.80410000001</v>
      </c>
      <c r="J827" s="172">
        <v>140117.65090000001</v>
      </c>
      <c r="K827" s="172">
        <v>245205.889</v>
      </c>
      <c r="L827" s="172">
        <v>169789.8578</v>
      </c>
      <c r="M827" s="172">
        <v>297132.2512</v>
      </c>
      <c r="N827" s="172">
        <v>207239.82610000001</v>
      </c>
      <c r="O827" s="172">
        <v>362669.69569999998</v>
      </c>
      <c r="P827" s="172">
        <v>245580.63190000001</v>
      </c>
      <c r="Q827" s="172">
        <v>429766.10580000002</v>
      </c>
      <c r="R827" s="172">
        <v>270416.44790000003</v>
      </c>
      <c r="S827" s="172">
        <v>473228.78389999998</v>
      </c>
      <c r="T827" s="172">
        <v>293459.5172</v>
      </c>
      <c r="U827" s="172">
        <v>513554.15519999998</v>
      </c>
    </row>
    <row r="828" spans="1:21">
      <c r="A828" s="171">
        <v>5</v>
      </c>
      <c r="B828" s="171" t="s">
        <v>554</v>
      </c>
      <c r="C828" s="171" t="s">
        <v>113</v>
      </c>
      <c r="D828" s="171" t="s">
        <v>601</v>
      </c>
      <c r="E828" s="171" t="s">
        <v>112</v>
      </c>
      <c r="F828" s="171">
        <v>3</v>
      </c>
      <c r="G828" s="171" t="s">
        <v>43</v>
      </c>
      <c r="H828" s="172">
        <v>95988.933399999994</v>
      </c>
      <c r="I828" s="172">
        <v>167980.63339999999</v>
      </c>
      <c r="J828" s="172">
        <v>130798.05839999999</v>
      </c>
      <c r="K828" s="172">
        <v>228896.6023</v>
      </c>
      <c r="L828" s="172">
        <v>165487.11139999999</v>
      </c>
      <c r="M828" s="172">
        <v>289602.4449</v>
      </c>
      <c r="N828" s="172">
        <v>217933.7139</v>
      </c>
      <c r="O828" s="172">
        <v>381383.99930000002</v>
      </c>
      <c r="P828" s="172">
        <v>269871.10989999998</v>
      </c>
      <c r="Q828" s="172">
        <v>472274.4423</v>
      </c>
      <c r="R828" s="172">
        <v>303930.25559999997</v>
      </c>
      <c r="S828" s="172">
        <v>531877.94720000005</v>
      </c>
      <c r="T828" s="172">
        <v>337536.7732</v>
      </c>
      <c r="U828" s="172">
        <v>590689.35309999995</v>
      </c>
    </row>
    <row r="829" spans="1:21">
      <c r="A829" s="171">
        <v>5</v>
      </c>
      <c r="B829" s="171" t="s">
        <v>554</v>
      </c>
      <c r="C829" s="171" t="s">
        <v>113</v>
      </c>
      <c r="D829" s="171" t="s">
        <v>601</v>
      </c>
      <c r="E829" s="171" t="s">
        <v>112</v>
      </c>
      <c r="F829" s="171">
        <v>4</v>
      </c>
      <c r="G829" s="171" t="s">
        <v>46</v>
      </c>
      <c r="H829" s="172">
        <v>106313.18640000001</v>
      </c>
      <c r="I829" s="172">
        <v>170101.10079999999</v>
      </c>
      <c r="J829" s="172">
        <v>148838.46109999999</v>
      </c>
      <c r="K829" s="172">
        <v>238141.54120000001</v>
      </c>
      <c r="L829" s="172">
        <v>191363.73560000001</v>
      </c>
      <c r="M829" s="172">
        <v>306181.9816</v>
      </c>
      <c r="N829" s="172">
        <v>255151.64749999999</v>
      </c>
      <c r="O829" s="172">
        <v>408242.6421</v>
      </c>
      <c r="P829" s="172">
        <v>318939.55930000002</v>
      </c>
      <c r="Q829" s="172">
        <v>510303.3026</v>
      </c>
      <c r="R829" s="172">
        <v>361464.83380000002</v>
      </c>
      <c r="S829" s="172">
        <v>578343.74289999995</v>
      </c>
      <c r="T829" s="172">
        <v>403990.10849999997</v>
      </c>
      <c r="U829" s="172">
        <v>646384.18330000003</v>
      </c>
    </row>
    <row r="830" spans="1:21">
      <c r="A830" s="171">
        <v>5</v>
      </c>
      <c r="B830" s="171" t="s">
        <v>554</v>
      </c>
      <c r="C830" s="171" t="s">
        <v>113</v>
      </c>
      <c r="D830" s="171" t="s">
        <v>601</v>
      </c>
      <c r="E830" s="171" t="s">
        <v>414</v>
      </c>
      <c r="F830" s="171">
        <v>1</v>
      </c>
      <c r="G830" s="171" t="s">
        <v>48</v>
      </c>
      <c r="H830" s="172">
        <v>106293.7741</v>
      </c>
      <c r="I830" s="172">
        <v>186014.1047</v>
      </c>
      <c r="J830" s="172">
        <v>137564.9656</v>
      </c>
      <c r="K830" s="172">
        <v>240738.68979999999</v>
      </c>
      <c r="L830" s="172">
        <v>164620.84909999999</v>
      </c>
      <c r="M830" s="172">
        <v>288086.48599999998</v>
      </c>
      <c r="N830" s="172">
        <v>196316.35759999999</v>
      </c>
      <c r="O830" s="172">
        <v>343553.62589999998</v>
      </c>
      <c r="P830" s="172">
        <v>231361.89720000001</v>
      </c>
      <c r="Q830" s="172">
        <v>404883.32010000001</v>
      </c>
      <c r="R830" s="172">
        <v>253647.49669999999</v>
      </c>
      <c r="S830" s="172">
        <v>443883.11930000002</v>
      </c>
      <c r="T830" s="172">
        <v>274595.05829999998</v>
      </c>
      <c r="U830" s="172">
        <v>480541.35200000001</v>
      </c>
    </row>
    <row r="831" spans="1:21">
      <c r="A831" s="171">
        <v>5</v>
      </c>
      <c r="B831" s="171" t="s">
        <v>554</v>
      </c>
      <c r="C831" s="171" t="s">
        <v>113</v>
      </c>
      <c r="D831" s="171" t="s">
        <v>601</v>
      </c>
      <c r="E831" s="171" t="s">
        <v>414</v>
      </c>
      <c r="F831" s="171">
        <v>2</v>
      </c>
      <c r="G831" s="171" t="s">
        <v>44</v>
      </c>
      <c r="H831" s="172">
        <v>91216.568700000003</v>
      </c>
      <c r="I831" s="172">
        <v>159628.9952</v>
      </c>
      <c r="J831" s="172">
        <v>119182.10060000001</v>
      </c>
      <c r="K831" s="172">
        <v>208568.67600000001</v>
      </c>
      <c r="L831" s="172">
        <v>144489.59450000001</v>
      </c>
      <c r="M831" s="172">
        <v>252856.79029999999</v>
      </c>
      <c r="N831" s="172">
        <v>176485.66699999999</v>
      </c>
      <c r="O831" s="172">
        <v>308849.91729999997</v>
      </c>
      <c r="P831" s="172">
        <v>209207.5528</v>
      </c>
      <c r="Q831" s="172">
        <v>366113.21730000002</v>
      </c>
      <c r="R831" s="172">
        <v>230409.0528</v>
      </c>
      <c r="S831" s="172">
        <v>403215.84230000002</v>
      </c>
      <c r="T831" s="172">
        <v>250096.9135</v>
      </c>
      <c r="U831" s="172">
        <v>437669.59869999997</v>
      </c>
    </row>
    <row r="832" spans="1:21">
      <c r="A832" s="171">
        <v>5</v>
      </c>
      <c r="B832" s="171" t="s">
        <v>554</v>
      </c>
      <c r="C832" s="171" t="s">
        <v>113</v>
      </c>
      <c r="D832" s="171" t="s">
        <v>601</v>
      </c>
      <c r="E832" s="171" t="s">
        <v>414</v>
      </c>
      <c r="F832" s="171">
        <v>3</v>
      </c>
      <c r="G832" s="171" t="s">
        <v>43</v>
      </c>
      <c r="H832" s="172">
        <v>81431.1005</v>
      </c>
      <c r="I832" s="172">
        <v>142504.4258</v>
      </c>
      <c r="J832" s="172">
        <v>110897.1681</v>
      </c>
      <c r="K832" s="172">
        <v>194070.0442</v>
      </c>
      <c r="L832" s="172">
        <v>140259.23620000001</v>
      </c>
      <c r="M832" s="172">
        <v>245453.66329999999</v>
      </c>
      <c r="N832" s="172">
        <v>184660.0748</v>
      </c>
      <c r="O832" s="172">
        <v>323155.13099999999</v>
      </c>
      <c r="P832" s="172">
        <v>228619.86850000001</v>
      </c>
      <c r="Q832" s="172">
        <v>400084.76980000001</v>
      </c>
      <c r="R832" s="172">
        <v>257436.34760000001</v>
      </c>
      <c r="S832" s="172">
        <v>450513.60820000002</v>
      </c>
      <c r="T832" s="172">
        <v>285860.78659999999</v>
      </c>
      <c r="U832" s="172">
        <v>500256.37650000001</v>
      </c>
    </row>
    <row r="833" spans="1:21">
      <c r="A833" s="171">
        <v>5</v>
      </c>
      <c r="B833" s="171" t="s">
        <v>554</v>
      </c>
      <c r="C833" s="171" t="s">
        <v>113</v>
      </c>
      <c r="D833" s="171" t="s">
        <v>601</v>
      </c>
      <c r="E833" s="171" t="s">
        <v>414</v>
      </c>
      <c r="F833" s="171">
        <v>4</v>
      </c>
      <c r="G833" s="171" t="s">
        <v>46</v>
      </c>
      <c r="H833" s="172">
        <v>90599.094200000007</v>
      </c>
      <c r="I833" s="172">
        <v>144958.55290000001</v>
      </c>
      <c r="J833" s="172">
        <v>126838.73179999999</v>
      </c>
      <c r="K833" s="172">
        <v>202941.97399999999</v>
      </c>
      <c r="L833" s="172">
        <v>163078.3695</v>
      </c>
      <c r="M833" s="172">
        <v>260925.39509999999</v>
      </c>
      <c r="N833" s="172">
        <v>217437.8259</v>
      </c>
      <c r="O833" s="172">
        <v>347900.52679999999</v>
      </c>
      <c r="P833" s="172">
        <v>271797.28249999997</v>
      </c>
      <c r="Q833" s="172">
        <v>434875.65840000001</v>
      </c>
      <c r="R833" s="172">
        <v>308036.92009999999</v>
      </c>
      <c r="S833" s="172">
        <v>492859.0796</v>
      </c>
      <c r="T833" s="172">
        <v>344276.55780000001</v>
      </c>
      <c r="U833" s="172">
        <v>550842.50069999998</v>
      </c>
    </row>
    <row r="834" spans="1:21">
      <c r="A834" s="171">
        <v>5</v>
      </c>
      <c r="B834" s="171" t="s">
        <v>554</v>
      </c>
      <c r="C834" s="171" t="s">
        <v>113</v>
      </c>
      <c r="D834" s="171" t="s">
        <v>601</v>
      </c>
      <c r="E834" s="171" t="s">
        <v>446</v>
      </c>
      <c r="F834" s="171">
        <v>1</v>
      </c>
      <c r="G834" s="171" t="s">
        <v>48</v>
      </c>
      <c r="H834" s="172">
        <v>105766.56540000001</v>
      </c>
      <c r="I834" s="172">
        <v>185091.48939999999</v>
      </c>
      <c r="J834" s="172">
        <v>136928.1839</v>
      </c>
      <c r="K834" s="172">
        <v>239624.32190000001</v>
      </c>
      <c r="L834" s="172">
        <v>163889.8639</v>
      </c>
      <c r="M834" s="172">
        <v>286807.26199999999</v>
      </c>
      <c r="N834" s="172">
        <v>195491.72750000001</v>
      </c>
      <c r="O834" s="172">
        <v>342110.52309999999</v>
      </c>
      <c r="P834" s="172">
        <v>230434.4369</v>
      </c>
      <c r="Q834" s="172">
        <v>403260.26449999999</v>
      </c>
      <c r="R834" s="172">
        <v>252654.34239999999</v>
      </c>
      <c r="S834" s="172">
        <v>442145.0993</v>
      </c>
      <c r="T834" s="172">
        <v>273557.93190000003</v>
      </c>
      <c r="U834" s="172">
        <v>478726.38099999999</v>
      </c>
    </row>
    <row r="835" spans="1:21">
      <c r="A835" s="171">
        <v>5</v>
      </c>
      <c r="B835" s="171" t="s">
        <v>554</v>
      </c>
      <c r="C835" s="171" t="s">
        <v>113</v>
      </c>
      <c r="D835" s="171" t="s">
        <v>601</v>
      </c>
      <c r="E835" s="171" t="s">
        <v>446</v>
      </c>
      <c r="F835" s="171">
        <v>2</v>
      </c>
      <c r="G835" s="171" t="s">
        <v>44</v>
      </c>
      <c r="H835" s="172">
        <v>90552.294599999994</v>
      </c>
      <c r="I835" s="172">
        <v>158466.51550000001</v>
      </c>
      <c r="J835" s="172">
        <v>118378.20209999999</v>
      </c>
      <c r="K835" s="172">
        <v>207161.85370000001</v>
      </c>
      <c r="L835" s="172">
        <v>143575.5981</v>
      </c>
      <c r="M835" s="172">
        <v>251257.29670000001</v>
      </c>
      <c r="N835" s="172">
        <v>175480.758</v>
      </c>
      <c r="O835" s="172">
        <v>307091.32650000002</v>
      </c>
      <c r="P835" s="172">
        <v>208078.68950000001</v>
      </c>
      <c r="Q835" s="172">
        <v>364137.70659999998</v>
      </c>
      <c r="R835" s="172">
        <v>229204.64</v>
      </c>
      <c r="S835" s="172">
        <v>401108.1201</v>
      </c>
      <c r="T835" s="172">
        <v>248837.07699999999</v>
      </c>
      <c r="U835" s="172">
        <v>435464.8848</v>
      </c>
    </row>
    <row r="836" spans="1:21">
      <c r="A836" s="171">
        <v>5</v>
      </c>
      <c r="B836" s="171" t="s">
        <v>554</v>
      </c>
      <c r="C836" s="171" t="s">
        <v>113</v>
      </c>
      <c r="D836" s="171" t="s">
        <v>601</v>
      </c>
      <c r="E836" s="171" t="s">
        <v>446</v>
      </c>
      <c r="F836" s="171">
        <v>3</v>
      </c>
      <c r="G836" s="171" t="s">
        <v>43</v>
      </c>
      <c r="H836" s="172">
        <v>80691.6152</v>
      </c>
      <c r="I836" s="172">
        <v>141210.32670000001</v>
      </c>
      <c r="J836" s="172">
        <v>109833.649</v>
      </c>
      <c r="K836" s="172">
        <v>192208.88570000001</v>
      </c>
      <c r="L836" s="172">
        <v>138870.7378</v>
      </c>
      <c r="M836" s="172">
        <v>243023.7911</v>
      </c>
      <c r="N836" s="172">
        <v>182787.3596</v>
      </c>
      <c r="O836" s="172">
        <v>319877.87939999998</v>
      </c>
      <c r="P836" s="172">
        <v>226258.927</v>
      </c>
      <c r="Q836" s="172">
        <v>395953.12239999999</v>
      </c>
      <c r="R836" s="172">
        <v>254745.467</v>
      </c>
      <c r="S836" s="172">
        <v>445804.56709999999</v>
      </c>
      <c r="T836" s="172">
        <v>282836.40289999999</v>
      </c>
      <c r="U836" s="172">
        <v>494963.70490000001</v>
      </c>
    </row>
    <row r="837" spans="1:21">
      <c r="A837" s="171">
        <v>5</v>
      </c>
      <c r="B837" s="171" t="s">
        <v>554</v>
      </c>
      <c r="C837" s="171" t="s">
        <v>113</v>
      </c>
      <c r="D837" s="171" t="s">
        <v>601</v>
      </c>
      <c r="E837" s="171" t="s">
        <v>446</v>
      </c>
      <c r="F837" s="171">
        <v>4</v>
      </c>
      <c r="G837" s="171" t="s">
        <v>46</v>
      </c>
      <c r="H837" s="172">
        <v>90138.412500000006</v>
      </c>
      <c r="I837" s="172">
        <v>144221.46220000001</v>
      </c>
      <c r="J837" s="172">
        <v>126193.77740000001</v>
      </c>
      <c r="K837" s="172">
        <v>201910.04689999999</v>
      </c>
      <c r="L837" s="172">
        <v>162249.14249999999</v>
      </c>
      <c r="M837" s="172">
        <v>259598.6318</v>
      </c>
      <c r="N837" s="172">
        <v>216332.1899</v>
      </c>
      <c r="O837" s="172">
        <v>346131.50910000002</v>
      </c>
      <c r="P837" s="172">
        <v>270415.23749999999</v>
      </c>
      <c r="Q837" s="172">
        <v>432664.38630000001</v>
      </c>
      <c r="R837" s="172">
        <v>306470.60239999997</v>
      </c>
      <c r="S837" s="172">
        <v>490352.97110000002</v>
      </c>
      <c r="T837" s="172">
        <v>342525.96740000002</v>
      </c>
      <c r="U837" s="172">
        <v>548041.55590000004</v>
      </c>
    </row>
    <row r="838" spans="1:21">
      <c r="A838" s="171">
        <v>5</v>
      </c>
      <c r="B838" s="171" t="s">
        <v>554</v>
      </c>
      <c r="C838" s="171" t="s">
        <v>113</v>
      </c>
      <c r="D838" s="171" t="s">
        <v>601</v>
      </c>
      <c r="E838" s="171" t="s">
        <v>470</v>
      </c>
      <c r="F838" s="171">
        <v>1</v>
      </c>
      <c r="G838" s="171" t="s">
        <v>48</v>
      </c>
      <c r="H838" s="172">
        <v>105299.8103</v>
      </c>
      <c r="I838" s="172">
        <v>184274.66810000001</v>
      </c>
      <c r="J838" s="172">
        <v>136279.42490000001</v>
      </c>
      <c r="K838" s="172">
        <v>238488.99359999999</v>
      </c>
      <c r="L838" s="172">
        <v>163083.04670000001</v>
      </c>
      <c r="M838" s="172">
        <v>285395.33169999998</v>
      </c>
      <c r="N838" s="172">
        <v>194483.3444</v>
      </c>
      <c r="O838" s="172">
        <v>340345.85269999999</v>
      </c>
      <c r="P838" s="172">
        <v>229202.48430000001</v>
      </c>
      <c r="Q838" s="172">
        <v>401104.34740000003</v>
      </c>
      <c r="R838" s="172">
        <v>251280.51930000001</v>
      </c>
      <c r="S838" s="172">
        <v>439740.90879999998</v>
      </c>
      <c r="T838" s="172">
        <v>272033.30780000001</v>
      </c>
      <c r="U838" s="172">
        <v>476058.28869999998</v>
      </c>
    </row>
    <row r="839" spans="1:21">
      <c r="A839" s="171">
        <v>5</v>
      </c>
      <c r="B839" s="171" t="s">
        <v>554</v>
      </c>
      <c r="C839" s="171" t="s">
        <v>113</v>
      </c>
      <c r="D839" s="171" t="s">
        <v>601</v>
      </c>
      <c r="E839" s="171" t="s">
        <v>470</v>
      </c>
      <c r="F839" s="171">
        <v>2</v>
      </c>
      <c r="G839" s="171" t="s">
        <v>44</v>
      </c>
      <c r="H839" s="172">
        <v>90359.670199999993</v>
      </c>
      <c r="I839" s="172">
        <v>158129.42290000001</v>
      </c>
      <c r="J839" s="172">
        <v>118063.67660000001</v>
      </c>
      <c r="K839" s="172">
        <v>206611.43410000001</v>
      </c>
      <c r="L839" s="172">
        <v>143134.8033</v>
      </c>
      <c r="M839" s="172">
        <v>250485.9057</v>
      </c>
      <c r="N839" s="172">
        <v>174832.9326</v>
      </c>
      <c r="O839" s="172">
        <v>305957.63209999999</v>
      </c>
      <c r="P839" s="172">
        <v>207249.54269999999</v>
      </c>
      <c r="Q839" s="172">
        <v>362686.6998</v>
      </c>
      <c r="R839" s="172">
        <v>228253.33369999999</v>
      </c>
      <c r="S839" s="172">
        <v>399443.33399999997</v>
      </c>
      <c r="T839" s="172">
        <v>247757.87330000001</v>
      </c>
      <c r="U839" s="172">
        <v>433576.2782</v>
      </c>
    </row>
    <row r="840" spans="1:21">
      <c r="A840" s="171">
        <v>5</v>
      </c>
      <c r="B840" s="171" t="s">
        <v>554</v>
      </c>
      <c r="C840" s="171" t="s">
        <v>113</v>
      </c>
      <c r="D840" s="171" t="s">
        <v>601</v>
      </c>
      <c r="E840" s="171" t="s">
        <v>470</v>
      </c>
      <c r="F840" s="171">
        <v>3</v>
      </c>
      <c r="G840" s="171" t="s">
        <v>43</v>
      </c>
      <c r="H840" s="172">
        <v>80663.415299999993</v>
      </c>
      <c r="I840" s="172">
        <v>141160.97690000001</v>
      </c>
      <c r="J840" s="172">
        <v>109850.6486</v>
      </c>
      <c r="K840" s="172">
        <v>192238.63510000001</v>
      </c>
      <c r="L840" s="172">
        <v>138934.8279</v>
      </c>
      <c r="M840" s="172">
        <v>243135.94870000001</v>
      </c>
      <c r="N840" s="172">
        <v>182915.58100000001</v>
      </c>
      <c r="O840" s="172">
        <v>320102.26679999998</v>
      </c>
      <c r="P840" s="172">
        <v>226459.29870000001</v>
      </c>
      <c r="Q840" s="172">
        <v>396303.77269999997</v>
      </c>
      <c r="R840" s="172">
        <v>255002.84880000001</v>
      </c>
      <c r="S840" s="172">
        <v>446254.9853</v>
      </c>
      <c r="T840" s="172">
        <v>283157.9228</v>
      </c>
      <c r="U840" s="172">
        <v>495526.36499999999</v>
      </c>
    </row>
    <row r="841" spans="1:21">
      <c r="A841" s="171">
        <v>5</v>
      </c>
      <c r="B841" s="171" t="s">
        <v>554</v>
      </c>
      <c r="C841" s="171" t="s">
        <v>113</v>
      </c>
      <c r="D841" s="171" t="s">
        <v>601</v>
      </c>
      <c r="E841" s="171" t="s">
        <v>470</v>
      </c>
      <c r="F841" s="171">
        <v>4</v>
      </c>
      <c r="G841" s="171" t="s">
        <v>46</v>
      </c>
      <c r="H841" s="172">
        <v>89751.683399999994</v>
      </c>
      <c r="I841" s="172">
        <v>143602.6954</v>
      </c>
      <c r="J841" s="172">
        <v>125652.3566</v>
      </c>
      <c r="K841" s="172">
        <v>201043.77359999999</v>
      </c>
      <c r="L841" s="172">
        <v>161553.02989999999</v>
      </c>
      <c r="M841" s="172">
        <v>258484.8518</v>
      </c>
      <c r="N841" s="172">
        <v>215404.04</v>
      </c>
      <c r="O841" s="172">
        <v>344646.46909999999</v>
      </c>
      <c r="P841" s="172">
        <v>269255.04989999998</v>
      </c>
      <c r="Q841" s="172">
        <v>430808.08630000002</v>
      </c>
      <c r="R841" s="172">
        <v>305155.72320000001</v>
      </c>
      <c r="S841" s="172">
        <v>488249.16440000001</v>
      </c>
      <c r="T841" s="172">
        <v>341056.39659999998</v>
      </c>
      <c r="U841" s="172">
        <v>545690.24269999994</v>
      </c>
    </row>
    <row r="842" spans="1:21">
      <c r="A842" s="171">
        <v>5</v>
      </c>
      <c r="B842" s="171" t="s">
        <v>554</v>
      </c>
      <c r="C842" s="171" t="s">
        <v>113</v>
      </c>
      <c r="D842" s="171" t="s">
        <v>601</v>
      </c>
      <c r="E842" s="171" t="s">
        <v>114</v>
      </c>
      <c r="F842" s="171">
        <v>1</v>
      </c>
      <c r="G842" s="171" t="s">
        <v>48</v>
      </c>
      <c r="H842" s="172">
        <v>121730.45789999999</v>
      </c>
      <c r="I842" s="172">
        <v>213028.30129999999</v>
      </c>
      <c r="J842" s="172">
        <v>157484.8812</v>
      </c>
      <c r="K842" s="172">
        <v>275598.54210000002</v>
      </c>
      <c r="L842" s="172">
        <v>188418.8982</v>
      </c>
      <c r="M842" s="172">
        <v>329733.07179999998</v>
      </c>
      <c r="N842" s="172">
        <v>224636.21919999999</v>
      </c>
      <c r="O842" s="172">
        <v>393113.3836</v>
      </c>
      <c r="P842" s="172">
        <v>264680.58980000002</v>
      </c>
      <c r="Q842" s="172">
        <v>463191.03210000001</v>
      </c>
      <c r="R842" s="172">
        <v>290145.35440000001</v>
      </c>
      <c r="S842" s="172">
        <v>507754.37030000001</v>
      </c>
      <c r="T842" s="172">
        <v>314058.4865</v>
      </c>
      <c r="U842" s="172">
        <v>549602.35140000004</v>
      </c>
    </row>
    <row r="843" spans="1:21">
      <c r="A843" s="171">
        <v>5</v>
      </c>
      <c r="B843" s="171" t="s">
        <v>554</v>
      </c>
      <c r="C843" s="171" t="s">
        <v>113</v>
      </c>
      <c r="D843" s="171" t="s">
        <v>601</v>
      </c>
      <c r="E843" s="171" t="s">
        <v>114</v>
      </c>
      <c r="F843" s="171">
        <v>2</v>
      </c>
      <c r="G843" s="171" t="s">
        <v>44</v>
      </c>
      <c r="H843" s="172">
        <v>104734.33560000001</v>
      </c>
      <c r="I843" s="172">
        <v>183285.08730000001</v>
      </c>
      <c r="J843" s="172">
        <v>136762.37899999999</v>
      </c>
      <c r="K843" s="172">
        <v>239334.16329999999</v>
      </c>
      <c r="L843" s="172">
        <v>165725.48420000001</v>
      </c>
      <c r="M843" s="172">
        <v>290019.59730000002</v>
      </c>
      <c r="N843" s="172">
        <v>202281.62280000001</v>
      </c>
      <c r="O843" s="172">
        <v>353992.83990000002</v>
      </c>
      <c r="P843" s="172">
        <v>239706.60190000001</v>
      </c>
      <c r="Q843" s="172">
        <v>419486.55320000002</v>
      </c>
      <c r="R843" s="172">
        <v>263949.29060000001</v>
      </c>
      <c r="S843" s="172">
        <v>461911.25870000001</v>
      </c>
      <c r="T843" s="172">
        <v>286442.39640000003</v>
      </c>
      <c r="U843" s="172">
        <v>501274.1937</v>
      </c>
    </row>
    <row r="844" spans="1:21">
      <c r="A844" s="171">
        <v>5</v>
      </c>
      <c r="B844" s="171" t="s">
        <v>554</v>
      </c>
      <c r="C844" s="171" t="s">
        <v>113</v>
      </c>
      <c r="D844" s="171" t="s">
        <v>601</v>
      </c>
      <c r="E844" s="171" t="s">
        <v>114</v>
      </c>
      <c r="F844" s="171">
        <v>3</v>
      </c>
      <c r="G844" s="171" t="s">
        <v>43</v>
      </c>
      <c r="H844" s="172">
        <v>93685.877900000007</v>
      </c>
      <c r="I844" s="172">
        <v>163950.28640000001</v>
      </c>
      <c r="J844" s="172">
        <v>127658.5001</v>
      </c>
      <c r="K844" s="172">
        <v>223402.3751</v>
      </c>
      <c r="L844" s="172">
        <v>161513.88630000001</v>
      </c>
      <c r="M844" s="172">
        <v>282649.30119999999</v>
      </c>
      <c r="N844" s="172">
        <v>212700.23240000001</v>
      </c>
      <c r="O844" s="172">
        <v>372225.4068</v>
      </c>
      <c r="P844" s="172">
        <v>263389.40049999999</v>
      </c>
      <c r="Q844" s="172">
        <v>460931.4509</v>
      </c>
      <c r="R844" s="172">
        <v>296629.75919999997</v>
      </c>
      <c r="S844" s="172">
        <v>519102.07860000001</v>
      </c>
      <c r="T844" s="172">
        <v>329428.18190000003</v>
      </c>
      <c r="U844" s="172">
        <v>576499.31830000004</v>
      </c>
    </row>
    <row r="845" spans="1:21">
      <c r="A845" s="171">
        <v>5</v>
      </c>
      <c r="B845" s="171" t="s">
        <v>554</v>
      </c>
      <c r="C845" s="171" t="s">
        <v>113</v>
      </c>
      <c r="D845" s="171" t="s">
        <v>601</v>
      </c>
      <c r="E845" s="171" t="s">
        <v>114</v>
      </c>
      <c r="F845" s="171">
        <v>4</v>
      </c>
      <c r="G845" s="171" t="s">
        <v>46</v>
      </c>
      <c r="H845" s="172">
        <v>103770.95389999999</v>
      </c>
      <c r="I845" s="172">
        <v>166033.5287</v>
      </c>
      <c r="J845" s="172">
        <v>145279.33549999999</v>
      </c>
      <c r="K845" s="172">
        <v>232446.94020000001</v>
      </c>
      <c r="L845" s="172">
        <v>186787.71710000001</v>
      </c>
      <c r="M845" s="172">
        <v>298860.3517</v>
      </c>
      <c r="N845" s="172">
        <v>249050.28940000001</v>
      </c>
      <c r="O845" s="172">
        <v>398480.46899999998</v>
      </c>
      <c r="P845" s="172">
        <v>311312.86170000001</v>
      </c>
      <c r="Q845" s="172">
        <v>498100.58610000001</v>
      </c>
      <c r="R845" s="172">
        <v>352821.24320000003</v>
      </c>
      <c r="S845" s="172">
        <v>564513.9976</v>
      </c>
      <c r="T845" s="172">
        <v>394329.62479999999</v>
      </c>
      <c r="U845" s="172">
        <v>630927.40910000005</v>
      </c>
    </row>
    <row r="846" spans="1:21">
      <c r="A846" s="171">
        <v>5</v>
      </c>
      <c r="B846" s="171" t="s">
        <v>554</v>
      </c>
      <c r="C846" s="171" t="s">
        <v>113</v>
      </c>
      <c r="D846" s="171" t="s">
        <v>601</v>
      </c>
      <c r="E846" s="171" t="s">
        <v>115</v>
      </c>
      <c r="F846" s="171">
        <v>1</v>
      </c>
      <c r="G846" s="171" t="s">
        <v>48</v>
      </c>
      <c r="H846" s="172">
        <v>120635.7319</v>
      </c>
      <c r="I846" s="172">
        <v>211112.53080000001</v>
      </c>
      <c r="J846" s="172">
        <v>156219.29509999999</v>
      </c>
      <c r="K846" s="172">
        <v>273383.76640000002</v>
      </c>
      <c r="L846" s="172">
        <v>187007.4736</v>
      </c>
      <c r="M846" s="172">
        <v>327263.07880000002</v>
      </c>
      <c r="N846" s="172">
        <v>223109.45009999999</v>
      </c>
      <c r="O846" s="172">
        <v>390441.53769999999</v>
      </c>
      <c r="P846" s="172">
        <v>263028.65169999999</v>
      </c>
      <c r="Q846" s="172">
        <v>460300.14049999998</v>
      </c>
      <c r="R846" s="172">
        <v>288412.81160000002</v>
      </c>
      <c r="S846" s="172">
        <v>504722.4203</v>
      </c>
      <c r="T846" s="172">
        <v>312309.2181</v>
      </c>
      <c r="U846" s="172">
        <v>546541.13159999996</v>
      </c>
    </row>
    <row r="847" spans="1:21">
      <c r="A847" s="171">
        <v>5</v>
      </c>
      <c r="B847" s="171" t="s">
        <v>554</v>
      </c>
      <c r="C847" s="171" t="s">
        <v>113</v>
      </c>
      <c r="D847" s="171" t="s">
        <v>601</v>
      </c>
      <c r="E847" s="171" t="s">
        <v>115</v>
      </c>
      <c r="F847" s="171">
        <v>2</v>
      </c>
      <c r="G847" s="171" t="s">
        <v>44</v>
      </c>
      <c r="H847" s="172">
        <v>103091.34819999999</v>
      </c>
      <c r="I847" s="172">
        <v>180409.85920000001</v>
      </c>
      <c r="J847" s="172">
        <v>134828.32569999999</v>
      </c>
      <c r="K847" s="172">
        <v>235949.57019999999</v>
      </c>
      <c r="L847" s="172">
        <v>163582.0148</v>
      </c>
      <c r="M847" s="172">
        <v>286268.5258</v>
      </c>
      <c r="N847" s="172">
        <v>200033.7384</v>
      </c>
      <c r="O847" s="172">
        <v>350059.04220000003</v>
      </c>
      <c r="P847" s="172">
        <v>237249.052</v>
      </c>
      <c r="Q847" s="172">
        <v>415185.84100000001</v>
      </c>
      <c r="R847" s="172">
        <v>261371.71429999999</v>
      </c>
      <c r="S847" s="172">
        <v>457400.5001</v>
      </c>
      <c r="T847" s="172">
        <v>283802.28720000002</v>
      </c>
      <c r="U847" s="172">
        <v>496654.00260000001</v>
      </c>
    </row>
    <row r="848" spans="1:21">
      <c r="A848" s="171">
        <v>5</v>
      </c>
      <c r="B848" s="171" t="s">
        <v>554</v>
      </c>
      <c r="C848" s="171" t="s">
        <v>113</v>
      </c>
      <c r="D848" s="171" t="s">
        <v>601</v>
      </c>
      <c r="E848" s="171" t="s">
        <v>115</v>
      </c>
      <c r="F848" s="171">
        <v>3</v>
      </c>
      <c r="G848" s="171" t="s">
        <v>43</v>
      </c>
      <c r="H848" s="172">
        <v>91732.711200000005</v>
      </c>
      <c r="I848" s="172">
        <v>160532.2445</v>
      </c>
      <c r="J848" s="172">
        <v>124811.10769999999</v>
      </c>
      <c r="K848" s="172">
        <v>218419.43840000001</v>
      </c>
      <c r="L848" s="172">
        <v>157768.4865</v>
      </c>
      <c r="M848" s="172">
        <v>276094.85139999999</v>
      </c>
      <c r="N848" s="172">
        <v>207620.83</v>
      </c>
      <c r="O848" s="172">
        <v>363336.45260000002</v>
      </c>
      <c r="P848" s="172">
        <v>256959.95759999999</v>
      </c>
      <c r="Q848" s="172">
        <v>449679.92580000003</v>
      </c>
      <c r="R848" s="172">
        <v>289282.4693</v>
      </c>
      <c r="S848" s="172">
        <v>506244.32130000001</v>
      </c>
      <c r="T848" s="172">
        <v>321148.78899999999</v>
      </c>
      <c r="U848" s="172">
        <v>562010.38080000004</v>
      </c>
    </row>
    <row r="849" spans="1:21">
      <c r="A849" s="171">
        <v>5</v>
      </c>
      <c r="B849" s="171" t="s">
        <v>554</v>
      </c>
      <c r="C849" s="171" t="s">
        <v>113</v>
      </c>
      <c r="D849" s="171" t="s">
        <v>601</v>
      </c>
      <c r="E849" s="171" t="s">
        <v>115</v>
      </c>
      <c r="F849" s="171">
        <v>4</v>
      </c>
      <c r="G849" s="171" t="s">
        <v>46</v>
      </c>
      <c r="H849" s="172">
        <v>102800.2836</v>
      </c>
      <c r="I849" s="172">
        <v>164480.45629999999</v>
      </c>
      <c r="J849" s="172">
        <v>143920.3971</v>
      </c>
      <c r="K849" s="172">
        <v>230272.63879999999</v>
      </c>
      <c r="L849" s="172">
        <v>185040.51060000001</v>
      </c>
      <c r="M849" s="172">
        <v>296064.82130000001</v>
      </c>
      <c r="N849" s="172">
        <v>246720.6807</v>
      </c>
      <c r="O849" s="172">
        <v>394753.09509999998</v>
      </c>
      <c r="P849" s="172">
        <v>308400.85090000002</v>
      </c>
      <c r="Q849" s="172">
        <v>493441.3689</v>
      </c>
      <c r="R849" s="172">
        <v>349520.9644</v>
      </c>
      <c r="S849" s="172">
        <v>559233.55130000005</v>
      </c>
      <c r="T849" s="172">
        <v>390641.07780000003</v>
      </c>
      <c r="U849" s="172">
        <v>625025.73380000005</v>
      </c>
    </row>
    <row r="850" spans="1:21">
      <c r="A850" s="171">
        <v>5</v>
      </c>
      <c r="B850" s="171" t="s">
        <v>554</v>
      </c>
      <c r="C850" s="171" t="s">
        <v>113</v>
      </c>
      <c r="D850" s="171" t="s">
        <v>601</v>
      </c>
      <c r="E850" s="171" t="s">
        <v>511</v>
      </c>
      <c r="F850" s="171">
        <v>1</v>
      </c>
      <c r="G850" s="171" t="s">
        <v>48</v>
      </c>
      <c r="H850" s="172">
        <v>107287.73789999999</v>
      </c>
      <c r="I850" s="172">
        <v>187753.54139999999</v>
      </c>
      <c r="J850" s="172">
        <v>138850.50640000001</v>
      </c>
      <c r="K850" s="172">
        <v>242988.3861</v>
      </c>
      <c r="L850" s="172">
        <v>166158.65160000001</v>
      </c>
      <c r="M850" s="172">
        <v>290777.64020000002</v>
      </c>
      <c r="N850" s="172">
        <v>198149.37090000001</v>
      </c>
      <c r="O850" s="172">
        <v>346761.39919999999</v>
      </c>
      <c r="P850" s="172">
        <v>233521.31020000001</v>
      </c>
      <c r="Q850" s="172">
        <v>408662.2928</v>
      </c>
      <c r="R850" s="172">
        <v>256014.4742</v>
      </c>
      <c r="S850" s="172">
        <v>448025.32990000001</v>
      </c>
      <c r="T850" s="172">
        <v>277156.8088</v>
      </c>
      <c r="U850" s="172">
        <v>485024.4154</v>
      </c>
    </row>
    <row r="851" spans="1:21">
      <c r="A851" s="171">
        <v>5</v>
      </c>
      <c r="B851" s="171" t="s">
        <v>554</v>
      </c>
      <c r="C851" s="171" t="s">
        <v>113</v>
      </c>
      <c r="D851" s="171" t="s">
        <v>601</v>
      </c>
      <c r="E851" s="171" t="s">
        <v>511</v>
      </c>
      <c r="F851" s="171">
        <v>2</v>
      </c>
      <c r="G851" s="171" t="s">
        <v>44</v>
      </c>
      <c r="H851" s="172">
        <v>92073.467099999994</v>
      </c>
      <c r="I851" s="172">
        <v>161128.5675</v>
      </c>
      <c r="J851" s="172">
        <v>120300.5245</v>
      </c>
      <c r="K851" s="172">
        <v>210525.9178</v>
      </c>
      <c r="L851" s="172">
        <v>145844.38570000001</v>
      </c>
      <c r="M851" s="172">
        <v>255227.67490000001</v>
      </c>
      <c r="N851" s="172">
        <v>178138.40150000001</v>
      </c>
      <c r="O851" s="172">
        <v>311742.20260000002</v>
      </c>
      <c r="P851" s="172">
        <v>211165.56280000001</v>
      </c>
      <c r="Q851" s="172">
        <v>369539.73489999998</v>
      </c>
      <c r="R851" s="172">
        <v>232564.77179999999</v>
      </c>
      <c r="S851" s="172">
        <v>406988.35070000001</v>
      </c>
      <c r="T851" s="172">
        <v>252435.95379999999</v>
      </c>
      <c r="U851" s="172">
        <v>441762.9192</v>
      </c>
    </row>
    <row r="852" spans="1:21">
      <c r="A852" s="171">
        <v>5</v>
      </c>
      <c r="B852" s="171" t="s">
        <v>554</v>
      </c>
      <c r="C852" s="171" t="s">
        <v>113</v>
      </c>
      <c r="D852" s="171" t="s">
        <v>601</v>
      </c>
      <c r="E852" s="171" t="s">
        <v>511</v>
      </c>
      <c r="F852" s="171">
        <v>3</v>
      </c>
      <c r="G852" s="171" t="s">
        <v>43</v>
      </c>
      <c r="H852" s="172">
        <v>82198.785699999993</v>
      </c>
      <c r="I852" s="172">
        <v>143847.87479999999</v>
      </c>
      <c r="J852" s="172">
        <v>111943.6876</v>
      </c>
      <c r="K852" s="172">
        <v>195901.45319999999</v>
      </c>
      <c r="L852" s="172">
        <v>141583.64449999999</v>
      </c>
      <c r="M852" s="172">
        <v>247771.37789999999</v>
      </c>
      <c r="N852" s="172">
        <v>186404.5687</v>
      </c>
      <c r="O852" s="172">
        <v>326207.9951</v>
      </c>
      <c r="P852" s="172">
        <v>230780.43830000001</v>
      </c>
      <c r="Q852" s="172">
        <v>403865.76699999999</v>
      </c>
      <c r="R852" s="172">
        <v>259869.8463</v>
      </c>
      <c r="S852" s="172">
        <v>454772.23109999998</v>
      </c>
      <c r="T852" s="172">
        <v>288563.65039999998</v>
      </c>
      <c r="U852" s="172">
        <v>504986.38819999999</v>
      </c>
    </row>
    <row r="853" spans="1:21">
      <c r="A853" s="171">
        <v>5</v>
      </c>
      <c r="B853" s="171" t="s">
        <v>554</v>
      </c>
      <c r="C853" s="171" t="s">
        <v>113</v>
      </c>
      <c r="D853" s="171" t="s">
        <v>601</v>
      </c>
      <c r="E853" s="171" t="s">
        <v>511</v>
      </c>
      <c r="F853" s="171">
        <v>4</v>
      </c>
      <c r="G853" s="171" t="s">
        <v>46</v>
      </c>
      <c r="H853" s="172">
        <v>91446.505099999995</v>
      </c>
      <c r="I853" s="172">
        <v>146314.41020000001</v>
      </c>
      <c r="J853" s="172">
        <v>128025.107</v>
      </c>
      <c r="K853" s="172">
        <v>204840.17430000001</v>
      </c>
      <c r="L853" s="172">
        <v>164603.709</v>
      </c>
      <c r="M853" s="172">
        <v>263365.93839999998</v>
      </c>
      <c r="N853" s="172">
        <v>219471.61199999999</v>
      </c>
      <c r="O853" s="172">
        <v>351154.5845</v>
      </c>
      <c r="P853" s="172">
        <v>274339.51500000001</v>
      </c>
      <c r="Q853" s="172">
        <v>438943.23050000001</v>
      </c>
      <c r="R853" s="172">
        <v>310918.11709999997</v>
      </c>
      <c r="S853" s="172">
        <v>497468.99469999998</v>
      </c>
      <c r="T853" s="172">
        <v>347496.71899999998</v>
      </c>
      <c r="U853" s="172">
        <v>555994.75870000001</v>
      </c>
    </row>
    <row r="854" spans="1:21">
      <c r="A854" s="171">
        <v>5</v>
      </c>
      <c r="B854" s="171" t="s">
        <v>554</v>
      </c>
      <c r="C854" s="171" t="s">
        <v>113</v>
      </c>
      <c r="D854" s="171" t="s">
        <v>601</v>
      </c>
      <c r="E854" s="171" t="s">
        <v>522</v>
      </c>
      <c r="F854" s="171">
        <v>1</v>
      </c>
      <c r="G854" s="171" t="s">
        <v>48</v>
      </c>
      <c r="H854" s="172">
        <v>107227.2843</v>
      </c>
      <c r="I854" s="172">
        <v>187647.7475</v>
      </c>
      <c r="J854" s="172">
        <v>138862.48370000001</v>
      </c>
      <c r="K854" s="172">
        <v>243009.34650000001</v>
      </c>
      <c r="L854" s="172">
        <v>166234.48370000001</v>
      </c>
      <c r="M854" s="172">
        <v>290910.34649999999</v>
      </c>
      <c r="N854" s="172">
        <v>198333.1238</v>
      </c>
      <c r="O854" s="172">
        <v>347082.96669999999</v>
      </c>
      <c r="P854" s="172">
        <v>233825.80239999999</v>
      </c>
      <c r="Q854" s="172">
        <v>409195.15419999999</v>
      </c>
      <c r="R854" s="172">
        <v>256395.14300000001</v>
      </c>
      <c r="S854" s="172">
        <v>448691.50020000001</v>
      </c>
      <c r="T854" s="172">
        <v>277644.30650000001</v>
      </c>
      <c r="U854" s="172">
        <v>485877.53649999999</v>
      </c>
    </row>
    <row r="855" spans="1:21">
      <c r="A855" s="171">
        <v>5</v>
      </c>
      <c r="B855" s="171" t="s">
        <v>554</v>
      </c>
      <c r="C855" s="171" t="s">
        <v>113</v>
      </c>
      <c r="D855" s="171" t="s">
        <v>601</v>
      </c>
      <c r="E855" s="171" t="s">
        <v>522</v>
      </c>
      <c r="F855" s="171">
        <v>2</v>
      </c>
      <c r="G855" s="171" t="s">
        <v>44</v>
      </c>
      <c r="H855" s="172">
        <v>91601.817299999995</v>
      </c>
      <c r="I855" s="172">
        <v>160303.18030000001</v>
      </c>
      <c r="J855" s="172">
        <v>119811.15150000001</v>
      </c>
      <c r="K855" s="172">
        <v>209669.51509999999</v>
      </c>
      <c r="L855" s="172">
        <v>145371.18410000001</v>
      </c>
      <c r="M855" s="172">
        <v>254399.5723</v>
      </c>
      <c r="N855" s="172">
        <v>177781.31779999999</v>
      </c>
      <c r="O855" s="172">
        <v>311117.3063</v>
      </c>
      <c r="P855" s="172">
        <v>210865.8463</v>
      </c>
      <c r="Q855" s="172">
        <v>369015.23090000002</v>
      </c>
      <c r="R855" s="172">
        <v>232311.6655</v>
      </c>
      <c r="S855" s="172">
        <v>406545.41460000002</v>
      </c>
      <c r="T855" s="172">
        <v>252255.321</v>
      </c>
      <c r="U855" s="172">
        <v>441446.81180000002</v>
      </c>
    </row>
    <row r="856" spans="1:21">
      <c r="A856" s="171">
        <v>5</v>
      </c>
      <c r="B856" s="171" t="s">
        <v>554</v>
      </c>
      <c r="C856" s="171" t="s">
        <v>113</v>
      </c>
      <c r="D856" s="171" t="s">
        <v>601</v>
      </c>
      <c r="E856" s="171" t="s">
        <v>522</v>
      </c>
      <c r="F856" s="171">
        <v>3</v>
      </c>
      <c r="G856" s="171" t="s">
        <v>43</v>
      </c>
      <c r="H856" s="172">
        <v>81487.500199999995</v>
      </c>
      <c r="I856" s="172">
        <v>142603.12539999999</v>
      </c>
      <c r="J856" s="172">
        <v>110863.1689</v>
      </c>
      <c r="K856" s="172">
        <v>194010.5454</v>
      </c>
      <c r="L856" s="172">
        <v>140131.05609999999</v>
      </c>
      <c r="M856" s="172">
        <v>245229.34820000001</v>
      </c>
      <c r="N856" s="172">
        <v>184403.63209999999</v>
      </c>
      <c r="O856" s="172">
        <v>322706.35629999998</v>
      </c>
      <c r="P856" s="172">
        <v>228219.12520000001</v>
      </c>
      <c r="Q856" s="172">
        <v>399383.46909999999</v>
      </c>
      <c r="R856" s="172">
        <v>256921.5839</v>
      </c>
      <c r="S856" s="172">
        <v>449612.77179999999</v>
      </c>
      <c r="T856" s="172">
        <v>285217.74660000001</v>
      </c>
      <c r="U856" s="172">
        <v>499131.05650000001</v>
      </c>
    </row>
    <row r="857" spans="1:21">
      <c r="A857" s="171">
        <v>5</v>
      </c>
      <c r="B857" s="171" t="s">
        <v>554</v>
      </c>
      <c r="C857" s="171" t="s">
        <v>113</v>
      </c>
      <c r="D857" s="171" t="s">
        <v>601</v>
      </c>
      <c r="E857" s="171" t="s">
        <v>522</v>
      </c>
      <c r="F857" s="171">
        <v>4</v>
      </c>
      <c r="G857" s="171" t="s">
        <v>46</v>
      </c>
      <c r="H857" s="172">
        <v>91372.552500000005</v>
      </c>
      <c r="I857" s="172">
        <v>146196.08619999999</v>
      </c>
      <c r="J857" s="172">
        <v>127921.57339999999</v>
      </c>
      <c r="K857" s="172">
        <v>204674.52059999999</v>
      </c>
      <c r="L857" s="172">
        <v>164470.59450000001</v>
      </c>
      <c r="M857" s="172">
        <v>263152.95510000002</v>
      </c>
      <c r="N857" s="172">
        <v>219294.12590000001</v>
      </c>
      <c r="O857" s="172">
        <v>350870.60680000001</v>
      </c>
      <c r="P857" s="172">
        <v>274117.65740000003</v>
      </c>
      <c r="Q857" s="172">
        <v>438588.2585</v>
      </c>
      <c r="R857" s="172">
        <v>310666.67839999998</v>
      </c>
      <c r="S857" s="172">
        <v>497066.69280000002</v>
      </c>
      <c r="T857" s="172">
        <v>347215.69949999999</v>
      </c>
      <c r="U857" s="172">
        <v>555545.12730000005</v>
      </c>
    </row>
    <row r="858" spans="1:21">
      <c r="A858" s="171">
        <v>5</v>
      </c>
      <c r="B858" s="171" t="s">
        <v>554</v>
      </c>
      <c r="C858" s="171" t="s">
        <v>113</v>
      </c>
      <c r="D858" s="171" t="s">
        <v>601</v>
      </c>
      <c r="E858" s="171" t="s">
        <v>529</v>
      </c>
      <c r="F858" s="171">
        <v>1</v>
      </c>
      <c r="G858" s="171" t="s">
        <v>48</v>
      </c>
      <c r="H858" s="172">
        <v>101750.4047</v>
      </c>
      <c r="I858" s="172">
        <v>178063.20819999999</v>
      </c>
      <c r="J858" s="172">
        <v>131794.00210000001</v>
      </c>
      <c r="K858" s="172">
        <v>230639.5037</v>
      </c>
      <c r="L858" s="172">
        <v>157789.20449999999</v>
      </c>
      <c r="M858" s="172">
        <v>276131.1078</v>
      </c>
      <c r="N858" s="172">
        <v>188282.17110000001</v>
      </c>
      <c r="O858" s="172">
        <v>329493.79930000001</v>
      </c>
      <c r="P858" s="172">
        <v>221999.77369999999</v>
      </c>
      <c r="Q858" s="172">
        <v>388499.6041</v>
      </c>
      <c r="R858" s="172">
        <v>243440.20509999999</v>
      </c>
      <c r="S858" s="172">
        <v>426020.359</v>
      </c>
      <c r="T858" s="172">
        <v>263635.9215</v>
      </c>
      <c r="U858" s="172">
        <v>461362.86259999999</v>
      </c>
    </row>
    <row r="859" spans="1:21">
      <c r="A859" s="171">
        <v>5</v>
      </c>
      <c r="B859" s="171" t="s">
        <v>554</v>
      </c>
      <c r="C859" s="171" t="s">
        <v>113</v>
      </c>
      <c r="D859" s="171" t="s">
        <v>601</v>
      </c>
      <c r="E859" s="171" t="s">
        <v>529</v>
      </c>
      <c r="F859" s="171">
        <v>2</v>
      </c>
      <c r="G859" s="171" t="s">
        <v>44</v>
      </c>
      <c r="H859" s="172">
        <v>86810.264599999995</v>
      </c>
      <c r="I859" s="172">
        <v>151917.96299999999</v>
      </c>
      <c r="J859" s="172">
        <v>113578.25380000001</v>
      </c>
      <c r="K859" s="172">
        <v>198761.9442</v>
      </c>
      <c r="L859" s="172">
        <v>137840.96109999999</v>
      </c>
      <c r="M859" s="172">
        <v>241221.68179999999</v>
      </c>
      <c r="N859" s="172">
        <v>168631.75930000001</v>
      </c>
      <c r="O859" s="172">
        <v>295105.57870000001</v>
      </c>
      <c r="P859" s="172">
        <v>200046.83230000001</v>
      </c>
      <c r="Q859" s="172">
        <v>350081.95640000002</v>
      </c>
      <c r="R859" s="172">
        <v>220413.01949999999</v>
      </c>
      <c r="S859" s="172">
        <v>385722.78419999999</v>
      </c>
      <c r="T859" s="172">
        <v>239360.48689999999</v>
      </c>
      <c r="U859" s="172">
        <v>418880.85200000001</v>
      </c>
    </row>
    <row r="860" spans="1:21">
      <c r="A860" s="171">
        <v>5</v>
      </c>
      <c r="B860" s="171" t="s">
        <v>554</v>
      </c>
      <c r="C860" s="171" t="s">
        <v>113</v>
      </c>
      <c r="D860" s="171" t="s">
        <v>601</v>
      </c>
      <c r="E860" s="171" t="s">
        <v>529</v>
      </c>
      <c r="F860" s="171">
        <v>3</v>
      </c>
      <c r="G860" s="171" t="s">
        <v>43</v>
      </c>
      <c r="H860" s="172">
        <v>77146.681400000001</v>
      </c>
      <c r="I860" s="172">
        <v>135006.6925</v>
      </c>
      <c r="J860" s="172">
        <v>104927.2211</v>
      </c>
      <c r="K860" s="172">
        <v>183622.63690000001</v>
      </c>
      <c r="L860" s="172">
        <v>132604.70680000001</v>
      </c>
      <c r="M860" s="172">
        <v>232058.23680000001</v>
      </c>
      <c r="N860" s="172">
        <v>174475.41949999999</v>
      </c>
      <c r="O860" s="172">
        <v>305331.98420000001</v>
      </c>
      <c r="P860" s="172">
        <v>215909.0969</v>
      </c>
      <c r="Q860" s="172">
        <v>377840.91940000001</v>
      </c>
      <c r="R860" s="172">
        <v>243045.95329999999</v>
      </c>
      <c r="S860" s="172">
        <v>425330.41830000002</v>
      </c>
      <c r="T860" s="172">
        <v>269794.33380000002</v>
      </c>
      <c r="U860" s="172">
        <v>472140.08419999998</v>
      </c>
    </row>
    <row r="861" spans="1:21">
      <c r="A861" s="171">
        <v>5</v>
      </c>
      <c r="B861" s="171" t="s">
        <v>554</v>
      </c>
      <c r="C861" s="171" t="s">
        <v>113</v>
      </c>
      <c r="D861" s="171" t="s">
        <v>601</v>
      </c>
      <c r="E861" s="171" t="s">
        <v>529</v>
      </c>
      <c r="F861" s="171">
        <v>4</v>
      </c>
      <c r="G861" s="171" t="s">
        <v>46</v>
      </c>
      <c r="H861" s="172">
        <v>86699.464800000002</v>
      </c>
      <c r="I861" s="172">
        <v>138719.14569999999</v>
      </c>
      <c r="J861" s="172">
        <v>121379.2507</v>
      </c>
      <c r="K861" s="172">
        <v>194206.80410000001</v>
      </c>
      <c r="L861" s="172">
        <v>156059.03659999999</v>
      </c>
      <c r="M861" s="172">
        <v>249694.46230000001</v>
      </c>
      <c r="N861" s="172">
        <v>208078.71549999999</v>
      </c>
      <c r="O861" s="172">
        <v>332925.9498</v>
      </c>
      <c r="P861" s="172">
        <v>260098.39430000001</v>
      </c>
      <c r="Q861" s="172">
        <v>416157.43719999999</v>
      </c>
      <c r="R861" s="172">
        <v>294778.1802</v>
      </c>
      <c r="S861" s="172">
        <v>471645.09539999999</v>
      </c>
      <c r="T861" s="172">
        <v>329457.96620000002</v>
      </c>
      <c r="U861" s="172">
        <v>527132.75379999995</v>
      </c>
    </row>
    <row r="862" spans="1:21">
      <c r="A862" s="171">
        <v>5</v>
      </c>
      <c r="B862" s="171" t="s">
        <v>554</v>
      </c>
      <c r="C862" s="171" t="s">
        <v>113</v>
      </c>
      <c r="D862" s="171" t="s">
        <v>601</v>
      </c>
      <c r="E862" s="171" t="s">
        <v>533</v>
      </c>
      <c r="F862" s="171">
        <v>1</v>
      </c>
      <c r="G862" s="171" t="s">
        <v>48</v>
      </c>
      <c r="H862" s="172">
        <v>112744.4693</v>
      </c>
      <c r="I862" s="172">
        <v>197302.82130000001</v>
      </c>
      <c r="J862" s="172">
        <v>145922.98420000001</v>
      </c>
      <c r="K862" s="172">
        <v>255365.2224</v>
      </c>
      <c r="L862" s="172">
        <v>174629.2127</v>
      </c>
      <c r="M862" s="172">
        <v>305601.12219999998</v>
      </c>
      <c r="N862" s="172">
        <v>208261.57990000001</v>
      </c>
      <c r="O862" s="172">
        <v>364457.7648</v>
      </c>
      <c r="P862" s="172">
        <v>245448.84229999999</v>
      </c>
      <c r="Q862" s="172">
        <v>429535.47409999999</v>
      </c>
      <c r="R862" s="172">
        <v>269096.30839999998</v>
      </c>
      <c r="S862" s="172">
        <v>470918.53960000002</v>
      </c>
      <c r="T862" s="172">
        <v>291327.70030000003</v>
      </c>
      <c r="U862" s="172">
        <v>509823.4755</v>
      </c>
    </row>
    <row r="863" spans="1:21">
      <c r="A863" s="171">
        <v>5</v>
      </c>
      <c r="B863" s="171" t="s">
        <v>554</v>
      </c>
      <c r="C863" s="171" t="s">
        <v>113</v>
      </c>
      <c r="D863" s="171" t="s">
        <v>601</v>
      </c>
      <c r="E863" s="171" t="s">
        <v>533</v>
      </c>
      <c r="F863" s="171">
        <v>2</v>
      </c>
      <c r="G863" s="171" t="s">
        <v>44</v>
      </c>
      <c r="H863" s="172">
        <v>96707.806200000006</v>
      </c>
      <c r="I863" s="172">
        <v>169238.66089999999</v>
      </c>
      <c r="J863" s="172">
        <v>126370.30160000001</v>
      </c>
      <c r="K863" s="172">
        <v>221148.02780000001</v>
      </c>
      <c r="L863" s="172">
        <v>153216.87950000001</v>
      </c>
      <c r="M863" s="172">
        <v>268129.53899999999</v>
      </c>
      <c r="N863" s="172">
        <v>187168.9374</v>
      </c>
      <c r="O863" s="172">
        <v>327545.64059999998</v>
      </c>
      <c r="P863" s="172">
        <v>221884.67739999999</v>
      </c>
      <c r="Q863" s="172">
        <v>388298.18530000001</v>
      </c>
      <c r="R863" s="172">
        <v>244379.0557</v>
      </c>
      <c r="S863" s="172">
        <v>427663.34759999998</v>
      </c>
      <c r="T863" s="172">
        <v>265270.58419999998</v>
      </c>
      <c r="U863" s="172">
        <v>464223.52230000001</v>
      </c>
    </row>
    <row r="864" spans="1:21">
      <c r="A864" s="171">
        <v>5</v>
      </c>
      <c r="B864" s="171" t="s">
        <v>554</v>
      </c>
      <c r="C864" s="171" t="s">
        <v>113</v>
      </c>
      <c r="D864" s="171" t="s">
        <v>601</v>
      </c>
      <c r="E864" s="171" t="s">
        <v>533</v>
      </c>
      <c r="F864" s="171">
        <v>3</v>
      </c>
      <c r="G864" s="171" t="s">
        <v>43</v>
      </c>
      <c r="H864" s="172">
        <v>86302.512300000002</v>
      </c>
      <c r="I864" s="172">
        <v>151029.3965</v>
      </c>
      <c r="J864" s="172">
        <v>117519.46649999999</v>
      </c>
      <c r="K864" s="172">
        <v>205659.06649999999</v>
      </c>
      <c r="L864" s="172">
        <v>148625.80309999999</v>
      </c>
      <c r="M864" s="172">
        <v>260095.15549999999</v>
      </c>
      <c r="N864" s="172">
        <v>195665.80960000001</v>
      </c>
      <c r="O864" s="172">
        <v>342415.1667</v>
      </c>
      <c r="P864" s="172">
        <v>242236.7046</v>
      </c>
      <c r="Q864" s="172">
        <v>423914.23300000001</v>
      </c>
      <c r="R864" s="172">
        <v>272762.7329</v>
      </c>
      <c r="S864" s="172">
        <v>477334.78259999998</v>
      </c>
      <c r="T864" s="172">
        <v>302871.7733</v>
      </c>
      <c r="U864" s="172">
        <v>530025.60309999995</v>
      </c>
    </row>
    <row r="865" spans="1:21">
      <c r="A865" s="171">
        <v>5</v>
      </c>
      <c r="B865" s="171" t="s">
        <v>554</v>
      </c>
      <c r="C865" s="171" t="s">
        <v>113</v>
      </c>
      <c r="D865" s="171" t="s">
        <v>601</v>
      </c>
      <c r="E865" s="171" t="s">
        <v>533</v>
      </c>
      <c r="F865" s="171">
        <v>4</v>
      </c>
      <c r="G865" s="171" t="s">
        <v>46</v>
      </c>
      <c r="H865" s="172">
        <v>96094.944399999993</v>
      </c>
      <c r="I865" s="172">
        <v>153751.91339999999</v>
      </c>
      <c r="J865" s="172">
        <v>134532.9222</v>
      </c>
      <c r="K865" s="172">
        <v>215252.67879999999</v>
      </c>
      <c r="L865" s="172">
        <v>172970.9</v>
      </c>
      <c r="M865" s="172">
        <v>276753.44420000003</v>
      </c>
      <c r="N865" s="172">
        <v>230627.86670000001</v>
      </c>
      <c r="O865" s="172">
        <v>369004.59220000001</v>
      </c>
      <c r="P865" s="172">
        <v>288284.8333</v>
      </c>
      <c r="Q865" s="172">
        <v>461255.7402</v>
      </c>
      <c r="R865" s="172">
        <v>326722.8112</v>
      </c>
      <c r="S865" s="172">
        <v>522756.50559999997</v>
      </c>
      <c r="T865" s="172">
        <v>365160.78899999999</v>
      </c>
      <c r="U865" s="172">
        <v>584257.27099999995</v>
      </c>
    </row>
    <row r="866" spans="1:21">
      <c r="A866" s="171">
        <v>5</v>
      </c>
      <c r="B866" s="171" t="s">
        <v>554</v>
      </c>
      <c r="C866" s="171" t="s">
        <v>113</v>
      </c>
      <c r="D866" s="171" t="s">
        <v>601</v>
      </c>
      <c r="E866" s="171" t="s">
        <v>420</v>
      </c>
      <c r="F866" s="171">
        <v>1</v>
      </c>
      <c r="G866" s="171" t="s">
        <v>48</v>
      </c>
      <c r="H866" s="172">
        <v>106780.6804</v>
      </c>
      <c r="I866" s="172">
        <v>186866.19080000001</v>
      </c>
      <c r="J866" s="172">
        <v>138209.7322</v>
      </c>
      <c r="K866" s="172">
        <v>241867.03140000001</v>
      </c>
      <c r="L866" s="172">
        <v>165402.389</v>
      </c>
      <c r="M866" s="172">
        <v>289454.18079999997</v>
      </c>
      <c r="N866" s="172">
        <v>197263.48980000001</v>
      </c>
      <c r="O866" s="172">
        <v>345211.10710000002</v>
      </c>
      <c r="P866" s="172">
        <v>232492.3524</v>
      </c>
      <c r="Q866" s="172">
        <v>406861.61660000001</v>
      </c>
      <c r="R866" s="172">
        <v>254894.43030000001</v>
      </c>
      <c r="S866" s="172">
        <v>446065.25300000003</v>
      </c>
      <c r="T866" s="172">
        <v>275957.18310000002</v>
      </c>
      <c r="U866" s="172">
        <v>482925.07059999998</v>
      </c>
    </row>
    <row r="867" spans="1:21">
      <c r="A867" s="171">
        <v>5</v>
      </c>
      <c r="B867" s="171" t="s">
        <v>554</v>
      </c>
      <c r="C867" s="171" t="s">
        <v>113</v>
      </c>
      <c r="D867" s="171" t="s">
        <v>601</v>
      </c>
      <c r="E867" s="171" t="s">
        <v>420</v>
      </c>
      <c r="F867" s="171">
        <v>2</v>
      </c>
      <c r="G867" s="171" t="s">
        <v>44</v>
      </c>
      <c r="H867" s="172">
        <v>91566.409499999994</v>
      </c>
      <c r="I867" s="172">
        <v>160241.21679999999</v>
      </c>
      <c r="J867" s="172">
        <v>119659.7504</v>
      </c>
      <c r="K867" s="172">
        <v>209404.5631</v>
      </c>
      <c r="L867" s="172">
        <v>145088.1231</v>
      </c>
      <c r="M867" s="172">
        <v>253904.21549999999</v>
      </c>
      <c r="N867" s="172">
        <v>177252.5203</v>
      </c>
      <c r="O867" s="172">
        <v>310191.9105</v>
      </c>
      <c r="P867" s="172">
        <v>210136.60500000001</v>
      </c>
      <c r="Q867" s="172">
        <v>367739.0588</v>
      </c>
      <c r="R867" s="172">
        <v>231444.7279</v>
      </c>
      <c r="S867" s="172">
        <v>405028.27380000002</v>
      </c>
      <c r="T867" s="172">
        <v>251236.32819999999</v>
      </c>
      <c r="U867" s="172">
        <v>439663.57439999998</v>
      </c>
    </row>
    <row r="868" spans="1:21">
      <c r="A868" s="171">
        <v>5</v>
      </c>
      <c r="B868" s="171" t="s">
        <v>554</v>
      </c>
      <c r="C868" s="171" t="s">
        <v>113</v>
      </c>
      <c r="D868" s="171" t="s">
        <v>601</v>
      </c>
      <c r="E868" s="171" t="s">
        <v>420</v>
      </c>
      <c r="F868" s="171">
        <v>3</v>
      </c>
      <c r="G868" s="171" t="s">
        <v>43</v>
      </c>
      <c r="H868" s="172">
        <v>81696.395499999999</v>
      </c>
      <c r="I868" s="172">
        <v>142968.69209999999</v>
      </c>
      <c r="J868" s="172">
        <v>111240.3414</v>
      </c>
      <c r="K868" s="172">
        <v>194670.5974</v>
      </c>
      <c r="L868" s="172">
        <v>140679.34229999999</v>
      </c>
      <c r="M868" s="172">
        <v>246188.84899999999</v>
      </c>
      <c r="N868" s="172">
        <v>185198.83230000001</v>
      </c>
      <c r="O868" s="172">
        <v>324097.95659999998</v>
      </c>
      <c r="P868" s="172">
        <v>229273.26790000001</v>
      </c>
      <c r="Q868" s="172">
        <v>401228.21879999997</v>
      </c>
      <c r="R868" s="172">
        <v>258161.71979999999</v>
      </c>
      <c r="S868" s="172">
        <v>451783.0098</v>
      </c>
      <c r="T868" s="172">
        <v>286654.56780000002</v>
      </c>
      <c r="U868" s="172">
        <v>501645.49369999999</v>
      </c>
    </row>
    <row r="869" spans="1:21">
      <c r="A869" s="171">
        <v>5</v>
      </c>
      <c r="B869" s="171" t="s">
        <v>554</v>
      </c>
      <c r="C869" s="171" t="s">
        <v>113</v>
      </c>
      <c r="D869" s="171" t="s">
        <v>601</v>
      </c>
      <c r="E869" s="171" t="s">
        <v>420</v>
      </c>
      <c r="F869" s="171">
        <v>4</v>
      </c>
      <c r="G869" s="171" t="s">
        <v>46</v>
      </c>
      <c r="H869" s="172">
        <v>91010.474199999997</v>
      </c>
      <c r="I869" s="172">
        <v>145616.76079999999</v>
      </c>
      <c r="J869" s="172">
        <v>127414.66379999999</v>
      </c>
      <c r="K869" s="172">
        <v>203863.46520000001</v>
      </c>
      <c r="L869" s="172">
        <v>163818.8535</v>
      </c>
      <c r="M869" s="172">
        <v>262110.16949999999</v>
      </c>
      <c r="N869" s="172">
        <v>218425.13800000001</v>
      </c>
      <c r="O869" s="172">
        <v>349480.22600000002</v>
      </c>
      <c r="P869" s="172">
        <v>273031.42249999999</v>
      </c>
      <c r="Q869" s="172">
        <v>436850.28240000003</v>
      </c>
      <c r="R869" s="172">
        <v>309435.61219999997</v>
      </c>
      <c r="S869" s="172">
        <v>495096.98680000001</v>
      </c>
      <c r="T869" s="172">
        <v>345839.80180000002</v>
      </c>
      <c r="U869" s="172">
        <v>553343.69110000005</v>
      </c>
    </row>
    <row r="870" spans="1:21">
      <c r="A870" s="171">
        <v>5</v>
      </c>
      <c r="B870" s="171" t="s">
        <v>554</v>
      </c>
      <c r="C870" s="171" t="s">
        <v>170</v>
      </c>
      <c r="D870" s="171" t="s">
        <v>602</v>
      </c>
      <c r="E870" s="171" t="s">
        <v>215</v>
      </c>
      <c r="F870" s="171">
        <v>1</v>
      </c>
      <c r="G870" s="171" t="s">
        <v>48</v>
      </c>
      <c r="H870" s="172">
        <v>92358.117800000007</v>
      </c>
      <c r="I870" s="172">
        <v>161626.70619999999</v>
      </c>
      <c r="J870" s="172">
        <v>119571.3726</v>
      </c>
      <c r="K870" s="172">
        <v>209249.902</v>
      </c>
      <c r="L870" s="172">
        <v>143116.87400000001</v>
      </c>
      <c r="M870" s="172">
        <v>250454.52960000001</v>
      </c>
      <c r="N870" s="172">
        <v>170715.40109999999</v>
      </c>
      <c r="O870" s="172">
        <v>298751.95199999999</v>
      </c>
      <c r="P870" s="172">
        <v>201231.5876</v>
      </c>
      <c r="Q870" s="172">
        <v>352155.27830000001</v>
      </c>
      <c r="R870" s="172">
        <v>220636.67379999999</v>
      </c>
      <c r="S870" s="172">
        <v>386114.17910000001</v>
      </c>
      <c r="T870" s="172">
        <v>238893.02050000001</v>
      </c>
      <c r="U870" s="172">
        <v>418062.78580000001</v>
      </c>
    </row>
    <row r="871" spans="1:21">
      <c r="A871" s="171">
        <v>5</v>
      </c>
      <c r="B871" s="171" t="s">
        <v>554</v>
      </c>
      <c r="C871" s="171" t="s">
        <v>170</v>
      </c>
      <c r="D871" s="171" t="s">
        <v>602</v>
      </c>
      <c r="E871" s="171" t="s">
        <v>215</v>
      </c>
      <c r="F871" s="171">
        <v>2</v>
      </c>
      <c r="G871" s="171" t="s">
        <v>44</v>
      </c>
      <c r="H871" s="172">
        <v>79062.763800000001</v>
      </c>
      <c r="I871" s="172">
        <v>138359.83660000001</v>
      </c>
      <c r="J871" s="172">
        <v>103361.02770000001</v>
      </c>
      <c r="K871" s="172">
        <v>180881.79860000001</v>
      </c>
      <c r="L871" s="172">
        <v>125364.7675</v>
      </c>
      <c r="M871" s="172">
        <v>219388.3432</v>
      </c>
      <c r="N871" s="172">
        <v>153228.33739999999</v>
      </c>
      <c r="O871" s="172">
        <v>268149.5906</v>
      </c>
      <c r="P871" s="172">
        <v>181695.48370000001</v>
      </c>
      <c r="Q871" s="172">
        <v>317967.09649999999</v>
      </c>
      <c r="R871" s="172">
        <v>200144.5912</v>
      </c>
      <c r="S871" s="172">
        <v>350253.03460000001</v>
      </c>
      <c r="T871" s="172">
        <v>217290.11079999999</v>
      </c>
      <c r="U871" s="172">
        <v>380257.69400000002</v>
      </c>
    </row>
    <row r="872" spans="1:21">
      <c r="A872" s="171">
        <v>5</v>
      </c>
      <c r="B872" s="171" t="s">
        <v>554</v>
      </c>
      <c r="C872" s="171" t="s">
        <v>170</v>
      </c>
      <c r="D872" s="171" t="s">
        <v>602</v>
      </c>
      <c r="E872" s="171" t="s">
        <v>215</v>
      </c>
      <c r="F872" s="171">
        <v>3</v>
      </c>
      <c r="G872" s="171" t="s">
        <v>43</v>
      </c>
      <c r="H872" s="172">
        <v>70446.404299999995</v>
      </c>
      <c r="I872" s="172">
        <v>123281.20759999999</v>
      </c>
      <c r="J872" s="172">
        <v>95885.710099999997</v>
      </c>
      <c r="K872" s="172">
        <v>167799.99280000001</v>
      </c>
      <c r="L872" s="172">
        <v>121233.30740000001</v>
      </c>
      <c r="M872" s="172">
        <v>212158.28779999999</v>
      </c>
      <c r="N872" s="172">
        <v>159570.1617</v>
      </c>
      <c r="O872" s="172">
        <v>279247.7831</v>
      </c>
      <c r="P872" s="172">
        <v>197518.09469999999</v>
      </c>
      <c r="Q872" s="172">
        <v>345656.66560000001</v>
      </c>
      <c r="R872" s="172">
        <v>222384.5815</v>
      </c>
      <c r="S872" s="172">
        <v>389173.01760000002</v>
      </c>
      <c r="T872" s="172">
        <v>246905.36040000001</v>
      </c>
      <c r="U872" s="172">
        <v>432084.38059999997</v>
      </c>
    </row>
    <row r="873" spans="1:21">
      <c r="A873" s="171">
        <v>5</v>
      </c>
      <c r="B873" s="171" t="s">
        <v>554</v>
      </c>
      <c r="C873" s="171" t="s">
        <v>170</v>
      </c>
      <c r="D873" s="171" t="s">
        <v>602</v>
      </c>
      <c r="E873" s="171" t="s">
        <v>215</v>
      </c>
      <c r="F873" s="171">
        <v>4</v>
      </c>
      <c r="G873" s="171" t="s">
        <v>46</v>
      </c>
      <c r="H873" s="172">
        <v>78710.681299999997</v>
      </c>
      <c r="I873" s="172">
        <v>125937.092</v>
      </c>
      <c r="J873" s="172">
        <v>110194.95389999999</v>
      </c>
      <c r="K873" s="172">
        <v>176311.92869999999</v>
      </c>
      <c r="L873" s="172">
        <v>141679.22640000001</v>
      </c>
      <c r="M873" s="172">
        <v>226686.76560000001</v>
      </c>
      <c r="N873" s="172">
        <v>188905.63510000001</v>
      </c>
      <c r="O873" s="172">
        <v>302249.0208</v>
      </c>
      <c r="P873" s="172">
        <v>236132.04389999999</v>
      </c>
      <c r="Q873" s="172">
        <v>377811.27590000001</v>
      </c>
      <c r="R873" s="172">
        <v>267616.31640000001</v>
      </c>
      <c r="S873" s="172">
        <v>428186.1127</v>
      </c>
      <c r="T873" s="172">
        <v>299100.58899999998</v>
      </c>
      <c r="U873" s="172">
        <v>478560.94959999999</v>
      </c>
    </row>
    <row r="874" spans="1:21">
      <c r="A874" s="171">
        <v>5</v>
      </c>
      <c r="B874" s="171" t="s">
        <v>554</v>
      </c>
      <c r="C874" s="171" t="s">
        <v>170</v>
      </c>
      <c r="D874" s="171" t="s">
        <v>602</v>
      </c>
      <c r="E874" s="171" t="s">
        <v>214</v>
      </c>
      <c r="F874" s="171">
        <v>1</v>
      </c>
      <c r="G874" s="171" t="s">
        <v>48</v>
      </c>
      <c r="H874" s="172">
        <v>95847.069699999993</v>
      </c>
      <c r="I874" s="172">
        <v>167732.37210000001</v>
      </c>
      <c r="J874" s="172">
        <v>124068.7726</v>
      </c>
      <c r="K874" s="172">
        <v>217120.35219999999</v>
      </c>
      <c r="L874" s="172">
        <v>148486.54829999999</v>
      </c>
      <c r="M874" s="172">
        <v>259851.4596</v>
      </c>
      <c r="N874" s="172">
        <v>177100.32740000001</v>
      </c>
      <c r="O874" s="172">
        <v>309925.57290000003</v>
      </c>
      <c r="P874" s="172">
        <v>208738.79029999999</v>
      </c>
      <c r="Q874" s="172">
        <v>365292.88309999998</v>
      </c>
      <c r="R874" s="172">
        <v>228857.65669999999</v>
      </c>
      <c r="S874" s="172">
        <v>400500.89939999999</v>
      </c>
      <c r="T874" s="172">
        <v>247777.90470000001</v>
      </c>
      <c r="U874" s="172">
        <v>433611.33319999999</v>
      </c>
    </row>
    <row r="875" spans="1:21">
      <c r="A875" s="171">
        <v>5</v>
      </c>
      <c r="B875" s="171" t="s">
        <v>554</v>
      </c>
      <c r="C875" s="171" t="s">
        <v>170</v>
      </c>
      <c r="D875" s="171" t="s">
        <v>602</v>
      </c>
      <c r="E875" s="171" t="s">
        <v>214</v>
      </c>
      <c r="F875" s="171">
        <v>2</v>
      </c>
      <c r="G875" s="171" t="s">
        <v>44</v>
      </c>
      <c r="H875" s="172">
        <v>82140.5196</v>
      </c>
      <c r="I875" s="172">
        <v>143745.9094</v>
      </c>
      <c r="J875" s="172">
        <v>107357.0775</v>
      </c>
      <c r="K875" s="172">
        <v>187874.88570000001</v>
      </c>
      <c r="L875" s="172">
        <v>130185.40820000001</v>
      </c>
      <c r="M875" s="172">
        <v>227824.46429999999</v>
      </c>
      <c r="N875" s="172">
        <v>159072.42720000001</v>
      </c>
      <c r="O875" s="172">
        <v>278376.7476</v>
      </c>
      <c r="P875" s="172">
        <v>188598.47760000001</v>
      </c>
      <c r="Q875" s="172">
        <v>330047.33590000001</v>
      </c>
      <c r="R875" s="172">
        <v>207731.7991</v>
      </c>
      <c r="S875" s="172">
        <v>363530.6483</v>
      </c>
      <c r="T875" s="172">
        <v>225506.86439999999</v>
      </c>
      <c r="U875" s="172">
        <v>394637.01270000002</v>
      </c>
    </row>
    <row r="876" spans="1:21">
      <c r="A876" s="171">
        <v>5</v>
      </c>
      <c r="B876" s="171" t="s">
        <v>554</v>
      </c>
      <c r="C876" s="171" t="s">
        <v>170</v>
      </c>
      <c r="D876" s="171" t="s">
        <v>602</v>
      </c>
      <c r="E876" s="171" t="s">
        <v>214</v>
      </c>
      <c r="F876" s="171">
        <v>3</v>
      </c>
      <c r="G876" s="171" t="s">
        <v>43</v>
      </c>
      <c r="H876" s="172">
        <v>73251.852799999993</v>
      </c>
      <c r="I876" s="172">
        <v>128190.74249999999</v>
      </c>
      <c r="J876" s="172">
        <v>99728.619000000006</v>
      </c>
      <c r="K876" s="172">
        <v>174525.08319999999</v>
      </c>
      <c r="L876" s="172">
        <v>126110.84</v>
      </c>
      <c r="M876" s="172">
        <v>220693.97010000001</v>
      </c>
      <c r="N876" s="172">
        <v>166009.3867</v>
      </c>
      <c r="O876" s="172">
        <v>290516.42670000001</v>
      </c>
      <c r="P876" s="172">
        <v>205506.9834</v>
      </c>
      <c r="Q876" s="172">
        <v>359637.22090000001</v>
      </c>
      <c r="R876" s="172">
        <v>231393.2145</v>
      </c>
      <c r="S876" s="172">
        <v>404938.12530000001</v>
      </c>
      <c r="T876" s="172">
        <v>256923.04560000001</v>
      </c>
      <c r="U876" s="172">
        <v>449615.3297</v>
      </c>
    </row>
    <row r="877" spans="1:21">
      <c r="A877" s="171">
        <v>5</v>
      </c>
      <c r="B877" s="171" t="s">
        <v>554</v>
      </c>
      <c r="C877" s="171" t="s">
        <v>170</v>
      </c>
      <c r="D877" s="171" t="s">
        <v>602</v>
      </c>
      <c r="E877" s="171" t="s">
        <v>214</v>
      </c>
      <c r="F877" s="171">
        <v>4</v>
      </c>
      <c r="G877" s="171" t="s">
        <v>46</v>
      </c>
      <c r="H877" s="172">
        <v>81688.947400000005</v>
      </c>
      <c r="I877" s="172">
        <v>130702.31759999999</v>
      </c>
      <c r="J877" s="172">
        <v>114364.52619999999</v>
      </c>
      <c r="K877" s="172">
        <v>182983.24470000001</v>
      </c>
      <c r="L877" s="172">
        <v>147040.10509999999</v>
      </c>
      <c r="M877" s="172">
        <v>235264.17180000001</v>
      </c>
      <c r="N877" s="172">
        <v>196053.47349999999</v>
      </c>
      <c r="O877" s="172">
        <v>313685.5624</v>
      </c>
      <c r="P877" s="172">
        <v>245066.842</v>
      </c>
      <c r="Q877" s="172">
        <v>392106.95289999997</v>
      </c>
      <c r="R877" s="172">
        <v>277742.42080000002</v>
      </c>
      <c r="S877" s="172">
        <v>444387.8799</v>
      </c>
      <c r="T877" s="172">
        <v>310417.99979999999</v>
      </c>
      <c r="U877" s="172">
        <v>496668.80699999997</v>
      </c>
    </row>
    <row r="878" spans="1:21">
      <c r="A878" s="171">
        <v>5</v>
      </c>
      <c r="B878" s="171" t="s">
        <v>554</v>
      </c>
      <c r="C878" s="171" t="s">
        <v>170</v>
      </c>
      <c r="D878" s="171" t="s">
        <v>602</v>
      </c>
      <c r="E878" s="171" t="s">
        <v>268</v>
      </c>
      <c r="F878" s="171">
        <v>1</v>
      </c>
      <c r="G878" s="171" t="s">
        <v>48</v>
      </c>
      <c r="H878" s="172">
        <v>93859.142099999997</v>
      </c>
      <c r="I878" s="172">
        <v>164253.4987</v>
      </c>
      <c r="J878" s="172">
        <v>121497.69130000001</v>
      </c>
      <c r="K878" s="172">
        <v>212620.95970000001</v>
      </c>
      <c r="L878" s="172">
        <v>145410.94349999999</v>
      </c>
      <c r="M878" s="172">
        <v>254469.15100000001</v>
      </c>
      <c r="N878" s="172">
        <v>173434.3008</v>
      </c>
      <c r="O878" s="172">
        <v>303510.02649999998</v>
      </c>
      <c r="P878" s="172">
        <v>204419.9644</v>
      </c>
      <c r="Q878" s="172">
        <v>357734.93770000001</v>
      </c>
      <c r="R878" s="172">
        <v>224123.70189999999</v>
      </c>
      <c r="S878" s="172">
        <v>392216.47820000001</v>
      </c>
      <c r="T878" s="172">
        <v>242654.4037</v>
      </c>
      <c r="U878" s="172">
        <v>424645.20649999997</v>
      </c>
    </row>
    <row r="879" spans="1:21">
      <c r="A879" s="171">
        <v>5</v>
      </c>
      <c r="B879" s="171" t="s">
        <v>554</v>
      </c>
      <c r="C879" s="171" t="s">
        <v>170</v>
      </c>
      <c r="D879" s="171" t="s">
        <v>602</v>
      </c>
      <c r="E879" s="171" t="s">
        <v>268</v>
      </c>
      <c r="F879" s="171">
        <v>2</v>
      </c>
      <c r="G879" s="171" t="s">
        <v>44</v>
      </c>
      <c r="H879" s="172">
        <v>80426.722800000003</v>
      </c>
      <c r="I879" s="172">
        <v>140746.7648</v>
      </c>
      <c r="J879" s="172">
        <v>105120.22960000001</v>
      </c>
      <c r="K879" s="172">
        <v>183960.4019</v>
      </c>
      <c r="L879" s="172">
        <v>127475.82580000001</v>
      </c>
      <c r="M879" s="172">
        <v>223082.69510000001</v>
      </c>
      <c r="N879" s="172">
        <v>155766.9584</v>
      </c>
      <c r="O879" s="172">
        <v>272592.17709999997</v>
      </c>
      <c r="P879" s="172">
        <v>184682.45759999999</v>
      </c>
      <c r="Q879" s="172">
        <v>323194.30080000003</v>
      </c>
      <c r="R879" s="172">
        <v>203420.3609</v>
      </c>
      <c r="S879" s="172">
        <v>355985.63160000002</v>
      </c>
      <c r="T879" s="172">
        <v>220828.78390000001</v>
      </c>
      <c r="U879" s="172">
        <v>386450.37180000002</v>
      </c>
    </row>
    <row r="880" spans="1:21">
      <c r="A880" s="171">
        <v>5</v>
      </c>
      <c r="B880" s="171" t="s">
        <v>554</v>
      </c>
      <c r="C880" s="171" t="s">
        <v>170</v>
      </c>
      <c r="D880" s="171" t="s">
        <v>602</v>
      </c>
      <c r="E880" s="171" t="s">
        <v>268</v>
      </c>
      <c r="F880" s="171">
        <v>3</v>
      </c>
      <c r="G880" s="171" t="s">
        <v>43</v>
      </c>
      <c r="H880" s="172">
        <v>71716.482600000003</v>
      </c>
      <c r="I880" s="172">
        <v>125503.84450000001</v>
      </c>
      <c r="J880" s="172">
        <v>97635.580100000006</v>
      </c>
      <c r="K880" s="172">
        <v>170862.26500000001</v>
      </c>
      <c r="L880" s="172">
        <v>123462.02340000001</v>
      </c>
      <c r="M880" s="172">
        <v>216058.54079999999</v>
      </c>
      <c r="N880" s="172">
        <v>162520.39910000001</v>
      </c>
      <c r="O880" s="172">
        <v>284410.69839999999</v>
      </c>
      <c r="P880" s="172">
        <v>201185.8438</v>
      </c>
      <c r="Q880" s="172">
        <v>352075.2267</v>
      </c>
      <c r="R880" s="172">
        <v>226526.2169</v>
      </c>
      <c r="S880" s="172">
        <v>396420.87959999999</v>
      </c>
      <c r="T880" s="172">
        <v>251517.318</v>
      </c>
      <c r="U880" s="172">
        <v>440155.30650000001</v>
      </c>
    </row>
    <row r="881" spans="1:21">
      <c r="A881" s="171">
        <v>5</v>
      </c>
      <c r="B881" s="171" t="s">
        <v>554</v>
      </c>
      <c r="C881" s="171" t="s">
        <v>170</v>
      </c>
      <c r="D881" s="171" t="s">
        <v>602</v>
      </c>
      <c r="E881" s="171" t="s">
        <v>268</v>
      </c>
      <c r="F881" s="171">
        <v>4</v>
      </c>
      <c r="G881" s="171" t="s">
        <v>46</v>
      </c>
      <c r="H881" s="172">
        <v>79994.125700000004</v>
      </c>
      <c r="I881" s="172">
        <v>127990.6029</v>
      </c>
      <c r="J881" s="172">
        <v>111991.77589999999</v>
      </c>
      <c r="K881" s="172">
        <v>179186.84409999999</v>
      </c>
      <c r="L881" s="172">
        <v>143989.42610000001</v>
      </c>
      <c r="M881" s="172">
        <v>230383.0852</v>
      </c>
      <c r="N881" s="172">
        <v>191985.90150000001</v>
      </c>
      <c r="O881" s="172">
        <v>307177.44699999999</v>
      </c>
      <c r="P881" s="172">
        <v>239982.3768</v>
      </c>
      <c r="Q881" s="172">
        <v>383971.80859999999</v>
      </c>
      <c r="R881" s="172">
        <v>271980.027</v>
      </c>
      <c r="S881" s="172">
        <v>435168.04979999998</v>
      </c>
      <c r="T881" s="172">
        <v>303977.67729999998</v>
      </c>
      <c r="U881" s="172">
        <v>486364.29090000002</v>
      </c>
    </row>
    <row r="882" spans="1:21">
      <c r="A882" s="171">
        <v>5</v>
      </c>
      <c r="B882" s="171" t="s">
        <v>554</v>
      </c>
      <c r="C882" s="171" t="s">
        <v>170</v>
      </c>
      <c r="D882" s="171" t="s">
        <v>602</v>
      </c>
      <c r="E882" s="171" t="s">
        <v>340</v>
      </c>
      <c r="F882" s="171">
        <v>1</v>
      </c>
      <c r="G882" s="171" t="s">
        <v>48</v>
      </c>
      <c r="H882" s="172">
        <v>94305.742899999997</v>
      </c>
      <c r="I882" s="172">
        <v>165035.0502</v>
      </c>
      <c r="J882" s="172">
        <v>122150.43889999999</v>
      </c>
      <c r="K882" s="172">
        <v>213763.26809999999</v>
      </c>
      <c r="L882" s="172">
        <v>146243.0336</v>
      </c>
      <c r="M882" s="172">
        <v>255925.3089</v>
      </c>
      <c r="N882" s="172">
        <v>174503.9296</v>
      </c>
      <c r="O882" s="172">
        <v>305381.87670000002</v>
      </c>
      <c r="P882" s="172">
        <v>205753.40830000001</v>
      </c>
      <c r="Q882" s="172">
        <v>360068.46460000001</v>
      </c>
      <c r="R882" s="172">
        <v>225624.40789999999</v>
      </c>
      <c r="S882" s="172">
        <v>394842.71380000003</v>
      </c>
      <c r="T882" s="172">
        <v>244341.51990000001</v>
      </c>
      <c r="U882" s="172">
        <v>427597.65990000003</v>
      </c>
    </row>
    <row r="883" spans="1:21">
      <c r="A883" s="171">
        <v>5</v>
      </c>
      <c r="B883" s="171" t="s">
        <v>554</v>
      </c>
      <c r="C883" s="171" t="s">
        <v>170</v>
      </c>
      <c r="D883" s="171" t="s">
        <v>602</v>
      </c>
      <c r="E883" s="171" t="s">
        <v>340</v>
      </c>
      <c r="F883" s="171">
        <v>2</v>
      </c>
      <c r="G883" s="171" t="s">
        <v>44</v>
      </c>
      <c r="H883" s="172">
        <v>80462.127399999998</v>
      </c>
      <c r="I883" s="172">
        <v>140808.7231</v>
      </c>
      <c r="J883" s="172">
        <v>105271.62699999999</v>
      </c>
      <c r="K883" s="172">
        <v>184225.34719999999</v>
      </c>
      <c r="L883" s="172">
        <v>127758.88219999999</v>
      </c>
      <c r="M883" s="172">
        <v>223578.04389999999</v>
      </c>
      <c r="N883" s="172">
        <v>156295.75049999999</v>
      </c>
      <c r="O883" s="172">
        <v>273517.56349999999</v>
      </c>
      <c r="P883" s="172">
        <v>185411.69270000001</v>
      </c>
      <c r="Q883" s="172">
        <v>324470.46220000001</v>
      </c>
      <c r="R883" s="172">
        <v>204287.29190000001</v>
      </c>
      <c r="S883" s="172">
        <v>357502.76069999998</v>
      </c>
      <c r="T883" s="172">
        <v>221847.76949999999</v>
      </c>
      <c r="U883" s="172">
        <v>388233.59669999999</v>
      </c>
    </row>
    <row r="884" spans="1:21">
      <c r="A884" s="171">
        <v>5</v>
      </c>
      <c r="B884" s="171" t="s">
        <v>554</v>
      </c>
      <c r="C884" s="171" t="s">
        <v>170</v>
      </c>
      <c r="D884" s="171" t="s">
        <v>602</v>
      </c>
      <c r="E884" s="171" t="s">
        <v>340</v>
      </c>
      <c r="F884" s="171">
        <v>3</v>
      </c>
      <c r="G884" s="171" t="s">
        <v>43</v>
      </c>
      <c r="H884" s="172">
        <v>71507.584300000002</v>
      </c>
      <c r="I884" s="172">
        <v>125138.27250000001</v>
      </c>
      <c r="J884" s="172">
        <v>97258.403300000005</v>
      </c>
      <c r="K884" s="172">
        <v>170202.20569999999</v>
      </c>
      <c r="L884" s="172">
        <v>122913.73179999999</v>
      </c>
      <c r="M884" s="172">
        <v>215099.0306</v>
      </c>
      <c r="N884" s="172">
        <v>161725.1917</v>
      </c>
      <c r="O884" s="172">
        <v>283019.08549999999</v>
      </c>
      <c r="P884" s="172">
        <v>200131.69209999999</v>
      </c>
      <c r="Q884" s="172">
        <v>350230.46120000002</v>
      </c>
      <c r="R884" s="172">
        <v>225286.07079999999</v>
      </c>
      <c r="S884" s="172">
        <v>394250.6238</v>
      </c>
      <c r="T884" s="172">
        <v>250080.48540000001</v>
      </c>
      <c r="U884" s="172">
        <v>437640.84940000001</v>
      </c>
    </row>
    <row r="885" spans="1:21">
      <c r="A885" s="171">
        <v>5</v>
      </c>
      <c r="B885" s="171" t="s">
        <v>554</v>
      </c>
      <c r="C885" s="171" t="s">
        <v>170</v>
      </c>
      <c r="D885" s="171" t="s">
        <v>602</v>
      </c>
      <c r="E885" s="171" t="s">
        <v>340</v>
      </c>
      <c r="F885" s="171">
        <v>4</v>
      </c>
      <c r="G885" s="171" t="s">
        <v>46</v>
      </c>
      <c r="H885" s="172">
        <v>80356.201400000005</v>
      </c>
      <c r="I885" s="172">
        <v>128569.9241</v>
      </c>
      <c r="J885" s="172">
        <v>112498.68180000001</v>
      </c>
      <c r="K885" s="172">
        <v>179997.89369999999</v>
      </c>
      <c r="L885" s="172">
        <v>144641.1624</v>
      </c>
      <c r="M885" s="172">
        <v>231425.8633</v>
      </c>
      <c r="N885" s="172">
        <v>192854.88320000001</v>
      </c>
      <c r="O885" s="172">
        <v>308567.81770000001</v>
      </c>
      <c r="P885" s="172">
        <v>241068.60399999999</v>
      </c>
      <c r="Q885" s="172">
        <v>385709.7721</v>
      </c>
      <c r="R885" s="172">
        <v>273211.0845</v>
      </c>
      <c r="S885" s="172">
        <v>437137.74170000001</v>
      </c>
      <c r="T885" s="172">
        <v>305353.565</v>
      </c>
      <c r="U885" s="172">
        <v>488565.71130000002</v>
      </c>
    </row>
    <row r="886" spans="1:21">
      <c r="A886" s="171">
        <v>5</v>
      </c>
      <c r="B886" s="171" t="s">
        <v>554</v>
      </c>
      <c r="C886" s="171" t="s">
        <v>170</v>
      </c>
      <c r="D886" s="171" t="s">
        <v>602</v>
      </c>
      <c r="E886" s="171" t="s">
        <v>379</v>
      </c>
      <c r="F886" s="171">
        <v>1</v>
      </c>
      <c r="G886" s="171" t="s">
        <v>48</v>
      </c>
      <c r="H886" s="172">
        <v>92824.872799999997</v>
      </c>
      <c r="I886" s="172">
        <v>162443.5275</v>
      </c>
      <c r="J886" s="172">
        <v>120220.13159999999</v>
      </c>
      <c r="K886" s="172">
        <v>210385.2303</v>
      </c>
      <c r="L886" s="172">
        <v>143923.69130000001</v>
      </c>
      <c r="M886" s="172">
        <v>251866.45980000001</v>
      </c>
      <c r="N886" s="172">
        <v>171723.78419999999</v>
      </c>
      <c r="O886" s="172">
        <v>300516.62239999999</v>
      </c>
      <c r="P886" s="172">
        <v>202463.54019999999</v>
      </c>
      <c r="Q886" s="172">
        <v>354311.19530000002</v>
      </c>
      <c r="R886" s="172">
        <v>222010.497</v>
      </c>
      <c r="S886" s="172">
        <v>388518.36959999998</v>
      </c>
      <c r="T886" s="172">
        <v>240417.6446</v>
      </c>
      <c r="U886" s="172">
        <v>420730.87809999997</v>
      </c>
    </row>
    <row r="887" spans="1:21">
      <c r="A887" s="171">
        <v>5</v>
      </c>
      <c r="B887" s="171" t="s">
        <v>554</v>
      </c>
      <c r="C887" s="171" t="s">
        <v>170</v>
      </c>
      <c r="D887" s="171" t="s">
        <v>602</v>
      </c>
      <c r="E887" s="171" t="s">
        <v>379</v>
      </c>
      <c r="F887" s="171">
        <v>2</v>
      </c>
      <c r="G887" s="171" t="s">
        <v>44</v>
      </c>
      <c r="H887" s="172">
        <v>79255.388000000006</v>
      </c>
      <c r="I887" s="172">
        <v>138696.92920000001</v>
      </c>
      <c r="J887" s="172">
        <v>103675.55319999999</v>
      </c>
      <c r="K887" s="172">
        <v>181432.2182</v>
      </c>
      <c r="L887" s="172">
        <v>125805.56230000001</v>
      </c>
      <c r="M887" s="172">
        <v>220159.7341</v>
      </c>
      <c r="N887" s="172">
        <v>153876.16279999999</v>
      </c>
      <c r="O887" s="172">
        <v>269283.28499999997</v>
      </c>
      <c r="P887" s="172">
        <v>182524.63039999999</v>
      </c>
      <c r="Q887" s="172">
        <v>319418.10320000001</v>
      </c>
      <c r="R887" s="172">
        <v>201095.8976</v>
      </c>
      <c r="S887" s="172">
        <v>351917.82079999999</v>
      </c>
      <c r="T887" s="172">
        <v>218369.31460000001</v>
      </c>
      <c r="U887" s="172">
        <v>382146.30050000001</v>
      </c>
    </row>
    <row r="888" spans="1:21">
      <c r="A888" s="171">
        <v>5</v>
      </c>
      <c r="B888" s="171" t="s">
        <v>554</v>
      </c>
      <c r="C888" s="171" t="s">
        <v>170</v>
      </c>
      <c r="D888" s="171" t="s">
        <v>602</v>
      </c>
      <c r="E888" s="171" t="s">
        <v>379</v>
      </c>
      <c r="F888" s="171">
        <v>3</v>
      </c>
      <c r="G888" s="171" t="s">
        <v>43</v>
      </c>
      <c r="H888" s="172">
        <v>70474.604099999997</v>
      </c>
      <c r="I888" s="172">
        <v>123330.5573</v>
      </c>
      <c r="J888" s="172">
        <v>95868.710600000006</v>
      </c>
      <c r="K888" s="172">
        <v>167770.24340000001</v>
      </c>
      <c r="L888" s="172">
        <v>121169.21739999999</v>
      </c>
      <c r="M888" s="172">
        <v>212046.13029999999</v>
      </c>
      <c r="N888" s="172">
        <v>159441.94039999999</v>
      </c>
      <c r="O888" s="172">
        <v>279023.39569999999</v>
      </c>
      <c r="P888" s="172">
        <v>197317.723</v>
      </c>
      <c r="Q888" s="172">
        <v>345306.01520000002</v>
      </c>
      <c r="R888" s="172">
        <v>222127.1997</v>
      </c>
      <c r="S888" s="172">
        <v>388722.59940000001</v>
      </c>
      <c r="T888" s="172">
        <v>246583.84039999999</v>
      </c>
      <c r="U888" s="172">
        <v>431521.7206</v>
      </c>
    </row>
    <row r="889" spans="1:21">
      <c r="A889" s="171">
        <v>5</v>
      </c>
      <c r="B889" s="171" t="s">
        <v>554</v>
      </c>
      <c r="C889" s="171" t="s">
        <v>170</v>
      </c>
      <c r="D889" s="171" t="s">
        <v>602</v>
      </c>
      <c r="E889" s="171" t="s">
        <v>379</v>
      </c>
      <c r="F889" s="171">
        <v>4</v>
      </c>
      <c r="G889" s="171" t="s">
        <v>46</v>
      </c>
      <c r="H889" s="172">
        <v>79097.410499999998</v>
      </c>
      <c r="I889" s="172">
        <v>126555.85860000001</v>
      </c>
      <c r="J889" s="172">
        <v>110736.3746</v>
      </c>
      <c r="K889" s="172">
        <v>177178.20209999999</v>
      </c>
      <c r="L889" s="172">
        <v>142375.3389</v>
      </c>
      <c r="M889" s="172">
        <v>227800.54560000001</v>
      </c>
      <c r="N889" s="172">
        <v>189833.78520000001</v>
      </c>
      <c r="O889" s="172">
        <v>303734.06079999998</v>
      </c>
      <c r="P889" s="172">
        <v>237292.23139999999</v>
      </c>
      <c r="Q889" s="172">
        <v>379667.5759</v>
      </c>
      <c r="R889" s="172">
        <v>268931.19559999998</v>
      </c>
      <c r="S889" s="172">
        <v>430289.91930000001</v>
      </c>
      <c r="T889" s="172">
        <v>300570.15980000002</v>
      </c>
      <c r="U889" s="172">
        <v>480912.26280000003</v>
      </c>
    </row>
    <row r="890" spans="1:21">
      <c r="A890" s="171">
        <v>5</v>
      </c>
      <c r="B890" s="171" t="s">
        <v>554</v>
      </c>
      <c r="C890" s="171" t="s">
        <v>170</v>
      </c>
      <c r="D890" s="171" t="s">
        <v>602</v>
      </c>
      <c r="E890" s="171" t="s">
        <v>415</v>
      </c>
      <c r="F890" s="171">
        <v>1</v>
      </c>
      <c r="G890" s="171" t="s">
        <v>48</v>
      </c>
      <c r="H890" s="172">
        <v>112603.4105</v>
      </c>
      <c r="I890" s="172">
        <v>197055.96840000001</v>
      </c>
      <c r="J890" s="172">
        <v>145950.93150000001</v>
      </c>
      <c r="K890" s="172">
        <v>255414.13</v>
      </c>
      <c r="L890" s="172">
        <v>174806.15470000001</v>
      </c>
      <c r="M890" s="172">
        <v>305910.77069999999</v>
      </c>
      <c r="N890" s="172">
        <v>208690.33730000001</v>
      </c>
      <c r="O890" s="172">
        <v>365208.09029999998</v>
      </c>
      <c r="P890" s="172">
        <v>246159.32550000001</v>
      </c>
      <c r="Q890" s="172">
        <v>430778.81959999999</v>
      </c>
      <c r="R890" s="172">
        <v>269984.53700000001</v>
      </c>
      <c r="S890" s="172">
        <v>472472.93979999999</v>
      </c>
      <c r="T890" s="172">
        <v>292465.19709999999</v>
      </c>
      <c r="U890" s="172">
        <v>511814.09480000002</v>
      </c>
    </row>
    <row r="891" spans="1:21">
      <c r="A891" s="171">
        <v>5</v>
      </c>
      <c r="B891" s="171" t="s">
        <v>554</v>
      </c>
      <c r="C891" s="171" t="s">
        <v>170</v>
      </c>
      <c r="D891" s="171" t="s">
        <v>602</v>
      </c>
      <c r="E891" s="171" t="s">
        <v>415</v>
      </c>
      <c r="F891" s="171">
        <v>2</v>
      </c>
      <c r="G891" s="171" t="s">
        <v>44</v>
      </c>
      <c r="H891" s="172">
        <v>95607.288199999995</v>
      </c>
      <c r="I891" s="172">
        <v>167312.75440000001</v>
      </c>
      <c r="J891" s="172">
        <v>125228.4293</v>
      </c>
      <c r="K891" s="172">
        <v>219149.7513</v>
      </c>
      <c r="L891" s="172">
        <v>152112.74069999999</v>
      </c>
      <c r="M891" s="172">
        <v>266197.29619999998</v>
      </c>
      <c r="N891" s="172">
        <v>186335.7409</v>
      </c>
      <c r="O891" s="172">
        <v>326087.5466</v>
      </c>
      <c r="P891" s="172">
        <v>221185.33749999999</v>
      </c>
      <c r="Q891" s="172">
        <v>387074.3407</v>
      </c>
      <c r="R891" s="172">
        <v>243788.47330000001</v>
      </c>
      <c r="S891" s="172">
        <v>426629.82819999999</v>
      </c>
      <c r="T891" s="172">
        <v>264849.10690000001</v>
      </c>
      <c r="U891" s="172">
        <v>463485.93719999999</v>
      </c>
    </row>
    <row r="892" spans="1:21">
      <c r="A892" s="171">
        <v>5</v>
      </c>
      <c r="B892" s="171" t="s">
        <v>554</v>
      </c>
      <c r="C892" s="171" t="s">
        <v>170</v>
      </c>
      <c r="D892" s="171" t="s">
        <v>602</v>
      </c>
      <c r="E892" s="171" t="s">
        <v>415</v>
      </c>
      <c r="F892" s="171">
        <v>3</v>
      </c>
      <c r="G892" s="171" t="s">
        <v>43</v>
      </c>
      <c r="H892" s="172">
        <v>84642.843500000003</v>
      </c>
      <c r="I892" s="172">
        <v>148124.9762</v>
      </c>
      <c r="J892" s="172">
        <v>114998.2519</v>
      </c>
      <c r="K892" s="172">
        <v>201246.94080000001</v>
      </c>
      <c r="L892" s="172">
        <v>145236.42439999999</v>
      </c>
      <c r="M892" s="172">
        <v>254163.7427</v>
      </c>
      <c r="N892" s="172">
        <v>190996.9498</v>
      </c>
      <c r="O892" s="172">
        <v>334244.66210000002</v>
      </c>
      <c r="P892" s="172">
        <v>236260.29730000001</v>
      </c>
      <c r="Q892" s="172">
        <v>413455.52010000002</v>
      </c>
      <c r="R892" s="172">
        <v>265883.44219999999</v>
      </c>
      <c r="S892" s="172">
        <v>465296.02380000002</v>
      </c>
      <c r="T892" s="172">
        <v>295064.65100000001</v>
      </c>
      <c r="U892" s="172">
        <v>516363.13939999999</v>
      </c>
    </row>
    <row r="893" spans="1:21">
      <c r="A893" s="171">
        <v>5</v>
      </c>
      <c r="B893" s="171" t="s">
        <v>554</v>
      </c>
      <c r="C893" s="171" t="s">
        <v>170</v>
      </c>
      <c r="D893" s="171" t="s">
        <v>602</v>
      </c>
      <c r="E893" s="171" t="s">
        <v>415</v>
      </c>
      <c r="F893" s="171">
        <v>4</v>
      </c>
      <c r="G893" s="171" t="s">
        <v>46</v>
      </c>
      <c r="H893" s="172">
        <v>95922.388300000006</v>
      </c>
      <c r="I893" s="172">
        <v>153475.8236</v>
      </c>
      <c r="J893" s="172">
        <v>134291.34359999999</v>
      </c>
      <c r="K893" s="172">
        <v>214866.15289999999</v>
      </c>
      <c r="L893" s="172">
        <v>172660.29889999999</v>
      </c>
      <c r="M893" s="172">
        <v>276256.48239999998</v>
      </c>
      <c r="N893" s="172">
        <v>230213.73190000001</v>
      </c>
      <c r="O893" s="172">
        <v>368341.97649999999</v>
      </c>
      <c r="P893" s="172">
        <v>287767.16480000003</v>
      </c>
      <c r="Q893" s="172">
        <v>460427.4706</v>
      </c>
      <c r="R893" s="172">
        <v>326136.1201</v>
      </c>
      <c r="S893" s="172">
        <v>521817.8</v>
      </c>
      <c r="T893" s="172">
        <v>364505.07549999998</v>
      </c>
      <c r="U893" s="172">
        <v>583208.12939999998</v>
      </c>
    </row>
    <row r="894" spans="1:21">
      <c r="A894" s="171">
        <v>5</v>
      </c>
      <c r="B894" s="171" t="s">
        <v>554</v>
      </c>
      <c r="C894" s="171" t="s">
        <v>170</v>
      </c>
      <c r="D894" s="171" t="s">
        <v>602</v>
      </c>
      <c r="E894" s="171" t="s">
        <v>447</v>
      </c>
      <c r="F894" s="171">
        <v>1</v>
      </c>
      <c r="G894" s="171" t="s">
        <v>48</v>
      </c>
      <c r="H894" s="172">
        <v>96820.882299999997</v>
      </c>
      <c r="I894" s="172">
        <v>169436.5441</v>
      </c>
      <c r="J894" s="172">
        <v>125358.30590000001</v>
      </c>
      <c r="K894" s="172">
        <v>219377.03529999999</v>
      </c>
      <c r="L894" s="172">
        <v>150049.62820000001</v>
      </c>
      <c r="M894" s="172">
        <v>262586.8493</v>
      </c>
      <c r="N894" s="172">
        <v>178994.59160000001</v>
      </c>
      <c r="O894" s="172">
        <v>313240.53529999999</v>
      </c>
      <c r="P894" s="172">
        <v>210999.70069999999</v>
      </c>
      <c r="Q894" s="172">
        <v>369249.47629999998</v>
      </c>
      <c r="R894" s="172">
        <v>231351.5238</v>
      </c>
      <c r="S894" s="172">
        <v>404865.1667</v>
      </c>
      <c r="T894" s="172">
        <v>250502.1544</v>
      </c>
      <c r="U894" s="172">
        <v>438378.77010000002</v>
      </c>
    </row>
    <row r="895" spans="1:21">
      <c r="A895" s="171">
        <v>5</v>
      </c>
      <c r="B895" s="171" t="s">
        <v>554</v>
      </c>
      <c r="C895" s="171" t="s">
        <v>170</v>
      </c>
      <c r="D895" s="171" t="s">
        <v>602</v>
      </c>
      <c r="E895" s="171" t="s">
        <v>447</v>
      </c>
      <c r="F895" s="171">
        <v>2</v>
      </c>
      <c r="G895" s="171" t="s">
        <v>44</v>
      </c>
      <c r="H895" s="172">
        <v>82840.201400000005</v>
      </c>
      <c r="I895" s="172">
        <v>144970.35260000001</v>
      </c>
      <c r="J895" s="172">
        <v>108312.3771</v>
      </c>
      <c r="K895" s="172">
        <v>189546.66</v>
      </c>
      <c r="L895" s="172">
        <v>131382.46549999999</v>
      </c>
      <c r="M895" s="172">
        <v>229919.31469999999</v>
      </c>
      <c r="N895" s="172">
        <v>160606.13380000001</v>
      </c>
      <c r="O895" s="172">
        <v>281060.7341</v>
      </c>
      <c r="P895" s="172">
        <v>190456.5822</v>
      </c>
      <c r="Q895" s="172">
        <v>333299.01870000002</v>
      </c>
      <c r="R895" s="172">
        <v>209803.14929999999</v>
      </c>
      <c r="S895" s="172">
        <v>367155.51140000002</v>
      </c>
      <c r="T895" s="172">
        <v>227785.69380000001</v>
      </c>
      <c r="U895" s="172">
        <v>398624.96419999999</v>
      </c>
    </row>
    <row r="896" spans="1:21">
      <c r="A896" s="171">
        <v>5</v>
      </c>
      <c r="B896" s="171" t="s">
        <v>554</v>
      </c>
      <c r="C896" s="171" t="s">
        <v>170</v>
      </c>
      <c r="D896" s="171" t="s">
        <v>602</v>
      </c>
      <c r="E896" s="171" t="s">
        <v>447</v>
      </c>
      <c r="F896" s="171">
        <v>3</v>
      </c>
      <c r="G896" s="171" t="s">
        <v>43</v>
      </c>
      <c r="H896" s="172">
        <v>73782.442899999995</v>
      </c>
      <c r="I896" s="172">
        <v>129119.27499999999</v>
      </c>
      <c r="J896" s="172">
        <v>100414.96550000001</v>
      </c>
      <c r="K896" s="172">
        <v>175726.18960000001</v>
      </c>
      <c r="L896" s="172">
        <v>126951.05220000001</v>
      </c>
      <c r="M896" s="172">
        <v>222164.3414</v>
      </c>
      <c r="N896" s="172">
        <v>167086.90169999999</v>
      </c>
      <c r="O896" s="172">
        <v>292402.07799999998</v>
      </c>
      <c r="P896" s="172">
        <v>206813.78219999999</v>
      </c>
      <c r="Q896" s="172">
        <v>361924.1188</v>
      </c>
      <c r="R896" s="172">
        <v>232843.95920000001</v>
      </c>
      <c r="S896" s="172">
        <v>407476.92849999998</v>
      </c>
      <c r="T896" s="172">
        <v>258510.60810000001</v>
      </c>
      <c r="U896" s="172">
        <v>452393.56410000002</v>
      </c>
    </row>
    <row r="897" spans="1:21">
      <c r="A897" s="171">
        <v>5</v>
      </c>
      <c r="B897" s="171" t="s">
        <v>554</v>
      </c>
      <c r="C897" s="171" t="s">
        <v>170</v>
      </c>
      <c r="D897" s="171" t="s">
        <v>602</v>
      </c>
      <c r="E897" s="171" t="s">
        <v>447</v>
      </c>
      <c r="F897" s="171">
        <v>4</v>
      </c>
      <c r="G897" s="171" t="s">
        <v>46</v>
      </c>
      <c r="H897" s="172">
        <v>82511.707299999995</v>
      </c>
      <c r="I897" s="172">
        <v>132018.73370000001</v>
      </c>
      <c r="J897" s="172">
        <v>115516.39019999999</v>
      </c>
      <c r="K897" s="172">
        <v>184826.22709999999</v>
      </c>
      <c r="L897" s="172">
        <v>148521.07320000001</v>
      </c>
      <c r="M897" s="172">
        <v>237633.72070000001</v>
      </c>
      <c r="N897" s="172">
        <v>198028.09760000001</v>
      </c>
      <c r="O897" s="172">
        <v>316844.9608</v>
      </c>
      <c r="P897" s="172">
        <v>247535.122</v>
      </c>
      <c r="Q897" s="172">
        <v>396056.201</v>
      </c>
      <c r="R897" s="172">
        <v>280539.80489999999</v>
      </c>
      <c r="S897" s="172">
        <v>448863.69449999998</v>
      </c>
      <c r="T897" s="172">
        <v>313544.4878</v>
      </c>
      <c r="U897" s="172">
        <v>501671.18790000002</v>
      </c>
    </row>
    <row r="898" spans="1:21">
      <c r="A898" s="171">
        <v>5</v>
      </c>
      <c r="B898" s="171" t="s">
        <v>554</v>
      </c>
      <c r="C898" s="171" t="s">
        <v>170</v>
      </c>
      <c r="D898" s="171" t="s">
        <v>602</v>
      </c>
      <c r="E898" s="171" t="s">
        <v>471</v>
      </c>
      <c r="F898" s="171">
        <v>1</v>
      </c>
      <c r="G898" s="171" t="s">
        <v>48</v>
      </c>
      <c r="H898" s="172">
        <v>94325.894100000005</v>
      </c>
      <c r="I898" s="172">
        <v>165070.31479999999</v>
      </c>
      <c r="J898" s="172">
        <v>122146.44650000001</v>
      </c>
      <c r="K898" s="172">
        <v>213756.28140000001</v>
      </c>
      <c r="L898" s="172">
        <v>146217.75630000001</v>
      </c>
      <c r="M898" s="172">
        <v>255881.07339999999</v>
      </c>
      <c r="N898" s="172">
        <v>174442.67860000001</v>
      </c>
      <c r="O898" s="172">
        <v>305274.6876</v>
      </c>
      <c r="P898" s="172">
        <v>205651.91089999999</v>
      </c>
      <c r="Q898" s="172">
        <v>359890.84409999999</v>
      </c>
      <c r="R898" s="172">
        <v>225497.5183</v>
      </c>
      <c r="S898" s="172">
        <v>394620.65700000001</v>
      </c>
      <c r="T898" s="172">
        <v>244179.02059999999</v>
      </c>
      <c r="U898" s="172">
        <v>427313.28619999997</v>
      </c>
    </row>
    <row r="899" spans="1:21">
      <c r="A899" s="171">
        <v>5</v>
      </c>
      <c r="B899" s="171" t="s">
        <v>554</v>
      </c>
      <c r="C899" s="171" t="s">
        <v>170</v>
      </c>
      <c r="D899" s="171" t="s">
        <v>602</v>
      </c>
      <c r="E899" s="171" t="s">
        <v>471</v>
      </c>
      <c r="F899" s="171">
        <v>2</v>
      </c>
      <c r="G899" s="171" t="s">
        <v>44</v>
      </c>
      <c r="H899" s="172">
        <v>80619.343999999997</v>
      </c>
      <c r="I899" s="172">
        <v>141083.85209999999</v>
      </c>
      <c r="J899" s="172">
        <v>105434.7513</v>
      </c>
      <c r="K899" s="172">
        <v>184510.81479999999</v>
      </c>
      <c r="L899" s="172">
        <v>127916.6161</v>
      </c>
      <c r="M899" s="172">
        <v>223854.07810000001</v>
      </c>
      <c r="N899" s="172">
        <v>156414.77849999999</v>
      </c>
      <c r="O899" s="172">
        <v>273725.86229999998</v>
      </c>
      <c r="P899" s="172">
        <v>185511.59820000001</v>
      </c>
      <c r="Q899" s="172">
        <v>324645.29690000002</v>
      </c>
      <c r="R899" s="172">
        <v>204371.6606</v>
      </c>
      <c r="S899" s="172">
        <v>357650.40600000002</v>
      </c>
      <c r="T899" s="172">
        <v>221907.98050000001</v>
      </c>
      <c r="U899" s="172">
        <v>388338.96580000001</v>
      </c>
    </row>
    <row r="900" spans="1:21">
      <c r="A900" s="171">
        <v>5</v>
      </c>
      <c r="B900" s="171" t="s">
        <v>554</v>
      </c>
      <c r="C900" s="171" t="s">
        <v>170</v>
      </c>
      <c r="D900" s="171" t="s">
        <v>602</v>
      </c>
      <c r="E900" s="171" t="s">
        <v>471</v>
      </c>
      <c r="F900" s="171">
        <v>3</v>
      </c>
      <c r="G900" s="171" t="s">
        <v>43</v>
      </c>
      <c r="H900" s="172">
        <v>71744.679399999994</v>
      </c>
      <c r="I900" s="172">
        <v>125553.1891</v>
      </c>
      <c r="J900" s="172">
        <v>97618.576199999996</v>
      </c>
      <c r="K900" s="172">
        <v>170832.50829999999</v>
      </c>
      <c r="L900" s="172">
        <v>123397.9279</v>
      </c>
      <c r="M900" s="172">
        <v>215946.37390000001</v>
      </c>
      <c r="N900" s="172">
        <v>162392.17050000001</v>
      </c>
      <c r="O900" s="172">
        <v>284186.29849999998</v>
      </c>
      <c r="P900" s="172">
        <v>200985.4632</v>
      </c>
      <c r="Q900" s="172">
        <v>351724.56050000002</v>
      </c>
      <c r="R900" s="172">
        <v>226268.82490000001</v>
      </c>
      <c r="S900" s="172">
        <v>395970.4436</v>
      </c>
      <c r="T900" s="172">
        <v>251195.78659999999</v>
      </c>
      <c r="U900" s="172">
        <v>439592.62660000002</v>
      </c>
    </row>
    <row r="901" spans="1:21">
      <c r="A901" s="171">
        <v>5</v>
      </c>
      <c r="B901" s="171" t="s">
        <v>554</v>
      </c>
      <c r="C901" s="171" t="s">
        <v>170</v>
      </c>
      <c r="D901" s="171" t="s">
        <v>602</v>
      </c>
      <c r="E901" s="171" t="s">
        <v>471</v>
      </c>
      <c r="F901" s="171">
        <v>4</v>
      </c>
      <c r="G901" s="171" t="s">
        <v>46</v>
      </c>
      <c r="H901" s="172">
        <v>80380.852199999994</v>
      </c>
      <c r="I901" s="172">
        <v>128609.3654</v>
      </c>
      <c r="J901" s="172">
        <v>112533.1931</v>
      </c>
      <c r="K901" s="172">
        <v>180053.1116</v>
      </c>
      <c r="L901" s="172">
        <v>144685.53390000001</v>
      </c>
      <c r="M901" s="172">
        <v>231496.85769999999</v>
      </c>
      <c r="N901" s="172">
        <v>192914.04519999999</v>
      </c>
      <c r="O901" s="172">
        <v>308662.47690000001</v>
      </c>
      <c r="P901" s="172">
        <v>241142.55660000001</v>
      </c>
      <c r="Q901" s="172">
        <v>385828.09610000002</v>
      </c>
      <c r="R901" s="172">
        <v>273294.89730000001</v>
      </c>
      <c r="S901" s="172">
        <v>437271.84230000002</v>
      </c>
      <c r="T901" s="172">
        <v>305447.23820000002</v>
      </c>
      <c r="U901" s="172">
        <v>488715.58840000001</v>
      </c>
    </row>
    <row r="902" spans="1:21">
      <c r="A902" s="171">
        <v>5</v>
      </c>
      <c r="B902" s="171" t="s">
        <v>554</v>
      </c>
      <c r="C902" s="171" t="s">
        <v>170</v>
      </c>
      <c r="D902" s="171" t="s">
        <v>602</v>
      </c>
      <c r="E902" s="171" t="s">
        <v>303</v>
      </c>
      <c r="F902" s="171">
        <v>1</v>
      </c>
      <c r="G902" s="171" t="s">
        <v>48</v>
      </c>
      <c r="H902" s="172">
        <v>94325.894100000005</v>
      </c>
      <c r="I902" s="172">
        <v>165070.31479999999</v>
      </c>
      <c r="J902" s="172">
        <v>122146.44650000001</v>
      </c>
      <c r="K902" s="172">
        <v>213756.28140000001</v>
      </c>
      <c r="L902" s="172">
        <v>146217.75630000001</v>
      </c>
      <c r="M902" s="172">
        <v>255881.07339999999</v>
      </c>
      <c r="N902" s="172">
        <v>174442.67860000001</v>
      </c>
      <c r="O902" s="172">
        <v>305274.6876</v>
      </c>
      <c r="P902" s="172">
        <v>205651.91089999999</v>
      </c>
      <c r="Q902" s="172">
        <v>359890.84409999999</v>
      </c>
      <c r="R902" s="172">
        <v>225497.5183</v>
      </c>
      <c r="S902" s="172">
        <v>394620.65700000001</v>
      </c>
      <c r="T902" s="172">
        <v>244179.02059999999</v>
      </c>
      <c r="U902" s="172">
        <v>427313.28619999997</v>
      </c>
    </row>
    <row r="903" spans="1:21">
      <c r="A903" s="171">
        <v>5</v>
      </c>
      <c r="B903" s="171" t="s">
        <v>554</v>
      </c>
      <c r="C903" s="171" t="s">
        <v>170</v>
      </c>
      <c r="D903" s="171" t="s">
        <v>602</v>
      </c>
      <c r="E903" s="171" t="s">
        <v>303</v>
      </c>
      <c r="F903" s="171">
        <v>2</v>
      </c>
      <c r="G903" s="171" t="s">
        <v>44</v>
      </c>
      <c r="H903" s="172">
        <v>80619.343999999997</v>
      </c>
      <c r="I903" s="172">
        <v>141083.85209999999</v>
      </c>
      <c r="J903" s="172">
        <v>105434.7513</v>
      </c>
      <c r="K903" s="172">
        <v>184510.81479999999</v>
      </c>
      <c r="L903" s="172">
        <v>127916.6161</v>
      </c>
      <c r="M903" s="172">
        <v>223854.07810000001</v>
      </c>
      <c r="N903" s="172">
        <v>156414.77849999999</v>
      </c>
      <c r="O903" s="172">
        <v>273725.86229999998</v>
      </c>
      <c r="P903" s="172">
        <v>185511.59820000001</v>
      </c>
      <c r="Q903" s="172">
        <v>324645.29690000002</v>
      </c>
      <c r="R903" s="172">
        <v>204371.6606</v>
      </c>
      <c r="S903" s="172">
        <v>357650.40600000002</v>
      </c>
      <c r="T903" s="172">
        <v>221907.98050000001</v>
      </c>
      <c r="U903" s="172">
        <v>388338.96580000001</v>
      </c>
    </row>
    <row r="904" spans="1:21">
      <c r="A904" s="171">
        <v>5</v>
      </c>
      <c r="B904" s="171" t="s">
        <v>554</v>
      </c>
      <c r="C904" s="171" t="s">
        <v>170</v>
      </c>
      <c r="D904" s="171" t="s">
        <v>602</v>
      </c>
      <c r="E904" s="171" t="s">
        <v>303</v>
      </c>
      <c r="F904" s="171">
        <v>3</v>
      </c>
      <c r="G904" s="171" t="s">
        <v>43</v>
      </c>
      <c r="H904" s="172">
        <v>71744.679399999994</v>
      </c>
      <c r="I904" s="172">
        <v>125553.1891</v>
      </c>
      <c r="J904" s="172">
        <v>97618.576199999996</v>
      </c>
      <c r="K904" s="172">
        <v>170832.50829999999</v>
      </c>
      <c r="L904" s="172">
        <v>123397.9279</v>
      </c>
      <c r="M904" s="172">
        <v>215946.37390000001</v>
      </c>
      <c r="N904" s="172">
        <v>162392.17050000001</v>
      </c>
      <c r="O904" s="172">
        <v>284186.29849999998</v>
      </c>
      <c r="P904" s="172">
        <v>200985.4632</v>
      </c>
      <c r="Q904" s="172">
        <v>351724.56050000002</v>
      </c>
      <c r="R904" s="172">
        <v>226268.82490000001</v>
      </c>
      <c r="S904" s="172">
        <v>395970.4436</v>
      </c>
      <c r="T904" s="172">
        <v>251195.78659999999</v>
      </c>
      <c r="U904" s="172">
        <v>439592.62660000002</v>
      </c>
    </row>
    <row r="905" spans="1:21">
      <c r="A905" s="171">
        <v>5</v>
      </c>
      <c r="B905" s="171" t="s">
        <v>554</v>
      </c>
      <c r="C905" s="171" t="s">
        <v>170</v>
      </c>
      <c r="D905" s="171" t="s">
        <v>602</v>
      </c>
      <c r="E905" s="171" t="s">
        <v>303</v>
      </c>
      <c r="F905" s="171">
        <v>4</v>
      </c>
      <c r="G905" s="171" t="s">
        <v>46</v>
      </c>
      <c r="H905" s="172">
        <v>80380.852199999994</v>
      </c>
      <c r="I905" s="172">
        <v>128609.3654</v>
      </c>
      <c r="J905" s="172">
        <v>112533.1931</v>
      </c>
      <c r="K905" s="172">
        <v>180053.1116</v>
      </c>
      <c r="L905" s="172">
        <v>144685.53390000001</v>
      </c>
      <c r="M905" s="172">
        <v>231496.85769999999</v>
      </c>
      <c r="N905" s="172">
        <v>192914.04519999999</v>
      </c>
      <c r="O905" s="172">
        <v>308662.47690000001</v>
      </c>
      <c r="P905" s="172">
        <v>241142.55660000001</v>
      </c>
      <c r="Q905" s="172">
        <v>385828.09610000002</v>
      </c>
      <c r="R905" s="172">
        <v>273294.89730000001</v>
      </c>
      <c r="S905" s="172">
        <v>437271.84230000002</v>
      </c>
      <c r="T905" s="172">
        <v>305447.23820000002</v>
      </c>
      <c r="U905" s="172">
        <v>488715.58840000001</v>
      </c>
    </row>
    <row r="906" spans="1:21">
      <c r="A906" s="171">
        <v>5</v>
      </c>
      <c r="B906" s="171" t="s">
        <v>554</v>
      </c>
      <c r="C906" s="171" t="s">
        <v>170</v>
      </c>
      <c r="D906" s="171" t="s">
        <v>602</v>
      </c>
      <c r="E906" s="171" t="s">
        <v>500</v>
      </c>
      <c r="F906" s="171">
        <v>1</v>
      </c>
      <c r="G906" s="171" t="s">
        <v>48</v>
      </c>
      <c r="H906" s="172">
        <v>92845.024099999995</v>
      </c>
      <c r="I906" s="172">
        <v>162478.79209999999</v>
      </c>
      <c r="J906" s="172">
        <v>120216.13920000001</v>
      </c>
      <c r="K906" s="172">
        <v>210378.24350000001</v>
      </c>
      <c r="L906" s="172">
        <v>143898.41390000001</v>
      </c>
      <c r="M906" s="172">
        <v>251822.22440000001</v>
      </c>
      <c r="N906" s="172">
        <v>171662.53330000001</v>
      </c>
      <c r="O906" s="172">
        <v>300409.43320000003</v>
      </c>
      <c r="P906" s="172">
        <v>202362.04269999999</v>
      </c>
      <c r="Q906" s="172">
        <v>354133.5748</v>
      </c>
      <c r="R906" s="172">
        <v>221883.60740000001</v>
      </c>
      <c r="S906" s="172">
        <v>388296.31280000001</v>
      </c>
      <c r="T906" s="172">
        <v>240255.14540000001</v>
      </c>
      <c r="U906" s="172">
        <v>420446.50439999998</v>
      </c>
    </row>
    <row r="907" spans="1:21">
      <c r="A907" s="171">
        <v>5</v>
      </c>
      <c r="B907" s="171" t="s">
        <v>554</v>
      </c>
      <c r="C907" s="171" t="s">
        <v>170</v>
      </c>
      <c r="D907" s="171" t="s">
        <v>602</v>
      </c>
      <c r="E907" s="171" t="s">
        <v>500</v>
      </c>
      <c r="F907" s="171">
        <v>2</v>
      </c>
      <c r="G907" s="171" t="s">
        <v>44</v>
      </c>
      <c r="H907" s="172">
        <v>79412.604699999996</v>
      </c>
      <c r="I907" s="172">
        <v>138972.0582</v>
      </c>
      <c r="J907" s="172">
        <v>103838.67750000001</v>
      </c>
      <c r="K907" s="172">
        <v>181717.68580000001</v>
      </c>
      <c r="L907" s="172">
        <v>125963.2962</v>
      </c>
      <c r="M907" s="172">
        <v>220435.7683</v>
      </c>
      <c r="N907" s="172">
        <v>153995.19080000001</v>
      </c>
      <c r="O907" s="172">
        <v>269491.58380000002</v>
      </c>
      <c r="P907" s="172">
        <v>182624.53589999999</v>
      </c>
      <c r="Q907" s="172">
        <v>319592.93790000002</v>
      </c>
      <c r="R907" s="172">
        <v>201180.26639999999</v>
      </c>
      <c r="S907" s="172">
        <v>352065.46610000002</v>
      </c>
      <c r="T907" s="172">
        <v>218429.52549999999</v>
      </c>
      <c r="U907" s="172">
        <v>382251.66960000002</v>
      </c>
    </row>
    <row r="908" spans="1:21">
      <c r="A908" s="171">
        <v>5</v>
      </c>
      <c r="B908" s="171" t="s">
        <v>554</v>
      </c>
      <c r="C908" s="171" t="s">
        <v>170</v>
      </c>
      <c r="D908" s="171" t="s">
        <v>602</v>
      </c>
      <c r="E908" s="171" t="s">
        <v>500</v>
      </c>
      <c r="F908" s="171">
        <v>3</v>
      </c>
      <c r="G908" s="171" t="s">
        <v>43</v>
      </c>
      <c r="H908" s="172">
        <v>70711.699299999993</v>
      </c>
      <c r="I908" s="172">
        <v>123745.47380000001</v>
      </c>
      <c r="J908" s="172">
        <v>96228.883400000006</v>
      </c>
      <c r="K908" s="172">
        <v>168400.546</v>
      </c>
      <c r="L908" s="172">
        <v>121653.4134</v>
      </c>
      <c r="M908" s="172">
        <v>212893.47349999999</v>
      </c>
      <c r="N908" s="172">
        <v>160108.91930000001</v>
      </c>
      <c r="O908" s="172">
        <v>280190.60869999998</v>
      </c>
      <c r="P908" s="172">
        <v>198171.49400000001</v>
      </c>
      <c r="Q908" s="172">
        <v>346800.11450000003</v>
      </c>
      <c r="R908" s="172">
        <v>223109.95379999999</v>
      </c>
      <c r="S908" s="172">
        <v>390442.4191</v>
      </c>
      <c r="T908" s="172">
        <v>247699.1416</v>
      </c>
      <c r="U908" s="172">
        <v>433473.49780000001</v>
      </c>
    </row>
    <row r="909" spans="1:21">
      <c r="A909" s="171">
        <v>5</v>
      </c>
      <c r="B909" s="171" t="s">
        <v>554</v>
      </c>
      <c r="C909" s="171" t="s">
        <v>170</v>
      </c>
      <c r="D909" s="171" t="s">
        <v>602</v>
      </c>
      <c r="E909" s="171" t="s">
        <v>500</v>
      </c>
      <c r="F909" s="171">
        <v>4</v>
      </c>
      <c r="G909" s="171" t="s">
        <v>46</v>
      </c>
      <c r="H909" s="172">
        <v>79122.061400000006</v>
      </c>
      <c r="I909" s="172">
        <v>126595.30009999999</v>
      </c>
      <c r="J909" s="172">
        <v>110770.88589999999</v>
      </c>
      <c r="K909" s="172">
        <v>177233.42</v>
      </c>
      <c r="L909" s="172">
        <v>142419.71040000001</v>
      </c>
      <c r="M909" s="172">
        <v>227871.54</v>
      </c>
      <c r="N909" s="172">
        <v>189892.9472</v>
      </c>
      <c r="O909" s="172">
        <v>303828.72009999998</v>
      </c>
      <c r="P909" s="172">
        <v>237366.18400000001</v>
      </c>
      <c r="Q909" s="172">
        <v>379785.89990000002</v>
      </c>
      <c r="R909" s="172">
        <v>269015.0085</v>
      </c>
      <c r="S909" s="172">
        <v>430424.01990000001</v>
      </c>
      <c r="T909" s="172">
        <v>300663.83299999998</v>
      </c>
      <c r="U909" s="172">
        <v>481062.14</v>
      </c>
    </row>
    <row r="910" spans="1:21">
      <c r="A910" s="171">
        <v>5</v>
      </c>
      <c r="B910" s="171" t="s">
        <v>554</v>
      </c>
      <c r="C910" s="171" t="s">
        <v>170</v>
      </c>
      <c r="D910" s="171" t="s">
        <v>602</v>
      </c>
      <c r="E910" s="171" t="s">
        <v>512</v>
      </c>
      <c r="F910" s="171">
        <v>1</v>
      </c>
      <c r="G910" s="171" t="s">
        <v>48</v>
      </c>
      <c r="H910" s="172">
        <v>95299.706699999995</v>
      </c>
      <c r="I910" s="172">
        <v>166774.48680000001</v>
      </c>
      <c r="J910" s="172">
        <v>123435.97960000001</v>
      </c>
      <c r="K910" s="172">
        <v>216012.9644</v>
      </c>
      <c r="L910" s="172">
        <v>147780.83609999999</v>
      </c>
      <c r="M910" s="172">
        <v>258616.46309999999</v>
      </c>
      <c r="N910" s="172">
        <v>176336.94279999999</v>
      </c>
      <c r="O910" s="172">
        <v>308589.64990000002</v>
      </c>
      <c r="P910" s="172">
        <v>207912.82130000001</v>
      </c>
      <c r="Q910" s="172">
        <v>363847.43729999999</v>
      </c>
      <c r="R910" s="172">
        <v>227991.38529999999</v>
      </c>
      <c r="S910" s="172">
        <v>398984.92430000001</v>
      </c>
      <c r="T910" s="172">
        <v>246903.27040000001</v>
      </c>
      <c r="U910" s="172">
        <v>432080.72320000001</v>
      </c>
    </row>
    <row r="911" spans="1:21">
      <c r="A911" s="171">
        <v>5</v>
      </c>
      <c r="B911" s="171" t="s">
        <v>554</v>
      </c>
      <c r="C911" s="171" t="s">
        <v>170</v>
      </c>
      <c r="D911" s="171" t="s">
        <v>602</v>
      </c>
      <c r="E911" s="171" t="s">
        <v>512</v>
      </c>
      <c r="F911" s="171">
        <v>2</v>
      </c>
      <c r="G911" s="171" t="s">
        <v>44</v>
      </c>
      <c r="H911" s="172">
        <v>81319.025899999993</v>
      </c>
      <c r="I911" s="172">
        <v>142308.2953</v>
      </c>
      <c r="J911" s="172">
        <v>106390.0509</v>
      </c>
      <c r="K911" s="172">
        <v>186182.58910000001</v>
      </c>
      <c r="L911" s="172">
        <v>129113.6735</v>
      </c>
      <c r="M911" s="172">
        <v>225948.92860000001</v>
      </c>
      <c r="N911" s="172">
        <v>157948.48499999999</v>
      </c>
      <c r="O911" s="172">
        <v>276409.84879999998</v>
      </c>
      <c r="P911" s="172">
        <v>187369.70269999999</v>
      </c>
      <c r="Q911" s="172">
        <v>327896.97970000003</v>
      </c>
      <c r="R911" s="172">
        <v>206443.01089999999</v>
      </c>
      <c r="S911" s="172">
        <v>361275.26909999998</v>
      </c>
      <c r="T911" s="172">
        <v>224186.80979999999</v>
      </c>
      <c r="U911" s="172">
        <v>392326.91720000003</v>
      </c>
    </row>
    <row r="912" spans="1:21">
      <c r="A912" s="171">
        <v>5</v>
      </c>
      <c r="B912" s="171" t="s">
        <v>554</v>
      </c>
      <c r="C912" s="171" t="s">
        <v>170</v>
      </c>
      <c r="D912" s="171" t="s">
        <v>602</v>
      </c>
      <c r="E912" s="171" t="s">
        <v>512</v>
      </c>
      <c r="F912" s="171">
        <v>3</v>
      </c>
      <c r="G912" s="171" t="s">
        <v>43</v>
      </c>
      <c r="H912" s="172">
        <v>72275.269499999995</v>
      </c>
      <c r="I912" s="172">
        <v>126481.7216</v>
      </c>
      <c r="J912" s="172">
        <v>98304.922699999996</v>
      </c>
      <c r="K912" s="172">
        <v>172033.61480000001</v>
      </c>
      <c r="L912" s="172">
        <v>124238.1401</v>
      </c>
      <c r="M912" s="172">
        <v>217416.7452</v>
      </c>
      <c r="N912" s="172">
        <v>163469.68549999999</v>
      </c>
      <c r="O912" s="172">
        <v>286071.9497</v>
      </c>
      <c r="P912" s="172">
        <v>202292.26190000001</v>
      </c>
      <c r="Q912" s="172">
        <v>354011.4584</v>
      </c>
      <c r="R912" s="172">
        <v>227719.56950000001</v>
      </c>
      <c r="S912" s="172">
        <v>398509.24670000002</v>
      </c>
      <c r="T912" s="172">
        <v>252783.34909999999</v>
      </c>
      <c r="U912" s="172">
        <v>442370.86099999998</v>
      </c>
    </row>
    <row r="913" spans="1:21">
      <c r="A913" s="171">
        <v>5</v>
      </c>
      <c r="B913" s="171" t="s">
        <v>554</v>
      </c>
      <c r="C913" s="171" t="s">
        <v>170</v>
      </c>
      <c r="D913" s="171" t="s">
        <v>602</v>
      </c>
      <c r="E913" s="171" t="s">
        <v>512</v>
      </c>
      <c r="F913" s="171">
        <v>4</v>
      </c>
      <c r="G913" s="171" t="s">
        <v>46</v>
      </c>
      <c r="H913" s="172">
        <v>81203.612200000003</v>
      </c>
      <c r="I913" s="172">
        <v>129925.78140000001</v>
      </c>
      <c r="J913" s="172">
        <v>113685.05710000001</v>
      </c>
      <c r="K913" s="172">
        <v>181896.09400000001</v>
      </c>
      <c r="L913" s="172">
        <v>146166.50200000001</v>
      </c>
      <c r="M913" s="172">
        <v>233866.40659999999</v>
      </c>
      <c r="N913" s="172">
        <v>194888.6692</v>
      </c>
      <c r="O913" s="172">
        <v>311821.87540000002</v>
      </c>
      <c r="P913" s="172">
        <v>243610.83660000001</v>
      </c>
      <c r="Q913" s="172">
        <v>389777.3443</v>
      </c>
      <c r="R913" s="172">
        <v>276092.28139999998</v>
      </c>
      <c r="S913" s="172">
        <v>441747.6568</v>
      </c>
      <c r="T913" s="172">
        <v>308573.72629999998</v>
      </c>
      <c r="U913" s="172">
        <v>493717.9694</v>
      </c>
    </row>
    <row r="914" spans="1:21">
      <c r="A914" s="171">
        <v>5</v>
      </c>
      <c r="B914" s="171" t="s">
        <v>554</v>
      </c>
      <c r="C914" s="171" t="s">
        <v>170</v>
      </c>
      <c r="D914" s="171" t="s">
        <v>602</v>
      </c>
      <c r="E914" s="171" t="s">
        <v>523</v>
      </c>
      <c r="F914" s="171">
        <v>1</v>
      </c>
      <c r="G914" s="171" t="s">
        <v>48</v>
      </c>
      <c r="H914" s="172">
        <v>93311.7791</v>
      </c>
      <c r="I914" s="172">
        <v>163295.61350000001</v>
      </c>
      <c r="J914" s="172">
        <v>120864.89810000001</v>
      </c>
      <c r="K914" s="172">
        <v>211513.57190000001</v>
      </c>
      <c r="L914" s="172">
        <v>144705.23120000001</v>
      </c>
      <c r="M914" s="172">
        <v>253234.15460000001</v>
      </c>
      <c r="N914" s="172">
        <v>172670.91630000001</v>
      </c>
      <c r="O914" s="172">
        <v>302174.10350000003</v>
      </c>
      <c r="P914" s="172">
        <v>203593.99540000001</v>
      </c>
      <c r="Q914" s="172">
        <v>356289.49190000002</v>
      </c>
      <c r="R914" s="172">
        <v>223257.43049999999</v>
      </c>
      <c r="S914" s="172">
        <v>390700.50329999998</v>
      </c>
      <c r="T914" s="172">
        <v>241779.76939999999</v>
      </c>
      <c r="U914" s="172">
        <v>423114.59659999999</v>
      </c>
    </row>
    <row r="915" spans="1:21">
      <c r="A915" s="171">
        <v>5</v>
      </c>
      <c r="B915" s="171" t="s">
        <v>554</v>
      </c>
      <c r="C915" s="171" t="s">
        <v>170</v>
      </c>
      <c r="D915" s="171" t="s">
        <v>602</v>
      </c>
      <c r="E915" s="171" t="s">
        <v>523</v>
      </c>
      <c r="F915" s="171">
        <v>2</v>
      </c>
      <c r="G915" s="171" t="s">
        <v>44</v>
      </c>
      <c r="H915" s="172">
        <v>79605.229000000007</v>
      </c>
      <c r="I915" s="172">
        <v>139309.1508</v>
      </c>
      <c r="J915" s="172">
        <v>104153.20299999999</v>
      </c>
      <c r="K915" s="172">
        <v>182268.1053</v>
      </c>
      <c r="L915" s="172">
        <v>126404.09110000001</v>
      </c>
      <c r="M915" s="172">
        <v>221207.1593</v>
      </c>
      <c r="N915" s="172">
        <v>154643.01620000001</v>
      </c>
      <c r="O915" s="172">
        <v>270625.2782</v>
      </c>
      <c r="P915" s="172">
        <v>183453.6827</v>
      </c>
      <c r="Q915" s="172">
        <v>321043.94469999999</v>
      </c>
      <c r="R915" s="172">
        <v>202131.57269999999</v>
      </c>
      <c r="S915" s="172">
        <v>353730.25229999999</v>
      </c>
      <c r="T915" s="172">
        <v>219508.72930000001</v>
      </c>
      <c r="U915" s="172">
        <v>384140.27620000002</v>
      </c>
    </row>
    <row r="916" spans="1:21">
      <c r="A916" s="171">
        <v>5</v>
      </c>
      <c r="B916" s="171" t="s">
        <v>554</v>
      </c>
      <c r="C916" s="171" t="s">
        <v>170</v>
      </c>
      <c r="D916" s="171" t="s">
        <v>602</v>
      </c>
      <c r="E916" s="171" t="s">
        <v>523</v>
      </c>
      <c r="F916" s="171">
        <v>3</v>
      </c>
      <c r="G916" s="171" t="s">
        <v>43</v>
      </c>
      <c r="H916" s="172">
        <v>70739.899099999995</v>
      </c>
      <c r="I916" s="172">
        <v>123794.8236</v>
      </c>
      <c r="J916" s="172">
        <v>96211.883799999996</v>
      </c>
      <c r="K916" s="172">
        <v>168370.79670000001</v>
      </c>
      <c r="L916" s="172">
        <v>121589.32339999999</v>
      </c>
      <c r="M916" s="172">
        <v>212781.31599999999</v>
      </c>
      <c r="N916" s="172">
        <v>159980.69779999999</v>
      </c>
      <c r="O916" s="172">
        <v>279966.22129999998</v>
      </c>
      <c r="P916" s="172">
        <v>197971.12239999999</v>
      </c>
      <c r="Q916" s="172">
        <v>346449.46419999999</v>
      </c>
      <c r="R916" s="172">
        <v>222852.57199999999</v>
      </c>
      <c r="S916" s="172">
        <v>389992.00099999999</v>
      </c>
      <c r="T916" s="172">
        <v>247377.62160000001</v>
      </c>
      <c r="U916" s="172">
        <v>432910.83779999998</v>
      </c>
    </row>
    <row r="917" spans="1:21">
      <c r="A917" s="171">
        <v>5</v>
      </c>
      <c r="B917" s="171" t="s">
        <v>554</v>
      </c>
      <c r="C917" s="171" t="s">
        <v>170</v>
      </c>
      <c r="D917" s="171" t="s">
        <v>602</v>
      </c>
      <c r="E917" s="171" t="s">
        <v>523</v>
      </c>
      <c r="F917" s="171">
        <v>4</v>
      </c>
      <c r="G917" s="171" t="s">
        <v>46</v>
      </c>
      <c r="H917" s="172">
        <v>79508.790500000003</v>
      </c>
      <c r="I917" s="172">
        <v>127214.06660000001</v>
      </c>
      <c r="J917" s="172">
        <v>111312.3066</v>
      </c>
      <c r="K917" s="172">
        <v>178099.69330000001</v>
      </c>
      <c r="L917" s="172">
        <v>143115.82279999999</v>
      </c>
      <c r="M917" s="172">
        <v>228985.32</v>
      </c>
      <c r="N917" s="172">
        <v>190821.09710000001</v>
      </c>
      <c r="O917" s="172">
        <v>305313.76</v>
      </c>
      <c r="P917" s="172">
        <v>238526.37150000001</v>
      </c>
      <c r="Q917" s="172">
        <v>381642.19990000001</v>
      </c>
      <c r="R917" s="172">
        <v>270329.88760000002</v>
      </c>
      <c r="S917" s="172">
        <v>432527.82659999997</v>
      </c>
      <c r="T917" s="172">
        <v>302133.40379999997</v>
      </c>
      <c r="U917" s="172">
        <v>483413.45329999999</v>
      </c>
    </row>
    <row r="918" spans="1:21">
      <c r="A918" s="171">
        <v>5</v>
      </c>
      <c r="B918" s="171" t="s">
        <v>554</v>
      </c>
      <c r="C918" s="171" t="s">
        <v>177</v>
      </c>
      <c r="D918" s="171" t="s">
        <v>603</v>
      </c>
      <c r="E918" s="171" t="s">
        <v>222</v>
      </c>
      <c r="F918" s="171">
        <v>1</v>
      </c>
      <c r="G918" s="171" t="s">
        <v>48</v>
      </c>
      <c r="H918" s="172">
        <v>103738.33530000001</v>
      </c>
      <c r="I918" s="172">
        <v>181542.08679999999</v>
      </c>
      <c r="J918" s="172">
        <v>134365.08739999999</v>
      </c>
      <c r="K918" s="172">
        <v>235138.90289999999</v>
      </c>
      <c r="L918" s="172">
        <v>160864.81390000001</v>
      </c>
      <c r="M918" s="172">
        <v>281513.42420000001</v>
      </c>
      <c r="N918" s="172">
        <v>191948.2029</v>
      </c>
      <c r="O918" s="172">
        <v>335909.35499999998</v>
      </c>
      <c r="P918" s="172">
        <v>226318.60579999999</v>
      </c>
      <c r="Q918" s="172">
        <v>396057.5601</v>
      </c>
      <c r="R918" s="172">
        <v>248174.1667</v>
      </c>
      <c r="S918" s="172">
        <v>434304.7917</v>
      </c>
      <c r="T918" s="172">
        <v>268759.42959999997</v>
      </c>
      <c r="U918" s="172">
        <v>470329.00170000002</v>
      </c>
    </row>
    <row r="919" spans="1:21">
      <c r="A919" s="171">
        <v>5</v>
      </c>
      <c r="B919" s="171" t="s">
        <v>554</v>
      </c>
      <c r="C919" s="171" t="s">
        <v>177</v>
      </c>
      <c r="D919" s="171" t="s">
        <v>603</v>
      </c>
      <c r="E919" s="171" t="s">
        <v>222</v>
      </c>
      <c r="F919" s="171">
        <v>2</v>
      </c>
      <c r="G919" s="171" t="s">
        <v>44</v>
      </c>
      <c r="H919" s="172">
        <v>88524.064499999993</v>
      </c>
      <c r="I919" s="172">
        <v>154917.11290000001</v>
      </c>
      <c r="J919" s="172">
        <v>115815.10550000001</v>
      </c>
      <c r="K919" s="172">
        <v>202676.43470000001</v>
      </c>
      <c r="L919" s="172">
        <v>140550.54800000001</v>
      </c>
      <c r="M919" s="172">
        <v>245963.459</v>
      </c>
      <c r="N919" s="172">
        <v>171937.2334</v>
      </c>
      <c r="O919" s="172">
        <v>300890.15840000001</v>
      </c>
      <c r="P919" s="172">
        <v>203962.8584</v>
      </c>
      <c r="Q919" s="172">
        <v>356935.00219999999</v>
      </c>
      <c r="R919" s="172">
        <v>224724.46429999999</v>
      </c>
      <c r="S919" s="172">
        <v>393267.8126</v>
      </c>
      <c r="T919" s="172">
        <v>244038.57459999999</v>
      </c>
      <c r="U919" s="172">
        <v>427067.50559999997</v>
      </c>
    </row>
    <row r="920" spans="1:21">
      <c r="A920" s="171">
        <v>5</v>
      </c>
      <c r="B920" s="171" t="s">
        <v>554</v>
      </c>
      <c r="C920" s="171" t="s">
        <v>177</v>
      </c>
      <c r="D920" s="171" t="s">
        <v>603</v>
      </c>
      <c r="E920" s="171" t="s">
        <v>222</v>
      </c>
      <c r="F920" s="171">
        <v>3</v>
      </c>
      <c r="G920" s="171" t="s">
        <v>43</v>
      </c>
      <c r="H920" s="172">
        <v>78682.054699999993</v>
      </c>
      <c r="I920" s="172">
        <v>137693.59570000001</v>
      </c>
      <c r="J920" s="172">
        <v>107020.26420000001</v>
      </c>
      <c r="K920" s="172">
        <v>187285.46239999999</v>
      </c>
      <c r="L920" s="172">
        <v>135253.5288</v>
      </c>
      <c r="M920" s="172">
        <v>236693.67540000001</v>
      </c>
      <c r="N920" s="172">
        <v>177964.41440000001</v>
      </c>
      <c r="O920" s="172">
        <v>311437.72509999998</v>
      </c>
      <c r="P920" s="172">
        <v>220230.24540000001</v>
      </c>
      <c r="Q920" s="172">
        <v>385402.92940000002</v>
      </c>
      <c r="R920" s="172">
        <v>247912.96109999999</v>
      </c>
      <c r="S920" s="172">
        <v>433847.68190000003</v>
      </c>
      <c r="T920" s="172">
        <v>275200.07270000002</v>
      </c>
      <c r="U920" s="172">
        <v>481600.12729999999</v>
      </c>
    </row>
    <row r="921" spans="1:21">
      <c r="A921" s="171">
        <v>5</v>
      </c>
      <c r="B921" s="171" t="s">
        <v>554</v>
      </c>
      <c r="C921" s="171" t="s">
        <v>177</v>
      </c>
      <c r="D921" s="171" t="s">
        <v>603</v>
      </c>
      <c r="E921" s="171" t="s">
        <v>222</v>
      </c>
      <c r="F921" s="171">
        <v>4</v>
      </c>
      <c r="G921" s="171" t="s">
        <v>46</v>
      </c>
      <c r="H921" s="172">
        <v>88394.289099999995</v>
      </c>
      <c r="I921" s="172">
        <v>141430.86470000001</v>
      </c>
      <c r="J921" s="172">
        <v>123752.0047</v>
      </c>
      <c r="K921" s="172">
        <v>198003.21049999999</v>
      </c>
      <c r="L921" s="172">
        <v>159109.72029999999</v>
      </c>
      <c r="M921" s="172">
        <v>254575.5564</v>
      </c>
      <c r="N921" s="172">
        <v>212146.29380000001</v>
      </c>
      <c r="O921" s="172">
        <v>339434.07520000002</v>
      </c>
      <c r="P921" s="172">
        <v>265182.86729999998</v>
      </c>
      <c r="Q921" s="172">
        <v>424292.59389999998</v>
      </c>
      <c r="R921" s="172">
        <v>300540.58289999998</v>
      </c>
      <c r="S921" s="172">
        <v>480864.93979999999</v>
      </c>
      <c r="T921" s="172">
        <v>335898.29849999998</v>
      </c>
      <c r="U921" s="172">
        <v>537437.28559999994</v>
      </c>
    </row>
    <row r="922" spans="1:21">
      <c r="A922" s="171">
        <v>5</v>
      </c>
      <c r="B922" s="171" t="s">
        <v>554</v>
      </c>
      <c r="C922" s="171" t="s">
        <v>177</v>
      </c>
      <c r="D922" s="171" t="s">
        <v>603</v>
      </c>
      <c r="E922" s="171" t="s">
        <v>266</v>
      </c>
      <c r="F922" s="171">
        <v>1</v>
      </c>
      <c r="G922" s="171" t="s">
        <v>48</v>
      </c>
      <c r="H922" s="172">
        <v>93271.476699999999</v>
      </c>
      <c r="I922" s="172">
        <v>163225.08429999999</v>
      </c>
      <c r="J922" s="172">
        <v>120872.88310000001</v>
      </c>
      <c r="K922" s="172">
        <v>211527.5454</v>
      </c>
      <c r="L922" s="172">
        <v>144755.78599999999</v>
      </c>
      <c r="M922" s="172">
        <v>253322.62539999999</v>
      </c>
      <c r="N922" s="172">
        <v>172793.41819999999</v>
      </c>
      <c r="O922" s="172">
        <v>302388.48180000001</v>
      </c>
      <c r="P922" s="172">
        <v>203796.9902</v>
      </c>
      <c r="Q922" s="172">
        <v>356644.7328</v>
      </c>
      <c r="R922" s="172">
        <v>223511.20970000001</v>
      </c>
      <c r="S922" s="172">
        <v>391144.61680000002</v>
      </c>
      <c r="T922" s="172">
        <v>242104.76800000001</v>
      </c>
      <c r="U922" s="172">
        <v>423683.34399999998</v>
      </c>
    </row>
    <row r="923" spans="1:21">
      <c r="A923" s="171">
        <v>5</v>
      </c>
      <c r="B923" s="171" t="s">
        <v>554</v>
      </c>
      <c r="C923" s="171" t="s">
        <v>177</v>
      </c>
      <c r="D923" s="171" t="s">
        <v>603</v>
      </c>
      <c r="E923" s="171" t="s">
        <v>266</v>
      </c>
      <c r="F923" s="171">
        <v>2</v>
      </c>
      <c r="G923" s="171" t="s">
        <v>44</v>
      </c>
      <c r="H923" s="172">
        <v>79290.795800000007</v>
      </c>
      <c r="I923" s="172">
        <v>138758.8927</v>
      </c>
      <c r="J923" s="172">
        <v>103826.9543</v>
      </c>
      <c r="K923" s="172">
        <v>181697.17009999999</v>
      </c>
      <c r="L923" s="172">
        <v>126088.62330000001</v>
      </c>
      <c r="M923" s="172">
        <v>220655.09090000001</v>
      </c>
      <c r="N923" s="172">
        <v>154404.96040000001</v>
      </c>
      <c r="O923" s="172">
        <v>270208.68060000002</v>
      </c>
      <c r="P923" s="172">
        <v>183253.87160000001</v>
      </c>
      <c r="Q923" s="172">
        <v>320694.27539999998</v>
      </c>
      <c r="R923" s="172">
        <v>201962.8352</v>
      </c>
      <c r="S923" s="172">
        <v>353434.96159999998</v>
      </c>
      <c r="T923" s="172">
        <v>219388.30739999999</v>
      </c>
      <c r="U923" s="172">
        <v>383929.538</v>
      </c>
    </row>
    <row r="924" spans="1:21">
      <c r="A924" s="171">
        <v>5</v>
      </c>
      <c r="B924" s="171" t="s">
        <v>554</v>
      </c>
      <c r="C924" s="171" t="s">
        <v>177</v>
      </c>
      <c r="D924" s="171" t="s">
        <v>603</v>
      </c>
      <c r="E924" s="171" t="s">
        <v>266</v>
      </c>
      <c r="F924" s="171">
        <v>3</v>
      </c>
      <c r="G924" s="171" t="s">
        <v>43</v>
      </c>
      <c r="H924" s="172">
        <v>70265.708899999998</v>
      </c>
      <c r="I924" s="172">
        <v>122964.9906</v>
      </c>
      <c r="J924" s="172">
        <v>95491.538</v>
      </c>
      <c r="K924" s="172">
        <v>167110.19149999999</v>
      </c>
      <c r="L924" s="172">
        <v>120620.93120000001</v>
      </c>
      <c r="M924" s="172">
        <v>211086.62950000001</v>
      </c>
      <c r="N924" s="172">
        <v>158646.7402</v>
      </c>
      <c r="O924" s="172">
        <v>277631.7954</v>
      </c>
      <c r="P924" s="172">
        <v>196263.5803</v>
      </c>
      <c r="Q924" s="172">
        <v>343461.26559999998</v>
      </c>
      <c r="R924" s="172">
        <v>220887.0637</v>
      </c>
      <c r="S924" s="172">
        <v>386552.3615</v>
      </c>
      <c r="T924" s="172">
        <v>245147.0191</v>
      </c>
      <c r="U924" s="172">
        <v>429007.28330000001</v>
      </c>
    </row>
    <row r="925" spans="1:21">
      <c r="A925" s="171">
        <v>5</v>
      </c>
      <c r="B925" s="171" t="s">
        <v>554</v>
      </c>
      <c r="C925" s="171" t="s">
        <v>177</v>
      </c>
      <c r="D925" s="171" t="s">
        <v>603</v>
      </c>
      <c r="E925" s="171" t="s">
        <v>266</v>
      </c>
      <c r="F925" s="171">
        <v>4</v>
      </c>
      <c r="G925" s="171" t="s">
        <v>46</v>
      </c>
      <c r="H925" s="172">
        <v>79459.488800000006</v>
      </c>
      <c r="I925" s="172">
        <v>127135.18399999999</v>
      </c>
      <c r="J925" s="172">
        <v>111243.2843</v>
      </c>
      <c r="K925" s="172">
        <v>177989.25760000001</v>
      </c>
      <c r="L925" s="172">
        <v>143027.07990000001</v>
      </c>
      <c r="M925" s="172">
        <v>228843.33119999999</v>
      </c>
      <c r="N925" s="172">
        <v>190702.77309999999</v>
      </c>
      <c r="O925" s="172">
        <v>305124.44150000002</v>
      </c>
      <c r="P925" s="172">
        <v>238378.4664</v>
      </c>
      <c r="Q925" s="172">
        <v>381405.55180000002</v>
      </c>
      <c r="R925" s="172">
        <v>270162.26189999998</v>
      </c>
      <c r="S925" s="172">
        <v>432259.62540000002</v>
      </c>
      <c r="T925" s="172">
        <v>301946.0575</v>
      </c>
      <c r="U925" s="172">
        <v>483113.69910000003</v>
      </c>
    </row>
    <row r="926" spans="1:21">
      <c r="A926" s="171">
        <v>5</v>
      </c>
      <c r="B926" s="171" t="s">
        <v>554</v>
      </c>
      <c r="C926" s="171" t="s">
        <v>177</v>
      </c>
      <c r="D926" s="171" t="s">
        <v>603</v>
      </c>
      <c r="E926" s="171" t="s">
        <v>307</v>
      </c>
      <c r="F926" s="171">
        <v>1</v>
      </c>
      <c r="G926" s="171" t="s">
        <v>48</v>
      </c>
      <c r="H926" s="172">
        <v>95766.461899999995</v>
      </c>
      <c r="I926" s="172">
        <v>167591.3082</v>
      </c>
      <c r="J926" s="172">
        <v>124084.7387</v>
      </c>
      <c r="K926" s="172">
        <v>217148.29269999999</v>
      </c>
      <c r="L926" s="172">
        <v>148587.65340000001</v>
      </c>
      <c r="M926" s="172">
        <v>260028.39350000001</v>
      </c>
      <c r="N926" s="172">
        <v>177345.3259</v>
      </c>
      <c r="O926" s="172">
        <v>310354.32030000002</v>
      </c>
      <c r="P926" s="172">
        <v>209144.7738</v>
      </c>
      <c r="Q926" s="172">
        <v>366003.35430000001</v>
      </c>
      <c r="R926" s="172">
        <v>229365.20850000001</v>
      </c>
      <c r="S926" s="172">
        <v>401389.11479999998</v>
      </c>
      <c r="T926" s="172">
        <v>248427.89449999999</v>
      </c>
      <c r="U926" s="172">
        <v>434748.81540000002</v>
      </c>
    </row>
    <row r="927" spans="1:21">
      <c r="A927" s="171">
        <v>5</v>
      </c>
      <c r="B927" s="171" t="s">
        <v>554</v>
      </c>
      <c r="C927" s="171" t="s">
        <v>177</v>
      </c>
      <c r="D927" s="171" t="s">
        <v>603</v>
      </c>
      <c r="E927" s="171" t="s">
        <v>307</v>
      </c>
      <c r="F927" s="171">
        <v>2</v>
      </c>
      <c r="G927" s="171" t="s">
        <v>44</v>
      </c>
      <c r="H927" s="172">
        <v>81511.650200000004</v>
      </c>
      <c r="I927" s="172">
        <v>142645.3879</v>
      </c>
      <c r="J927" s="172">
        <v>106704.57640000001</v>
      </c>
      <c r="K927" s="172">
        <v>186733.00870000001</v>
      </c>
      <c r="L927" s="172">
        <v>129554.46829999999</v>
      </c>
      <c r="M927" s="172">
        <v>226720.31950000001</v>
      </c>
      <c r="N927" s="172">
        <v>158596.31039999999</v>
      </c>
      <c r="O927" s="172">
        <v>277543.54320000001</v>
      </c>
      <c r="P927" s="172">
        <v>188198.84950000001</v>
      </c>
      <c r="Q927" s="172">
        <v>329347.9865</v>
      </c>
      <c r="R927" s="172">
        <v>207394.3173</v>
      </c>
      <c r="S927" s="172">
        <v>362940.0552</v>
      </c>
      <c r="T927" s="172">
        <v>225266.01360000001</v>
      </c>
      <c r="U927" s="172">
        <v>394215.52370000002</v>
      </c>
    </row>
    <row r="928" spans="1:21">
      <c r="A928" s="171">
        <v>5</v>
      </c>
      <c r="B928" s="171" t="s">
        <v>554</v>
      </c>
      <c r="C928" s="171" t="s">
        <v>177</v>
      </c>
      <c r="D928" s="171" t="s">
        <v>603</v>
      </c>
      <c r="E928" s="171" t="s">
        <v>307</v>
      </c>
      <c r="F928" s="171">
        <v>3</v>
      </c>
      <c r="G928" s="171" t="s">
        <v>43</v>
      </c>
      <c r="H928" s="172">
        <v>72303.469299999997</v>
      </c>
      <c r="I928" s="172">
        <v>126531.0713</v>
      </c>
      <c r="J928" s="172">
        <v>98287.9231</v>
      </c>
      <c r="K928" s="172">
        <v>172003.86540000001</v>
      </c>
      <c r="L928" s="172">
        <v>124174.05009999999</v>
      </c>
      <c r="M928" s="172">
        <v>217304.5877</v>
      </c>
      <c r="N928" s="172">
        <v>163341.46419999999</v>
      </c>
      <c r="O928" s="172">
        <v>285847.56229999999</v>
      </c>
      <c r="P928" s="172">
        <v>202091.8903</v>
      </c>
      <c r="Q928" s="172">
        <v>353660.80800000002</v>
      </c>
      <c r="R928" s="172">
        <v>227462.18770000001</v>
      </c>
      <c r="S928" s="172">
        <v>398058.8285</v>
      </c>
      <c r="T928" s="172">
        <v>252461.8291</v>
      </c>
      <c r="U928" s="172">
        <v>441808.201</v>
      </c>
    </row>
    <row r="929" spans="1:21">
      <c r="A929" s="171">
        <v>5</v>
      </c>
      <c r="B929" s="171" t="s">
        <v>554</v>
      </c>
      <c r="C929" s="171" t="s">
        <v>177</v>
      </c>
      <c r="D929" s="171" t="s">
        <v>603</v>
      </c>
      <c r="E929" s="171" t="s">
        <v>307</v>
      </c>
      <c r="F929" s="171">
        <v>4</v>
      </c>
      <c r="G929" s="171" t="s">
        <v>46</v>
      </c>
      <c r="H929" s="172">
        <v>81590.341400000005</v>
      </c>
      <c r="I929" s="172">
        <v>130544.5482</v>
      </c>
      <c r="J929" s="172">
        <v>114226.4779</v>
      </c>
      <c r="K929" s="172">
        <v>182762.36730000001</v>
      </c>
      <c r="L929" s="172">
        <v>146862.61439999999</v>
      </c>
      <c r="M929" s="172">
        <v>234980.18659999999</v>
      </c>
      <c r="N929" s="172">
        <v>195816.8193</v>
      </c>
      <c r="O929" s="172">
        <v>313306.9155</v>
      </c>
      <c r="P929" s="172">
        <v>244771.02410000001</v>
      </c>
      <c r="Q929" s="172">
        <v>391633.64429999999</v>
      </c>
      <c r="R929" s="172">
        <v>277407.1605</v>
      </c>
      <c r="S929" s="172">
        <v>443851.46340000001</v>
      </c>
      <c r="T929" s="172">
        <v>310043.29710000003</v>
      </c>
      <c r="U929" s="172">
        <v>496069.28279999999</v>
      </c>
    </row>
    <row r="930" spans="1:21">
      <c r="A930" s="171">
        <v>5</v>
      </c>
      <c r="B930" s="171" t="s">
        <v>554</v>
      </c>
      <c r="C930" s="171" t="s">
        <v>177</v>
      </c>
      <c r="D930" s="171" t="s">
        <v>603</v>
      </c>
      <c r="E930" s="171" t="s">
        <v>348</v>
      </c>
      <c r="F930" s="171">
        <v>1</v>
      </c>
      <c r="G930" s="171" t="s">
        <v>48</v>
      </c>
      <c r="H930" s="172">
        <v>106253.47169999999</v>
      </c>
      <c r="I930" s="172">
        <v>185943.57550000001</v>
      </c>
      <c r="J930" s="172">
        <v>137572.95050000001</v>
      </c>
      <c r="K930" s="172">
        <v>240752.66339999999</v>
      </c>
      <c r="L930" s="172">
        <v>164671.4039</v>
      </c>
      <c r="M930" s="172">
        <v>288174.95679999999</v>
      </c>
      <c r="N930" s="172">
        <v>196438.85949999999</v>
      </c>
      <c r="O930" s="172">
        <v>343768.00429999997</v>
      </c>
      <c r="P930" s="172">
        <v>231564.89199999999</v>
      </c>
      <c r="Q930" s="172">
        <v>405238.56109999999</v>
      </c>
      <c r="R930" s="172">
        <v>253901.27600000001</v>
      </c>
      <c r="S930" s="172">
        <v>444327.2329</v>
      </c>
      <c r="T930" s="172">
        <v>274920.05680000002</v>
      </c>
      <c r="U930" s="172">
        <v>481110.09940000001</v>
      </c>
    </row>
    <row r="931" spans="1:21">
      <c r="A931" s="171">
        <v>5</v>
      </c>
      <c r="B931" s="171" t="s">
        <v>554</v>
      </c>
      <c r="C931" s="171" t="s">
        <v>177</v>
      </c>
      <c r="D931" s="171" t="s">
        <v>603</v>
      </c>
      <c r="E931" s="171" t="s">
        <v>348</v>
      </c>
      <c r="F931" s="171">
        <v>2</v>
      </c>
      <c r="G931" s="171" t="s">
        <v>44</v>
      </c>
      <c r="H931" s="172">
        <v>90902.135500000004</v>
      </c>
      <c r="I931" s="172">
        <v>159078.7371</v>
      </c>
      <c r="J931" s="172">
        <v>118855.85189999999</v>
      </c>
      <c r="K931" s="172">
        <v>207997.7408</v>
      </c>
      <c r="L931" s="172">
        <v>144174.1268</v>
      </c>
      <c r="M931" s="172">
        <v>252304.7219</v>
      </c>
      <c r="N931" s="172">
        <v>176247.61129999999</v>
      </c>
      <c r="O931" s="172">
        <v>308433.3198</v>
      </c>
      <c r="P931" s="172">
        <v>209007.74170000001</v>
      </c>
      <c r="Q931" s="172">
        <v>365763.54800000001</v>
      </c>
      <c r="R931" s="172">
        <v>230240.31520000001</v>
      </c>
      <c r="S931" s="172">
        <v>402920.55160000001</v>
      </c>
      <c r="T931" s="172">
        <v>249976.49170000001</v>
      </c>
      <c r="U931" s="172">
        <v>437458.86040000001</v>
      </c>
    </row>
    <row r="932" spans="1:21">
      <c r="A932" s="171">
        <v>5</v>
      </c>
      <c r="B932" s="171" t="s">
        <v>554</v>
      </c>
      <c r="C932" s="171" t="s">
        <v>177</v>
      </c>
      <c r="D932" s="171" t="s">
        <v>603</v>
      </c>
      <c r="E932" s="171" t="s">
        <v>348</v>
      </c>
      <c r="F932" s="171">
        <v>3</v>
      </c>
      <c r="G932" s="171" t="s">
        <v>43</v>
      </c>
      <c r="H932" s="172">
        <v>80956.910199999998</v>
      </c>
      <c r="I932" s="172">
        <v>141674.59289999999</v>
      </c>
      <c r="J932" s="172">
        <v>110176.8223</v>
      </c>
      <c r="K932" s="172">
        <v>192809.43900000001</v>
      </c>
      <c r="L932" s="172">
        <v>139290.84390000001</v>
      </c>
      <c r="M932" s="172">
        <v>243758.9768</v>
      </c>
      <c r="N932" s="172">
        <v>183326.11720000001</v>
      </c>
      <c r="O932" s="172">
        <v>320820.70500000002</v>
      </c>
      <c r="P932" s="172">
        <v>226912.32639999999</v>
      </c>
      <c r="Q932" s="172">
        <v>397096.57130000001</v>
      </c>
      <c r="R932" s="172">
        <v>255470.83929999999</v>
      </c>
      <c r="S932" s="172">
        <v>447073.96860000002</v>
      </c>
      <c r="T932" s="172">
        <v>283630.18410000001</v>
      </c>
      <c r="U932" s="172">
        <v>496352.82209999999</v>
      </c>
    </row>
    <row r="933" spans="1:21">
      <c r="A933" s="171">
        <v>5</v>
      </c>
      <c r="B933" s="171" t="s">
        <v>554</v>
      </c>
      <c r="C933" s="171" t="s">
        <v>177</v>
      </c>
      <c r="D933" s="171" t="s">
        <v>603</v>
      </c>
      <c r="E933" s="171" t="s">
        <v>348</v>
      </c>
      <c r="F933" s="171">
        <v>4</v>
      </c>
      <c r="G933" s="171" t="s">
        <v>46</v>
      </c>
      <c r="H933" s="172">
        <v>90549.792499999996</v>
      </c>
      <c r="I933" s="172">
        <v>144879.67009999999</v>
      </c>
      <c r="J933" s="172">
        <v>126769.70940000001</v>
      </c>
      <c r="K933" s="172">
        <v>202831.53820000001</v>
      </c>
      <c r="L933" s="172">
        <v>162989.62650000001</v>
      </c>
      <c r="M933" s="172">
        <v>260783.4062</v>
      </c>
      <c r="N933" s="172">
        <v>217319.50200000001</v>
      </c>
      <c r="O933" s="172">
        <v>347711.2083</v>
      </c>
      <c r="P933" s="172">
        <v>271649.3775</v>
      </c>
      <c r="Q933" s="172">
        <v>434639.01030000002</v>
      </c>
      <c r="R933" s="172">
        <v>307869.29440000001</v>
      </c>
      <c r="S933" s="172">
        <v>492590.87839999999</v>
      </c>
      <c r="T933" s="172">
        <v>344089.21149999998</v>
      </c>
      <c r="U933" s="172">
        <v>550542.74639999995</v>
      </c>
    </row>
    <row r="934" spans="1:21">
      <c r="A934" s="171">
        <v>5</v>
      </c>
      <c r="B934" s="171" t="s">
        <v>554</v>
      </c>
      <c r="C934" s="171" t="s">
        <v>177</v>
      </c>
      <c r="D934" s="171" t="s">
        <v>603</v>
      </c>
      <c r="E934" s="171" t="s">
        <v>386</v>
      </c>
      <c r="F934" s="171">
        <v>1</v>
      </c>
      <c r="G934" s="171" t="s">
        <v>48</v>
      </c>
      <c r="H934" s="172">
        <v>97267.486099999995</v>
      </c>
      <c r="I934" s="172">
        <v>170218.10079999999</v>
      </c>
      <c r="J934" s="172">
        <v>126011.05740000001</v>
      </c>
      <c r="K934" s="172">
        <v>220519.3504</v>
      </c>
      <c r="L934" s="172">
        <v>150881.72279999999</v>
      </c>
      <c r="M934" s="172">
        <v>264043.01500000001</v>
      </c>
      <c r="N934" s="172">
        <v>180064.22560000001</v>
      </c>
      <c r="O934" s="172">
        <v>315112.3947</v>
      </c>
      <c r="P934" s="172">
        <v>212333.1507</v>
      </c>
      <c r="Q934" s="172">
        <v>371583.01370000001</v>
      </c>
      <c r="R934" s="172">
        <v>232852.2365</v>
      </c>
      <c r="S934" s="172">
        <v>407491.41399999999</v>
      </c>
      <c r="T934" s="172">
        <v>252189.27780000001</v>
      </c>
      <c r="U934" s="172">
        <v>441331.23609999998</v>
      </c>
    </row>
    <row r="935" spans="1:21">
      <c r="A935" s="171">
        <v>5</v>
      </c>
      <c r="B935" s="171" t="s">
        <v>554</v>
      </c>
      <c r="C935" s="171" t="s">
        <v>177</v>
      </c>
      <c r="D935" s="171" t="s">
        <v>603</v>
      </c>
      <c r="E935" s="171" t="s">
        <v>386</v>
      </c>
      <c r="F935" s="171">
        <v>2</v>
      </c>
      <c r="G935" s="171" t="s">
        <v>44</v>
      </c>
      <c r="H935" s="172">
        <v>82875.609200000006</v>
      </c>
      <c r="I935" s="172">
        <v>145032.3161</v>
      </c>
      <c r="J935" s="172">
        <v>108463.77830000001</v>
      </c>
      <c r="K935" s="172">
        <v>189811.61189999999</v>
      </c>
      <c r="L935" s="172">
        <v>131665.52660000001</v>
      </c>
      <c r="M935" s="172">
        <v>230414.67139999999</v>
      </c>
      <c r="N935" s="172">
        <v>161134.93119999999</v>
      </c>
      <c r="O935" s="172">
        <v>281986.12969999999</v>
      </c>
      <c r="P935" s="172">
        <v>191185.82329999999</v>
      </c>
      <c r="Q935" s="172">
        <v>334575.19089999999</v>
      </c>
      <c r="R935" s="172">
        <v>210670.08689999999</v>
      </c>
      <c r="S935" s="172">
        <v>368672.65210000001</v>
      </c>
      <c r="T935" s="172">
        <v>228804.68659999999</v>
      </c>
      <c r="U935" s="172">
        <v>400408.20150000002</v>
      </c>
    </row>
    <row r="936" spans="1:21">
      <c r="A936" s="171">
        <v>5</v>
      </c>
      <c r="B936" s="171" t="s">
        <v>554</v>
      </c>
      <c r="C936" s="171" t="s">
        <v>177</v>
      </c>
      <c r="D936" s="171" t="s">
        <v>603</v>
      </c>
      <c r="E936" s="171" t="s">
        <v>386</v>
      </c>
      <c r="F936" s="171">
        <v>3</v>
      </c>
      <c r="G936" s="171" t="s">
        <v>43</v>
      </c>
      <c r="H936" s="172">
        <v>73573.547600000005</v>
      </c>
      <c r="I936" s="172">
        <v>128753.70819999999</v>
      </c>
      <c r="J936" s="172">
        <v>100037.79300000001</v>
      </c>
      <c r="K936" s="172">
        <v>175066.13759999999</v>
      </c>
      <c r="L936" s="172">
        <v>126402.76609999999</v>
      </c>
      <c r="M936" s="172">
        <v>221204.8406</v>
      </c>
      <c r="N936" s="172">
        <v>166291.7015</v>
      </c>
      <c r="O936" s="172">
        <v>291010.47769999999</v>
      </c>
      <c r="P936" s="172">
        <v>205759.63949999999</v>
      </c>
      <c r="Q936" s="172">
        <v>360079.36910000001</v>
      </c>
      <c r="R936" s="172">
        <v>231603.82310000001</v>
      </c>
      <c r="S936" s="172">
        <v>405306.69050000003</v>
      </c>
      <c r="T936" s="172">
        <v>257073.7867</v>
      </c>
      <c r="U936" s="172">
        <v>449879.12689999997</v>
      </c>
    </row>
    <row r="937" spans="1:21">
      <c r="A937" s="171">
        <v>5</v>
      </c>
      <c r="B937" s="171" t="s">
        <v>554</v>
      </c>
      <c r="C937" s="171" t="s">
        <v>177</v>
      </c>
      <c r="D937" s="171" t="s">
        <v>603</v>
      </c>
      <c r="E937" s="171" t="s">
        <v>386</v>
      </c>
      <c r="F937" s="171">
        <v>4</v>
      </c>
      <c r="G937" s="171" t="s">
        <v>46</v>
      </c>
      <c r="H937" s="172">
        <v>82873.785699999993</v>
      </c>
      <c r="I937" s="172">
        <v>132598.05900000001</v>
      </c>
      <c r="J937" s="172">
        <v>116023.2999</v>
      </c>
      <c r="K937" s="172">
        <v>185637.28260000001</v>
      </c>
      <c r="L937" s="172">
        <v>149172.81409999999</v>
      </c>
      <c r="M937" s="172">
        <v>238676.5062</v>
      </c>
      <c r="N937" s="172">
        <v>198897.08549999999</v>
      </c>
      <c r="O937" s="172">
        <v>318235.34159999999</v>
      </c>
      <c r="P937" s="172">
        <v>248621.35690000001</v>
      </c>
      <c r="Q937" s="172">
        <v>397794.17690000002</v>
      </c>
      <c r="R937" s="172">
        <v>281770.87119999999</v>
      </c>
      <c r="S937" s="172">
        <v>450833.40059999999</v>
      </c>
      <c r="T937" s="172">
        <v>314920.38549999997</v>
      </c>
      <c r="U937" s="172">
        <v>503872.62410000002</v>
      </c>
    </row>
    <row r="938" spans="1:21">
      <c r="A938" s="171">
        <v>5</v>
      </c>
      <c r="B938" s="171" t="s">
        <v>554</v>
      </c>
      <c r="C938" s="171" t="s">
        <v>177</v>
      </c>
      <c r="D938" s="171" t="s">
        <v>603</v>
      </c>
      <c r="E938" s="171" t="s">
        <v>421</v>
      </c>
      <c r="F938" s="171">
        <v>1</v>
      </c>
      <c r="G938" s="171" t="s">
        <v>48</v>
      </c>
      <c r="H938" s="172">
        <v>92317.815400000007</v>
      </c>
      <c r="I938" s="172">
        <v>161556.17679999999</v>
      </c>
      <c r="J938" s="172">
        <v>119579.3575</v>
      </c>
      <c r="K938" s="172">
        <v>209263.87549999999</v>
      </c>
      <c r="L938" s="172">
        <v>143167.42879999999</v>
      </c>
      <c r="M938" s="172">
        <v>250543.00030000001</v>
      </c>
      <c r="N938" s="172">
        <v>170837.90299999999</v>
      </c>
      <c r="O938" s="172">
        <v>298966.33039999998</v>
      </c>
      <c r="P938" s="172">
        <v>201434.58240000001</v>
      </c>
      <c r="Q938" s="172">
        <v>352510.51929999999</v>
      </c>
      <c r="R938" s="172">
        <v>220890.45300000001</v>
      </c>
      <c r="S938" s="172">
        <v>386558.2928</v>
      </c>
      <c r="T938" s="172">
        <v>239218.019</v>
      </c>
      <c r="U938" s="172">
        <v>418631.53330000001</v>
      </c>
    </row>
    <row r="939" spans="1:21">
      <c r="A939" s="171">
        <v>5</v>
      </c>
      <c r="B939" s="171" t="s">
        <v>554</v>
      </c>
      <c r="C939" s="171" t="s">
        <v>177</v>
      </c>
      <c r="D939" s="171" t="s">
        <v>603</v>
      </c>
      <c r="E939" s="171" t="s">
        <v>421</v>
      </c>
      <c r="F939" s="171">
        <v>2</v>
      </c>
      <c r="G939" s="171" t="s">
        <v>44</v>
      </c>
      <c r="H939" s="172">
        <v>78748.330499999996</v>
      </c>
      <c r="I939" s="172">
        <v>137809.57860000001</v>
      </c>
      <c r="J939" s="172">
        <v>103034.7791</v>
      </c>
      <c r="K939" s="172">
        <v>180310.8634</v>
      </c>
      <c r="L939" s="172">
        <v>125049.29979999999</v>
      </c>
      <c r="M939" s="172">
        <v>218836.27470000001</v>
      </c>
      <c r="N939" s="172">
        <v>152990.28169999999</v>
      </c>
      <c r="O939" s="172">
        <v>267732.99300000002</v>
      </c>
      <c r="P939" s="172">
        <v>181495.67259999999</v>
      </c>
      <c r="Q939" s="172">
        <v>317617.42719999998</v>
      </c>
      <c r="R939" s="172">
        <v>199975.85370000001</v>
      </c>
      <c r="S939" s="172">
        <v>349957.7439</v>
      </c>
      <c r="T939" s="172">
        <v>217169.68900000001</v>
      </c>
      <c r="U939" s="172">
        <v>380046.9558</v>
      </c>
    </row>
    <row r="940" spans="1:21">
      <c r="A940" s="171">
        <v>5</v>
      </c>
      <c r="B940" s="171" t="s">
        <v>554</v>
      </c>
      <c r="C940" s="171" t="s">
        <v>177</v>
      </c>
      <c r="D940" s="171" t="s">
        <v>603</v>
      </c>
      <c r="E940" s="171" t="s">
        <v>421</v>
      </c>
      <c r="F940" s="171">
        <v>3</v>
      </c>
      <c r="G940" s="171" t="s">
        <v>43</v>
      </c>
      <c r="H940" s="172">
        <v>69972.214000000007</v>
      </c>
      <c r="I940" s="172">
        <v>122451.37450000001</v>
      </c>
      <c r="J940" s="172">
        <v>95165.364400000006</v>
      </c>
      <c r="K940" s="172">
        <v>166539.38759999999</v>
      </c>
      <c r="L940" s="172">
        <v>120264.9151</v>
      </c>
      <c r="M940" s="172">
        <v>210463.60140000001</v>
      </c>
      <c r="N940" s="172">
        <v>158236.2041</v>
      </c>
      <c r="O940" s="172">
        <v>276913.35710000002</v>
      </c>
      <c r="P940" s="172">
        <v>195810.55249999999</v>
      </c>
      <c r="Q940" s="172">
        <v>342668.467</v>
      </c>
      <c r="R940" s="172">
        <v>220419.07320000001</v>
      </c>
      <c r="S940" s="172">
        <v>385733.37809999997</v>
      </c>
      <c r="T940" s="172">
        <v>244674.75779999999</v>
      </c>
      <c r="U940" s="172">
        <v>428180.82620000001</v>
      </c>
    </row>
    <row r="941" spans="1:21">
      <c r="A941" s="171">
        <v>5</v>
      </c>
      <c r="B941" s="171" t="s">
        <v>554</v>
      </c>
      <c r="C941" s="171" t="s">
        <v>177</v>
      </c>
      <c r="D941" s="171" t="s">
        <v>603</v>
      </c>
      <c r="E941" s="171" t="s">
        <v>421</v>
      </c>
      <c r="F941" s="171">
        <v>4</v>
      </c>
      <c r="G941" s="171" t="s">
        <v>46</v>
      </c>
      <c r="H941" s="172">
        <v>78661.379700000005</v>
      </c>
      <c r="I941" s="172">
        <v>125858.2093</v>
      </c>
      <c r="J941" s="172">
        <v>110125.93150000001</v>
      </c>
      <c r="K941" s="172">
        <v>176201.49299999999</v>
      </c>
      <c r="L941" s="172">
        <v>141590.48329999999</v>
      </c>
      <c r="M941" s="172">
        <v>226544.77669999999</v>
      </c>
      <c r="N941" s="172">
        <v>188787.31109999999</v>
      </c>
      <c r="O941" s="172">
        <v>302059.7023</v>
      </c>
      <c r="P941" s="172">
        <v>235984.13889999999</v>
      </c>
      <c r="Q941" s="172">
        <v>377574.62780000002</v>
      </c>
      <c r="R941" s="172">
        <v>267448.69079999998</v>
      </c>
      <c r="S941" s="172">
        <v>427917.91159999999</v>
      </c>
      <c r="T941" s="172">
        <v>298913.2426</v>
      </c>
      <c r="U941" s="172">
        <v>478261.19520000002</v>
      </c>
    </row>
    <row r="942" spans="1:21">
      <c r="A942" s="171">
        <v>5</v>
      </c>
      <c r="B942" s="171" t="s">
        <v>554</v>
      </c>
      <c r="C942" s="171" t="s">
        <v>177</v>
      </c>
      <c r="D942" s="171" t="s">
        <v>603</v>
      </c>
      <c r="E942" s="171" t="s">
        <v>324</v>
      </c>
      <c r="F942" s="171">
        <v>1</v>
      </c>
      <c r="G942" s="171" t="s">
        <v>48</v>
      </c>
      <c r="H942" s="172">
        <v>96253.368100000007</v>
      </c>
      <c r="I942" s="172">
        <v>168443.39420000001</v>
      </c>
      <c r="J942" s="172">
        <v>124729.5053</v>
      </c>
      <c r="K942" s="172">
        <v>218276.63430000001</v>
      </c>
      <c r="L942" s="172">
        <v>149369.19330000001</v>
      </c>
      <c r="M942" s="172">
        <v>261396.0883</v>
      </c>
      <c r="N942" s="172">
        <v>178292.45800000001</v>
      </c>
      <c r="O942" s="172">
        <v>312011.8015</v>
      </c>
      <c r="P942" s="172">
        <v>210275.22899999999</v>
      </c>
      <c r="Q942" s="172">
        <v>367981.6508</v>
      </c>
      <c r="R942" s="172">
        <v>230612.14199999999</v>
      </c>
      <c r="S942" s="172">
        <v>403571.24849999999</v>
      </c>
      <c r="T942" s="172">
        <v>249790.01939999999</v>
      </c>
      <c r="U942" s="172">
        <v>437132.53399999999</v>
      </c>
    </row>
    <row r="943" spans="1:21">
      <c r="A943" s="171">
        <v>5</v>
      </c>
      <c r="B943" s="171" t="s">
        <v>554</v>
      </c>
      <c r="C943" s="171" t="s">
        <v>177</v>
      </c>
      <c r="D943" s="171" t="s">
        <v>603</v>
      </c>
      <c r="E943" s="171" t="s">
        <v>324</v>
      </c>
      <c r="F943" s="171">
        <v>2</v>
      </c>
      <c r="G943" s="171" t="s">
        <v>44</v>
      </c>
      <c r="H943" s="172">
        <v>81861.491200000004</v>
      </c>
      <c r="I943" s="172">
        <v>143257.60949999999</v>
      </c>
      <c r="J943" s="172">
        <v>107182.2262</v>
      </c>
      <c r="K943" s="172">
        <v>187568.8958</v>
      </c>
      <c r="L943" s="172">
        <v>130152.997</v>
      </c>
      <c r="M943" s="172">
        <v>227767.74479999999</v>
      </c>
      <c r="N943" s="172">
        <v>159363.1637</v>
      </c>
      <c r="O943" s="172">
        <v>278885.53639999998</v>
      </c>
      <c r="P943" s="172">
        <v>189127.90169999999</v>
      </c>
      <c r="Q943" s="172">
        <v>330973.82799999998</v>
      </c>
      <c r="R943" s="172">
        <v>208429.99239999999</v>
      </c>
      <c r="S943" s="172">
        <v>364752.48670000001</v>
      </c>
      <c r="T943" s="172">
        <v>226405.42819999999</v>
      </c>
      <c r="U943" s="172">
        <v>396209.49939999997</v>
      </c>
    </row>
    <row r="944" spans="1:21">
      <c r="A944" s="171">
        <v>5</v>
      </c>
      <c r="B944" s="171" t="s">
        <v>554</v>
      </c>
      <c r="C944" s="171" t="s">
        <v>177</v>
      </c>
      <c r="D944" s="171" t="s">
        <v>603</v>
      </c>
      <c r="E944" s="171" t="s">
        <v>324</v>
      </c>
      <c r="F944" s="171">
        <v>3</v>
      </c>
      <c r="G944" s="171" t="s">
        <v>43</v>
      </c>
      <c r="H944" s="172">
        <v>72568.764299999995</v>
      </c>
      <c r="I944" s="172">
        <v>126995.33749999999</v>
      </c>
      <c r="J944" s="172">
        <v>98631.096399999995</v>
      </c>
      <c r="K944" s="172">
        <v>172604.41870000001</v>
      </c>
      <c r="L944" s="172">
        <v>124594.15609999999</v>
      </c>
      <c r="M944" s="172">
        <v>218039.7733</v>
      </c>
      <c r="N944" s="172">
        <v>163880.22169999999</v>
      </c>
      <c r="O944" s="172">
        <v>286790.38789999997</v>
      </c>
      <c r="P944" s="172">
        <v>202745.28969999999</v>
      </c>
      <c r="Q944" s="172">
        <v>354804.25699999998</v>
      </c>
      <c r="R944" s="172">
        <v>228187.56</v>
      </c>
      <c r="S944" s="172">
        <v>399328.23009999999</v>
      </c>
      <c r="T944" s="172">
        <v>253255.61040000001</v>
      </c>
      <c r="U944" s="172">
        <v>443197.31819999998</v>
      </c>
    </row>
    <row r="945" spans="1:21">
      <c r="A945" s="171">
        <v>5</v>
      </c>
      <c r="B945" s="171" t="s">
        <v>554</v>
      </c>
      <c r="C945" s="171" t="s">
        <v>177</v>
      </c>
      <c r="D945" s="171" t="s">
        <v>603</v>
      </c>
      <c r="E945" s="171" t="s">
        <v>324</v>
      </c>
      <c r="F945" s="171">
        <v>4</v>
      </c>
      <c r="G945" s="171" t="s">
        <v>46</v>
      </c>
      <c r="H945" s="172">
        <v>82001.721399999995</v>
      </c>
      <c r="I945" s="172">
        <v>131202.7562</v>
      </c>
      <c r="J945" s="172">
        <v>114802.4099</v>
      </c>
      <c r="K945" s="172">
        <v>183683.85860000001</v>
      </c>
      <c r="L945" s="172">
        <v>147603.09839999999</v>
      </c>
      <c r="M945" s="172">
        <v>236164.96100000001</v>
      </c>
      <c r="N945" s="172">
        <v>196804.13130000001</v>
      </c>
      <c r="O945" s="172">
        <v>314886.61469999998</v>
      </c>
      <c r="P945" s="172">
        <v>246005.16399999999</v>
      </c>
      <c r="Q945" s="172">
        <v>393608.2683</v>
      </c>
      <c r="R945" s="172">
        <v>278805.85259999998</v>
      </c>
      <c r="S945" s="172">
        <v>446089.37070000003</v>
      </c>
      <c r="T945" s="172">
        <v>311606.54119999998</v>
      </c>
      <c r="U945" s="172">
        <v>498570.47320000001</v>
      </c>
    </row>
    <row r="946" spans="1:21">
      <c r="A946" s="171">
        <v>5</v>
      </c>
      <c r="B946" s="171" t="s">
        <v>554</v>
      </c>
      <c r="C946" s="171" t="s">
        <v>177</v>
      </c>
      <c r="D946" s="171" t="s">
        <v>603</v>
      </c>
      <c r="E946" s="171" t="s">
        <v>475</v>
      </c>
      <c r="F946" s="171">
        <v>1</v>
      </c>
      <c r="G946" s="171" t="s">
        <v>48</v>
      </c>
      <c r="H946" s="172">
        <v>94245.289300000004</v>
      </c>
      <c r="I946" s="172">
        <v>164929.25630000001</v>
      </c>
      <c r="J946" s="172">
        <v>122162.4163</v>
      </c>
      <c r="K946" s="172">
        <v>213784.2285</v>
      </c>
      <c r="L946" s="172">
        <v>146318.8658</v>
      </c>
      <c r="M946" s="172">
        <v>256058.01509999999</v>
      </c>
      <c r="N946" s="172">
        <v>174687.68239999999</v>
      </c>
      <c r="O946" s="172">
        <v>305703.44429999997</v>
      </c>
      <c r="P946" s="172">
        <v>206057.90049999999</v>
      </c>
      <c r="Q946" s="172">
        <v>360601.326</v>
      </c>
      <c r="R946" s="172">
        <v>226005.07670000001</v>
      </c>
      <c r="S946" s="172">
        <v>395508.88410000002</v>
      </c>
      <c r="T946" s="172">
        <v>244829.0177</v>
      </c>
      <c r="U946" s="172">
        <v>428450.78100000002</v>
      </c>
    </row>
    <row r="947" spans="1:21">
      <c r="A947" s="171">
        <v>5</v>
      </c>
      <c r="B947" s="171" t="s">
        <v>554</v>
      </c>
      <c r="C947" s="171" t="s">
        <v>177</v>
      </c>
      <c r="D947" s="171" t="s">
        <v>603</v>
      </c>
      <c r="E947" s="171" t="s">
        <v>475</v>
      </c>
      <c r="F947" s="171">
        <v>2</v>
      </c>
      <c r="G947" s="171" t="s">
        <v>44</v>
      </c>
      <c r="H947" s="172">
        <v>79990.477700000003</v>
      </c>
      <c r="I947" s="172">
        <v>139983.33600000001</v>
      </c>
      <c r="J947" s="172">
        <v>104782.2539</v>
      </c>
      <c r="K947" s="172">
        <v>183368.94440000001</v>
      </c>
      <c r="L947" s="172">
        <v>127285.6807</v>
      </c>
      <c r="M947" s="172">
        <v>222749.94130000001</v>
      </c>
      <c r="N947" s="172">
        <v>155938.66699999999</v>
      </c>
      <c r="O947" s="172">
        <v>272892.66710000002</v>
      </c>
      <c r="P947" s="172">
        <v>185111.9762</v>
      </c>
      <c r="Q947" s="172">
        <v>323945.9583</v>
      </c>
      <c r="R947" s="172">
        <v>204034.18549999999</v>
      </c>
      <c r="S947" s="172">
        <v>357059.82459999999</v>
      </c>
      <c r="T947" s="172">
        <v>221667.13680000001</v>
      </c>
      <c r="U947" s="172">
        <v>387917.48930000002</v>
      </c>
    </row>
    <row r="948" spans="1:21">
      <c r="A948" s="171">
        <v>5</v>
      </c>
      <c r="B948" s="171" t="s">
        <v>554</v>
      </c>
      <c r="C948" s="171" t="s">
        <v>177</v>
      </c>
      <c r="D948" s="171" t="s">
        <v>603</v>
      </c>
      <c r="E948" s="171" t="s">
        <v>475</v>
      </c>
      <c r="F948" s="171">
        <v>3</v>
      </c>
      <c r="G948" s="171" t="s">
        <v>43</v>
      </c>
      <c r="H948" s="172">
        <v>70796.298899999994</v>
      </c>
      <c r="I948" s="172">
        <v>123893.52310000001</v>
      </c>
      <c r="J948" s="172">
        <v>96177.884600000005</v>
      </c>
      <c r="K948" s="172">
        <v>168311.29790000001</v>
      </c>
      <c r="L948" s="172">
        <v>121461.1433</v>
      </c>
      <c r="M948" s="172">
        <v>212557.00090000001</v>
      </c>
      <c r="N948" s="172">
        <v>159724.25520000001</v>
      </c>
      <c r="O948" s="172">
        <v>279517.44660000002</v>
      </c>
      <c r="P948" s="172">
        <v>197570.37899999999</v>
      </c>
      <c r="Q948" s="172">
        <v>345748.16340000002</v>
      </c>
      <c r="R948" s="172">
        <v>222337.8083</v>
      </c>
      <c r="S948" s="172">
        <v>389091.16450000001</v>
      </c>
      <c r="T948" s="172">
        <v>246734.5816</v>
      </c>
      <c r="U948" s="172">
        <v>431785.51770000003</v>
      </c>
    </row>
    <row r="949" spans="1:21">
      <c r="A949" s="171">
        <v>5</v>
      </c>
      <c r="B949" s="171" t="s">
        <v>554</v>
      </c>
      <c r="C949" s="171" t="s">
        <v>177</v>
      </c>
      <c r="D949" s="171" t="s">
        <v>603</v>
      </c>
      <c r="E949" s="171" t="s">
        <v>475</v>
      </c>
      <c r="F949" s="171">
        <v>4</v>
      </c>
      <c r="G949" s="171" t="s">
        <v>46</v>
      </c>
      <c r="H949" s="172">
        <v>80282.248800000001</v>
      </c>
      <c r="I949" s="172">
        <v>128451.6</v>
      </c>
      <c r="J949" s="172">
        <v>112395.14840000001</v>
      </c>
      <c r="K949" s="172">
        <v>179832.24</v>
      </c>
      <c r="L949" s="172">
        <v>144508.04790000001</v>
      </c>
      <c r="M949" s="172">
        <v>231212.88010000001</v>
      </c>
      <c r="N949" s="172">
        <v>192677.39720000001</v>
      </c>
      <c r="O949" s="172">
        <v>308283.84000000003</v>
      </c>
      <c r="P949" s="172">
        <v>240846.7464</v>
      </c>
      <c r="Q949" s="172">
        <v>385354.8</v>
      </c>
      <c r="R949" s="172">
        <v>272959.6459</v>
      </c>
      <c r="S949" s="172">
        <v>436735.44</v>
      </c>
      <c r="T949" s="172">
        <v>305072.5454</v>
      </c>
      <c r="U949" s="172">
        <v>488116.08</v>
      </c>
    </row>
    <row r="950" spans="1:21">
      <c r="A950" s="171">
        <v>5</v>
      </c>
      <c r="B950" s="171" t="s">
        <v>554</v>
      </c>
      <c r="C950" s="171" t="s">
        <v>177</v>
      </c>
      <c r="D950" s="171" t="s">
        <v>603</v>
      </c>
      <c r="E950" s="171" t="s">
        <v>490</v>
      </c>
      <c r="F950" s="171">
        <v>1</v>
      </c>
      <c r="G950" s="171" t="s">
        <v>48</v>
      </c>
      <c r="H950" s="172">
        <v>94792.649300000005</v>
      </c>
      <c r="I950" s="172">
        <v>165887.13620000001</v>
      </c>
      <c r="J950" s="172">
        <v>122795.2055</v>
      </c>
      <c r="K950" s="172">
        <v>214891.6096</v>
      </c>
      <c r="L950" s="172">
        <v>147024.5736</v>
      </c>
      <c r="M950" s="172">
        <v>257293.00380000001</v>
      </c>
      <c r="N950" s="172">
        <v>175451.06159999999</v>
      </c>
      <c r="O950" s="172">
        <v>307039.3579</v>
      </c>
      <c r="P950" s="172">
        <v>206883.86350000001</v>
      </c>
      <c r="Q950" s="172">
        <v>362046.7611</v>
      </c>
      <c r="R950" s="172">
        <v>226871.34150000001</v>
      </c>
      <c r="S950" s="172">
        <v>397024.84749999997</v>
      </c>
      <c r="T950" s="172">
        <v>245703.64480000001</v>
      </c>
      <c r="U950" s="172">
        <v>429981.37839999999</v>
      </c>
    </row>
    <row r="951" spans="1:21">
      <c r="A951" s="171">
        <v>5</v>
      </c>
      <c r="B951" s="171" t="s">
        <v>554</v>
      </c>
      <c r="C951" s="171" t="s">
        <v>177</v>
      </c>
      <c r="D951" s="171" t="s">
        <v>603</v>
      </c>
      <c r="E951" s="171" t="s">
        <v>490</v>
      </c>
      <c r="F951" s="171">
        <v>2</v>
      </c>
      <c r="G951" s="171" t="s">
        <v>44</v>
      </c>
      <c r="H951" s="172">
        <v>80811.968399999998</v>
      </c>
      <c r="I951" s="172">
        <v>141420.94459999999</v>
      </c>
      <c r="J951" s="172">
        <v>105749.27680000001</v>
      </c>
      <c r="K951" s="172">
        <v>185061.23439999999</v>
      </c>
      <c r="L951" s="172">
        <v>128357.41099999999</v>
      </c>
      <c r="M951" s="172">
        <v>224625.46909999999</v>
      </c>
      <c r="N951" s="172">
        <v>157062.60389999999</v>
      </c>
      <c r="O951" s="172">
        <v>274859.55670000002</v>
      </c>
      <c r="P951" s="172">
        <v>186340.74489999999</v>
      </c>
      <c r="Q951" s="172">
        <v>326096.30369999999</v>
      </c>
      <c r="R951" s="172">
        <v>205322.967</v>
      </c>
      <c r="S951" s="172">
        <v>359315.19219999999</v>
      </c>
      <c r="T951" s="172">
        <v>222987.18419999999</v>
      </c>
      <c r="U951" s="172">
        <v>390227.5724</v>
      </c>
    </row>
    <row r="952" spans="1:21">
      <c r="A952" s="171">
        <v>5</v>
      </c>
      <c r="B952" s="171" t="s">
        <v>554</v>
      </c>
      <c r="C952" s="171" t="s">
        <v>177</v>
      </c>
      <c r="D952" s="171" t="s">
        <v>603</v>
      </c>
      <c r="E952" s="171" t="s">
        <v>490</v>
      </c>
      <c r="F952" s="171">
        <v>3</v>
      </c>
      <c r="G952" s="171" t="s">
        <v>43</v>
      </c>
      <c r="H952" s="172">
        <v>71772.879300000001</v>
      </c>
      <c r="I952" s="172">
        <v>125602.53879999999</v>
      </c>
      <c r="J952" s="172">
        <v>97601.576499999996</v>
      </c>
      <c r="K952" s="172">
        <v>170802.75889999999</v>
      </c>
      <c r="L952" s="172">
        <v>123333.83779999999</v>
      </c>
      <c r="M952" s="172">
        <v>215834.2162</v>
      </c>
      <c r="N952" s="172">
        <v>162263.9492</v>
      </c>
      <c r="O952" s="172">
        <v>283961.91110000003</v>
      </c>
      <c r="P952" s="172">
        <v>200785.09160000001</v>
      </c>
      <c r="Q952" s="172">
        <v>351373.91019999998</v>
      </c>
      <c r="R952" s="172">
        <v>226011.4431</v>
      </c>
      <c r="S952" s="172">
        <v>395520.02539999998</v>
      </c>
      <c r="T952" s="172">
        <v>250874.2666</v>
      </c>
      <c r="U952" s="172">
        <v>439029.96659999999</v>
      </c>
    </row>
    <row r="953" spans="1:21">
      <c r="A953" s="171">
        <v>5</v>
      </c>
      <c r="B953" s="171" t="s">
        <v>554</v>
      </c>
      <c r="C953" s="171" t="s">
        <v>177</v>
      </c>
      <c r="D953" s="171" t="s">
        <v>603</v>
      </c>
      <c r="E953" s="171" t="s">
        <v>490</v>
      </c>
      <c r="F953" s="171">
        <v>4</v>
      </c>
      <c r="G953" s="171" t="s">
        <v>46</v>
      </c>
      <c r="H953" s="172">
        <v>80767.581300000005</v>
      </c>
      <c r="I953" s="172">
        <v>129228.1321</v>
      </c>
      <c r="J953" s="172">
        <v>113074.61380000001</v>
      </c>
      <c r="K953" s="172">
        <v>180919.3849</v>
      </c>
      <c r="L953" s="172">
        <v>145381.6465</v>
      </c>
      <c r="M953" s="172">
        <v>232610.63769999999</v>
      </c>
      <c r="N953" s="172">
        <v>193842.19519999999</v>
      </c>
      <c r="O953" s="172">
        <v>310147.51699999999</v>
      </c>
      <c r="P953" s="172">
        <v>242302.74400000001</v>
      </c>
      <c r="Q953" s="172">
        <v>387684.39610000001</v>
      </c>
      <c r="R953" s="172">
        <v>274609.77659999998</v>
      </c>
      <c r="S953" s="172">
        <v>439375.64899999998</v>
      </c>
      <c r="T953" s="172">
        <v>306916.80910000001</v>
      </c>
      <c r="U953" s="172">
        <v>491066.9019</v>
      </c>
    </row>
    <row r="954" spans="1:21">
      <c r="A954" s="171">
        <v>5</v>
      </c>
      <c r="B954" s="171" t="s">
        <v>554</v>
      </c>
      <c r="C954" s="171" t="s">
        <v>177</v>
      </c>
      <c r="D954" s="171" t="s">
        <v>603</v>
      </c>
      <c r="E954" s="171" t="s">
        <v>502</v>
      </c>
      <c r="F954" s="171">
        <v>1</v>
      </c>
      <c r="G954" s="171" t="s">
        <v>48</v>
      </c>
      <c r="H954" s="172">
        <v>92277.512799999997</v>
      </c>
      <c r="I954" s="172">
        <v>161485.6476</v>
      </c>
      <c r="J954" s="172">
        <v>119587.34239999999</v>
      </c>
      <c r="K954" s="172">
        <v>209277.84909999999</v>
      </c>
      <c r="L954" s="172">
        <v>143217.98360000001</v>
      </c>
      <c r="M954" s="172">
        <v>250631.4712</v>
      </c>
      <c r="N954" s="172">
        <v>170960.40489999999</v>
      </c>
      <c r="O954" s="172">
        <v>299180.70870000002</v>
      </c>
      <c r="P954" s="172">
        <v>201637.5773</v>
      </c>
      <c r="Q954" s="172">
        <v>352865.76020000002</v>
      </c>
      <c r="R954" s="172">
        <v>221144.23209999999</v>
      </c>
      <c r="S954" s="172">
        <v>387002.40629999997</v>
      </c>
      <c r="T954" s="172">
        <v>239543.01749999999</v>
      </c>
      <c r="U954" s="172">
        <v>419200.2807</v>
      </c>
    </row>
    <row r="955" spans="1:21">
      <c r="A955" s="171">
        <v>5</v>
      </c>
      <c r="B955" s="171" t="s">
        <v>554</v>
      </c>
      <c r="C955" s="171" t="s">
        <v>177</v>
      </c>
      <c r="D955" s="171" t="s">
        <v>603</v>
      </c>
      <c r="E955" s="171" t="s">
        <v>502</v>
      </c>
      <c r="F955" s="171">
        <v>2</v>
      </c>
      <c r="G955" s="171" t="s">
        <v>44</v>
      </c>
      <c r="H955" s="172">
        <v>78433.897299999997</v>
      </c>
      <c r="I955" s="172">
        <v>137259.3204</v>
      </c>
      <c r="J955" s="172">
        <v>102708.5304</v>
      </c>
      <c r="K955" s="172">
        <v>179739.92819999999</v>
      </c>
      <c r="L955" s="172">
        <v>124733.8322</v>
      </c>
      <c r="M955" s="172">
        <v>218284.20619999999</v>
      </c>
      <c r="N955" s="172">
        <v>152752.22589999999</v>
      </c>
      <c r="O955" s="172">
        <v>267316.39549999998</v>
      </c>
      <c r="P955" s="172">
        <v>181295.86170000001</v>
      </c>
      <c r="Q955" s="172">
        <v>317267.75780000002</v>
      </c>
      <c r="R955" s="172">
        <v>199807.11610000001</v>
      </c>
      <c r="S955" s="172">
        <v>349662.45319999999</v>
      </c>
      <c r="T955" s="172">
        <v>217049.2671</v>
      </c>
      <c r="U955" s="172">
        <v>379836.21750000003</v>
      </c>
    </row>
    <row r="956" spans="1:21">
      <c r="A956" s="171">
        <v>5</v>
      </c>
      <c r="B956" s="171" t="s">
        <v>554</v>
      </c>
      <c r="C956" s="171" t="s">
        <v>177</v>
      </c>
      <c r="D956" s="171" t="s">
        <v>603</v>
      </c>
      <c r="E956" s="171" t="s">
        <v>502</v>
      </c>
      <c r="F956" s="171">
        <v>3</v>
      </c>
      <c r="G956" s="171" t="s">
        <v>43</v>
      </c>
      <c r="H956" s="172">
        <v>69498.023700000005</v>
      </c>
      <c r="I956" s="172">
        <v>121621.5416</v>
      </c>
      <c r="J956" s="172">
        <v>94445.018500000006</v>
      </c>
      <c r="K956" s="172">
        <v>165278.78229999999</v>
      </c>
      <c r="L956" s="172">
        <v>119296.52280000001</v>
      </c>
      <c r="M956" s="172">
        <v>208768.9149</v>
      </c>
      <c r="N956" s="172">
        <v>156902.2464</v>
      </c>
      <c r="O956" s="172">
        <v>274578.93119999999</v>
      </c>
      <c r="P956" s="172">
        <v>194103.0105</v>
      </c>
      <c r="Q956" s="172">
        <v>339680.2684</v>
      </c>
      <c r="R956" s="172">
        <v>218453.5649</v>
      </c>
      <c r="S956" s="172">
        <v>382293.73859999998</v>
      </c>
      <c r="T956" s="172">
        <v>242444.15530000001</v>
      </c>
      <c r="U956" s="172">
        <v>424277.27179999999</v>
      </c>
    </row>
    <row r="957" spans="1:21">
      <c r="A957" s="171">
        <v>5</v>
      </c>
      <c r="B957" s="171" t="s">
        <v>554</v>
      </c>
      <c r="C957" s="171" t="s">
        <v>177</v>
      </c>
      <c r="D957" s="171" t="s">
        <v>603</v>
      </c>
      <c r="E957" s="171" t="s">
        <v>502</v>
      </c>
      <c r="F957" s="171">
        <v>4</v>
      </c>
      <c r="G957" s="171" t="s">
        <v>46</v>
      </c>
      <c r="H957" s="172">
        <v>78612.077999999994</v>
      </c>
      <c r="I957" s="172">
        <v>125779.3266</v>
      </c>
      <c r="J957" s="172">
        <v>110056.9091</v>
      </c>
      <c r="K957" s="172">
        <v>176091.05720000001</v>
      </c>
      <c r="L957" s="172">
        <v>141501.7403</v>
      </c>
      <c r="M957" s="172">
        <v>226402.7879</v>
      </c>
      <c r="N957" s="172">
        <v>188668.98699999999</v>
      </c>
      <c r="O957" s="172">
        <v>301870.38380000001</v>
      </c>
      <c r="P957" s="172">
        <v>235836.23379999999</v>
      </c>
      <c r="Q957" s="172">
        <v>377337.97970000003</v>
      </c>
      <c r="R957" s="172">
        <v>267281.065</v>
      </c>
      <c r="S957" s="172">
        <v>427649.71039999998</v>
      </c>
      <c r="T957" s="172">
        <v>298725.89620000002</v>
      </c>
      <c r="U957" s="172">
        <v>477961.44099999999</v>
      </c>
    </row>
    <row r="958" spans="1:21">
      <c r="A958" s="171">
        <v>5</v>
      </c>
      <c r="B958" s="171" t="s">
        <v>554</v>
      </c>
      <c r="C958" s="171" t="s">
        <v>177</v>
      </c>
      <c r="D958" s="171" t="s">
        <v>603</v>
      </c>
      <c r="E958" s="171" t="s">
        <v>513</v>
      </c>
      <c r="F958" s="171">
        <v>1</v>
      </c>
      <c r="G958" s="171" t="s">
        <v>48</v>
      </c>
      <c r="H958" s="172">
        <v>94285.591700000004</v>
      </c>
      <c r="I958" s="172">
        <v>164999.7856</v>
      </c>
      <c r="J958" s="172">
        <v>122154.4313</v>
      </c>
      <c r="K958" s="172">
        <v>213770.2549</v>
      </c>
      <c r="L958" s="172">
        <v>146268.31099999999</v>
      </c>
      <c r="M958" s="172">
        <v>255969.54430000001</v>
      </c>
      <c r="N958" s="172">
        <v>174565.18049999999</v>
      </c>
      <c r="O958" s="172">
        <v>305489.06589999999</v>
      </c>
      <c r="P958" s="172">
        <v>205854.90580000001</v>
      </c>
      <c r="Q958" s="172">
        <v>360246.08500000002</v>
      </c>
      <c r="R958" s="172">
        <v>225751.29749999999</v>
      </c>
      <c r="S958" s="172">
        <v>395064.77059999999</v>
      </c>
      <c r="T958" s="172">
        <v>244504.01920000001</v>
      </c>
      <c r="U958" s="172">
        <v>427882.03360000002</v>
      </c>
    </row>
    <row r="959" spans="1:21">
      <c r="A959" s="171">
        <v>5</v>
      </c>
      <c r="B959" s="171" t="s">
        <v>554</v>
      </c>
      <c r="C959" s="171" t="s">
        <v>177</v>
      </c>
      <c r="D959" s="171" t="s">
        <v>603</v>
      </c>
      <c r="E959" s="171" t="s">
        <v>513</v>
      </c>
      <c r="F959" s="171">
        <v>2</v>
      </c>
      <c r="G959" s="171" t="s">
        <v>44</v>
      </c>
      <c r="H959" s="172">
        <v>80304.910900000003</v>
      </c>
      <c r="I959" s="172">
        <v>140533.59400000001</v>
      </c>
      <c r="J959" s="172">
        <v>105108.50260000001</v>
      </c>
      <c r="K959" s="172">
        <v>183939.87959999999</v>
      </c>
      <c r="L959" s="172">
        <v>127601.14840000001</v>
      </c>
      <c r="M959" s="172">
        <v>223302.0097</v>
      </c>
      <c r="N959" s="172">
        <v>156176.72270000001</v>
      </c>
      <c r="O959" s="172">
        <v>273309.2647</v>
      </c>
      <c r="P959" s="172">
        <v>185311.78719999999</v>
      </c>
      <c r="Q959" s="172">
        <v>324295.6275</v>
      </c>
      <c r="R959" s="172">
        <v>204202.92310000001</v>
      </c>
      <c r="S959" s="172">
        <v>357355.1153</v>
      </c>
      <c r="T959" s="172">
        <v>221787.55859999999</v>
      </c>
      <c r="U959" s="172">
        <v>388128.22759999998</v>
      </c>
    </row>
    <row r="960" spans="1:21">
      <c r="A960" s="171">
        <v>5</v>
      </c>
      <c r="B960" s="171" t="s">
        <v>554</v>
      </c>
      <c r="C960" s="171" t="s">
        <v>177</v>
      </c>
      <c r="D960" s="171" t="s">
        <v>603</v>
      </c>
      <c r="E960" s="171" t="s">
        <v>513</v>
      </c>
      <c r="F960" s="171">
        <v>3</v>
      </c>
      <c r="G960" s="171" t="s">
        <v>43</v>
      </c>
      <c r="H960" s="172">
        <v>71270.489100000006</v>
      </c>
      <c r="I960" s="172">
        <v>124723.3561</v>
      </c>
      <c r="J960" s="172">
        <v>96898.2304</v>
      </c>
      <c r="K960" s="172">
        <v>169571.9031</v>
      </c>
      <c r="L960" s="172">
        <v>122429.53569999999</v>
      </c>
      <c r="M960" s="172">
        <v>214251.68729999999</v>
      </c>
      <c r="N960" s="172">
        <v>161058.21290000001</v>
      </c>
      <c r="O960" s="172">
        <v>281851.8725</v>
      </c>
      <c r="P960" s="172">
        <v>199277.92120000001</v>
      </c>
      <c r="Q960" s="172">
        <v>348736.36200000002</v>
      </c>
      <c r="R960" s="172">
        <v>224303.31659999999</v>
      </c>
      <c r="S960" s="172">
        <v>392530.80410000001</v>
      </c>
      <c r="T960" s="172">
        <v>248965.18410000001</v>
      </c>
      <c r="U960" s="172">
        <v>435689.0722</v>
      </c>
    </row>
    <row r="961" spans="1:21">
      <c r="A961" s="171">
        <v>5</v>
      </c>
      <c r="B961" s="171" t="s">
        <v>554</v>
      </c>
      <c r="C961" s="171" t="s">
        <v>177</v>
      </c>
      <c r="D961" s="171" t="s">
        <v>603</v>
      </c>
      <c r="E961" s="171" t="s">
        <v>513</v>
      </c>
      <c r="F961" s="171">
        <v>4</v>
      </c>
      <c r="G961" s="171" t="s">
        <v>46</v>
      </c>
      <c r="H961" s="172">
        <v>80331.550499999998</v>
      </c>
      <c r="I961" s="172">
        <v>128530.48269999999</v>
      </c>
      <c r="J961" s="172">
        <v>112464.1707</v>
      </c>
      <c r="K961" s="172">
        <v>179942.6758</v>
      </c>
      <c r="L961" s="172">
        <v>144596.79089999999</v>
      </c>
      <c r="M961" s="172">
        <v>231354.8688</v>
      </c>
      <c r="N961" s="172">
        <v>192795.7211</v>
      </c>
      <c r="O961" s="172">
        <v>308473.15850000002</v>
      </c>
      <c r="P961" s="172">
        <v>240994.65150000001</v>
      </c>
      <c r="Q961" s="172">
        <v>385591.44809999998</v>
      </c>
      <c r="R961" s="172">
        <v>273127.27169999998</v>
      </c>
      <c r="S961" s="172">
        <v>437003.64110000001</v>
      </c>
      <c r="T961" s="172">
        <v>305259.89189999999</v>
      </c>
      <c r="U961" s="172">
        <v>488415.83429999999</v>
      </c>
    </row>
    <row r="962" spans="1:21">
      <c r="A962" s="171">
        <v>5</v>
      </c>
      <c r="B962" s="171" t="s">
        <v>554</v>
      </c>
      <c r="C962" s="171" t="s">
        <v>177</v>
      </c>
      <c r="D962" s="171" t="s">
        <v>603</v>
      </c>
      <c r="E962" s="171" t="s">
        <v>524</v>
      </c>
      <c r="F962" s="171">
        <v>1</v>
      </c>
      <c r="G962" s="171" t="s">
        <v>48</v>
      </c>
      <c r="H962" s="172">
        <v>90269.430999999997</v>
      </c>
      <c r="I962" s="172">
        <v>157971.5043</v>
      </c>
      <c r="J962" s="172">
        <v>117020.24950000001</v>
      </c>
      <c r="K962" s="172">
        <v>204785.43669999999</v>
      </c>
      <c r="L962" s="172">
        <v>140167.65160000001</v>
      </c>
      <c r="M962" s="172">
        <v>245293.39019999999</v>
      </c>
      <c r="N962" s="172">
        <v>167355.62409999999</v>
      </c>
      <c r="O962" s="172">
        <v>292872.34220000001</v>
      </c>
      <c r="P962" s="172">
        <v>197420.2427</v>
      </c>
      <c r="Q962" s="172">
        <v>345485.42460000003</v>
      </c>
      <c r="R962" s="172">
        <v>216537.16020000001</v>
      </c>
      <c r="S962" s="172">
        <v>378940.03039999999</v>
      </c>
      <c r="T962" s="172">
        <v>234582.00870000001</v>
      </c>
      <c r="U962" s="172">
        <v>410518.51520000002</v>
      </c>
    </row>
    <row r="963" spans="1:21">
      <c r="A963" s="171">
        <v>5</v>
      </c>
      <c r="B963" s="171" t="s">
        <v>554</v>
      </c>
      <c r="C963" s="171" t="s">
        <v>177</v>
      </c>
      <c r="D963" s="171" t="s">
        <v>603</v>
      </c>
      <c r="E963" s="171" t="s">
        <v>524</v>
      </c>
      <c r="F963" s="171">
        <v>2</v>
      </c>
      <c r="G963" s="171" t="s">
        <v>44</v>
      </c>
      <c r="H963" s="172">
        <v>76562.880900000004</v>
      </c>
      <c r="I963" s="172">
        <v>133985.0416</v>
      </c>
      <c r="J963" s="172">
        <v>100308.55439999999</v>
      </c>
      <c r="K963" s="172">
        <v>175539.97020000001</v>
      </c>
      <c r="L963" s="172">
        <v>121866.5114</v>
      </c>
      <c r="M963" s="172">
        <v>213266.39490000001</v>
      </c>
      <c r="N963" s="172">
        <v>149327.72399999999</v>
      </c>
      <c r="O963" s="172">
        <v>261323.51689999999</v>
      </c>
      <c r="P963" s="172">
        <v>177279.92989999999</v>
      </c>
      <c r="Q963" s="172">
        <v>310239.8774</v>
      </c>
      <c r="R963" s="172">
        <v>195411.30249999999</v>
      </c>
      <c r="S963" s="172">
        <v>341969.7794</v>
      </c>
      <c r="T963" s="172">
        <v>212310.96849999999</v>
      </c>
      <c r="U963" s="172">
        <v>371544.1949</v>
      </c>
    </row>
    <row r="964" spans="1:21">
      <c r="A964" s="171">
        <v>5</v>
      </c>
      <c r="B964" s="171" t="s">
        <v>554</v>
      </c>
      <c r="C964" s="171" t="s">
        <v>177</v>
      </c>
      <c r="D964" s="171" t="s">
        <v>603</v>
      </c>
      <c r="E964" s="171" t="s">
        <v>524</v>
      </c>
      <c r="F964" s="171">
        <v>3</v>
      </c>
      <c r="G964" s="171" t="s">
        <v>43</v>
      </c>
      <c r="H964" s="172">
        <v>67725.555300000007</v>
      </c>
      <c r="I964" s="172">
        <v>118519.7219</v>
      </c>
      <c r="J964" s="172">
        <v>91991.802500000005</v>
      </c>
      <c r="K964" s="172">
        <v>160985.65429999999</v>
      </c>
      <c r="L964" s="172">
        <v>116163.5045</v>
      </c>
      <c r="M964" s="172">
        <v>203286.133</v>
      </c>
      <c r="N964" s="172">
        <v>152746.2727</v>
      </c>
      <c r="O964" s="172">
        <v>267305.97730000003</v>
      </c>
      <c r="P964" s="172">
        <v>188928.09099999999</v>
      </c>
      <c r="Q964" s="172">
        <v>330624.15909999999</v>
      </c>
      <c r="R964" s="172">
        <v>212603.80300000001</v>
      </c>
      <c r="S964" s="172">
        <v>372056.65529999998</v>
      </c>
      <c r="T964" s="172">
        <v>235923.1151</v>
      </c>
      <c r="U964" s="172">
        <v>412865.45140000002</v>
      </c>
    </row>
    <row r="965" spans="1:21">
      <c r="A965" s="171">
        <v>5</v>
      </c>
      <c r="B965" s="171" t="s">
        <v>554</v>
      </c>
      <c r="C965" s="171" t="s">
        <v>177</v>
      </c>
      <c r="D965" s="171" t="s">
        <v>603</v>
      </c>
      <c r="E965" s="171" t="s">
        <v>524</v>
      </c>
      <c r="F965" s="171">
        <v>4</v>
      </c>
      <c r="G965" s="171" t="s">
        <v>46</v>
      </c>
      <c r="H965" s="172">
        <v>76892.602799999993</v>
      </c>
      <c r="I965" s="172">
        <v>123028.1663</v>
      </c>
      <c r="J965" s="172">
        <v>107649.6439</v>
      </c>
      <c r="K965" s="172">
        <v>172239.43290000001</v>
      </c>
      <c r="L965" s="172">
        <v>138406.6851</v>
      </c>
      <c r="M965" s="172">
        <v>221450.69940000001</v>
      </c>
      <c r="N965" s="172">
        <v>184542.24669999999</v>
      </c>
      <c r="O965" s="172">
        <v>295267.5992</v>
      </c>
      <c r="P965" s="172">
        <v>230677.80850000001</v>
      </c>
      <c r="Q965" s="172">
        <v>369084.49890000001</v>
      </c>
      <c r="R965" s="172">
        <v>261434.84950000001</v>
      </c>
      <c r="S965" s="172">
        <v>418295.76549999998</v>
      </c>
      <c r="T965" s="172">
        <v>292191.89069999999</v>
      </c>
      <c r="U965" s="172">
        <v>467507.03200000001</v>
      </c>
    </row>
    <row r="966" spans="1:21">
      <c r="A966" s="171">
        <v>5</v>
      </c>
      <c r="B966" s="171" t="s">
        <v>554</v>
      </c>
      <c r="C966" s="171" t="s">
        <v>178</v>
      </c>
      <c r="D966" s="171" t="s">
        <v>604</v>
      </c>
      <c r="E966" s="171" t="s">
        <v>223</v>
      </c>
      <c r="F966" s="171">
        <v>1</v>
      </c>
      <c r="G966" s="171" t="s">
        <v>48</v>
      </c>
      <c r="H966" s="172">
        <v>98281.601200000005</v>
      </c>
      <c r="I966" s="172">
        <v>171992.8021</v>
      </c>
      <c r="J966" s="172">
        <v>127292.6056</v>
      </c>
      <c r="K966" s="172">
        <v>222762.05989999999</v>
      </c>
      <c r="L966" s="172">
        <v>152394.24789999999</v>
      </c>
      <c r="M966" s="172">
        <v>266689.9338</v>
      </c>
      <c r="N966" s="172">
        <v>181835.98790000001</v>
      </c>
      <c r="O966" s="172">
        <v>318212.97879999998</v>
      </c>
      <c r="P966" s="172">
        <v>214391.06630000001</v>
      </c>
      <c r="Q966" s="172">
        <v>375184.36599999998</v>
      </c>
      <c r="R966" s="172">
        <v>235092.32440000001</v>
      </c>
      <c r="S966" s="172">
        <v>411411.56770000001</v>
      </c>
      <c r="T966" s="172">
        <v>254588.52900000001</v>
      </c>
      <c r="U966" s="172">
        <v>445529.92570000002</v>
      </c>
    </row>
    <row r="967" spans="1:21">
      <c r="A967" s="171">
        <v>5</v>
      </c>
      <c r="B967" s="171" t="s">
        <v>554</v>
      </c>
      <c r="C967" s="171" t="s">
        <v>178</v>
      </c>
      <c r="D967" s="171" t="s">
        <v>604</v>
      </c>
      <c r="E967" s="171" t="s">
        <v>223</v>
      </c>
      <c r="F967" s="171">
        <v>2</v>
      </c>
      <c r="G967" s="171" t="s">
        <v>44</v>
      </c>
      <c r="H967" s="172">
        <v>83889.724199999997</v>
      </c>
      <c r="I967" s="172">
        <v>146807.01740000001</v>
      </c>
      <c r="J967" s="172">
        <v>109745.3265</v>
      </c>
      <c r="K967" s="172">
        <v>192054.32139999999</v>
      </c>
      <c r="L967" s="172">
        <v>133178.05160000001</v>
      </c>
      <c r="M967" s="172">
        <v>233061.59030000001</v>
      </c>
      <c r="N967" s="172">
        <v>162906.69349999999</v>
      </c>
      <c r="O967" s="172">
        <v>285086.71370000002</v>
      </c>
      <c r="P967" s="172">
        <v>193243.7389</v>
      </c>
      <c r="Q967" s="172">
        <v>338176.54300000001</v>
      </c>
      <c r="R967" s="172">
        <v>212910.17480000001</v>
      </c>
      <c r="S967" s="172">
        <v>372592.80589999998</v>
      </c>
      <c r="T967" s="172">
        <v>231203.93780000001</v>
      </c>
      <c r="U967" s="172">
        <v>404606.89110000001</v>
      </c>
    </row>
    <row r="968" spans="1:21">
      <c r="A968" s="171">
        <v>5</v>
      </c>
      <c r="B968" s="171" t="s">
        <v>554</v>
      </c>
      <c r="C968" s="171" t="s">
        <v>178</v>
      </c>
      <c r="D968" s="171" t="s">
        <v>604</v>
      </c>
      <c r="E968" s="171" t="s">
        <v>223</v>
      </c>
      <c r="F968" s="171">
        <v>3</v>
      </c>
      <c r="G968" s="171" t="s">
        <v>43</v>
      </c>
      <c r="H968" s="172">
        <v>74578.327900000004</v>
      </c>
      <c r="I968" s="172">
        <v>130512.07369999999</v>
      </c>
      <c r="J968" s="172">
        <v>101444.4853</v>
      </c>
      <c r="K968" s="172">
        <v>177527.84940000001</v>
      </c>
      <c r="L968" s="172">
        <v>128211.37059999999</v>
      </c>
      <c r="M968" s="172">
        <v>224369.89850000001</v>
      </c>
      <c r="N968" s="172">
        <v>168703.17420000001</v>
      </c>
      <c r="O968" s="172">
        <v>295230.55479999998</v>
      </c>
      <c r="P968" s="172">
        <v>208773.9803</v>
      </c>
      <c r="Q968" s="172">
        <v>365354.46549999999</v>
      </c>
      <c r="R968" s="172">
        <v>235020.07610000001</v>
      </c>
      <c r="S968" s="172">
        <v>411285.13309999998</v>
      </c>
      <c r="T968" s="172">
        <v>260891.95180000001</v>
      </c>
      <c r="U968" s="172">
        <v>456560.91570000001</v>
      </c>
    </row>
    <row r="969" spans="1:21">
      <c r="A969" s="171">
        <v>5</v>
      </c>
      <c r="B969" s="171" t="s">
        <v>554</v>
      </c>
      <c r="C969" s="171" t="s">
        <v>178</v>
      </c>
      <c r="D969" s="171" t="s">
        <v>604</v>
      </c>
      <c r="E969" s="171" t="s">
        <v>223</v>
      </c>
      <c r="F969" s="171">
        <v>4</v>
      </c>
      <c r="G969" s="171" t="s">
        <v>46</v>
      </c>
      <c r="H969" s="172">
        <v>83745.847299999994</v>
      </c>
      <c r="I969" s="172">
        <v>133993.35769999999</v>
      </c>
      <c r="J969" s="172">
        <v>117244.1862</v>
      </c>
      <c r="K969" s="172">
        <v>187590.70079999999</v>
      </c>
      <c r="L969" s="172">
        <v>150742.5252</v>
      </c>
      <c r="M969" s="172">
        <v>241188.04389999999</v>
      </c>
      <c r="N969" s="172">
        <v>200990.0336</v>
      </c>
      <c r="O969" s="172">
        <v>321584.05859999999</v>
      </c>
      <c r="P969" s="172">
        <v>251237.54199999999</v>
      </c>
      <c r="Q969" s="172">
        <v>401980.07319999998</v>
      </c>
      <c r="R969" s="172">
        <v>284735.88089999999</v>
      </c>
      <c r="S969" s="172">
        <v>455577.41619999998</v>
      </c>
      <c r="T969" s="172">
        <v>318234.21980000002</v>
      </c>
      <c r="U969" s="172">
        <v>509174.75929999998</v>
      </c>
    </row>
    <row r="970" spans="1:21">
      <c r="A970" s="171">
        <v>5</v>
      </c>
      <c r="B970" s="171" t="s">
        <v>554</v>
      </c>
      <c r="C970" s="171" t="s">
        <v>178</v>
      </c>
      <c r="D970" s="171" t="s">
        <v>604</v>
      </c>
      <c r="E970" s="171" t="s">
        <v>267</v>
      </c>
      <c r="F970" s="171">
        <v>1</v>
      </c>
      <c r="G970" s="171" t="s">
        <v>48</v>
      </c>
      <c r="H970" s="172">
        <v>102277.6165</v>
      </c>
      <c r="I970" s="172">
        <v>178985.82879999999</v>
      </c>
      <c r="J970" s="172">
        <v>132430.78769999999</v>
      </c>
      <c r="K970" s="172">
        <v>231753.87830000001</v>
      </c>
      <c r="L970" s="172">
        <v>158520.19409999999</v>
      </c>
      <c r="M970" s="172">
        <v>277410.33970000001</v>
      </c>
      <c r="N970" s="172">
        <v>189106.80660000001</v>
      </c>
      <c r="O970" s="172">
        <v>330936.91149999999</v>
      </c>
      <c r="P970" s="172">
        <v>222927.2403</v>
      </c>
      <c r="Q970" s="172">
        <v>390122.6704</v>
      </c>
      <c r="R970" s="172">
        <v>244433.36610000001</v>
      </c>
      <c r="S970" s="172">
        <v>427758.39079999999</v>
      </c>
      <c r="T970" s="172">
        <v>264673.05499999999</v>
      </c>
      <c r="U970" s="172">
        <v>463177.84620000003</v>
      </c>
    </row>
    <row r="971" spans="1:21">
      <c r="A971" s="171">
        <v>5</v>
      </c>
      <c r="B971" s="171" t="s">
        <v>554</v>
      </c>
      <c r="C971" s="171" t="s">
        <v>178</v>
      </c>
      <c r="D971" s="171" t="s">
        <v>604</v>
      </c>
      <c r="E971" s="171" t="s">
        <v>267</v>
      </c>
      <c r="F971" s="171">
        <v>2</v>
      </c>
      <c r="G971" s="171" t="s">
        <v>44</v>
      </c>
      <c r="H971" s="172">
        <v>87474.541700000002</v>
      </c>
      <c r="I971" s="172">
        <v>153080.44810000001</v>
      </c>
      <c r="J971" s="172">
        <v>114382.15609999999</v>
      </c>
      <c r="K971" s="172">
        <v>200168.7732</v>
      </c>
      <c r="L971" s="172">
        <v>138754.96189999999</v>
      </c>
      <c r="M971" s="172">
        <v>242821.18340000001</v>
      </c>
      <c r="N971" s="172">
        <v>169636.67360000001</v>
      </c>
      <c r="O971" s="172">
        <v>296864.17879999999</v>
      </c>
      <c r="P971" s="172">
        <v>201175.70170000001</v>
      </c>
      <c r="Q971" s="172">
        <v>352057.4779</v>
      </c>
      <c r="R971" s="172">
        <v>221617.43890000001</v>
      </c>
      <c r="S971" s="172">
        <v>387830.51809999999</v>
      </c>
      <c r="T971" s="172">
        <v>240620.33059999999</v>
      </c>
      <c r="U971" s="172">
        <v>421085.5785</v>
      </c>
    </row>
    <row r="972" spans="1:21">
      <c r="A972" s="171">
        <v>5</v>
      </c>
      <c r="B972" s="171" t="s">
        <v>554</v>
      </c>
      <c r="C972" s="171" t="s">
        <v>178</v>
      </c>
      <c r="D972" s="171" t="s">
        <v>604</v>
      </c>
      <c r="E972" s="171" t="s">
        <v>267</v>
      </c>
      <c r="F972" s="171">
        <v>3</v>
      </c>
      <c r="G972" s="171" t="s">
        <v>43</v>
      </c>
      <c r="H972" s="172">
        <v>77886.169699999999</v>
      </c>
      <c r="I972" s="172">
        <v>136300.79689999999</v>
      </c>
      <c r="J972" s="172">
        <v>105990.7444</v>
      </c>
      <c r="K972" s="172">
        <v>185483.8027</v>
      </c>
      <c r="L972" s="172">
        <v>133993.21049999999</v>
      </c>
      <c r="M972" s="172">
        <v>234488.11840000001</v>
      </c>
      <c r="N972" s="172">
        <v>176348.14189999999</v>
      </c>
      <c r="O972" s="172">
        <v>308609.24829999998</v>
      </c>
      <c r="P972" s="172">
        <v>218270.04730000001</v>
      </c>
      <c r="Q972" s="172">
        <v>381972.58270000003</v>
      </c>
      <c r="R972" s="172">
        <v>245736.84409999999</v>
      </c>
      <c r="S972" s="172">
        <v>430039.47720000002</v>
      </c>
      <c r="T972" s="172">
        <v>272818.72899999999</v>
      </c>
      <c r="U972" s="172">
        <v>477432.7757</v>
      </c>
    </row>
    <row r="973" spans="1:21">
      <c r="A973" s="171">
        <v>5</v>
      </c>
      <c r="B973" s="171" t="s">
        <v>554</v>
      </c>
      <c r="C973" s="171" t="s">
        <v>178</v>
      </c>
      <c r="D973" s="171" t="s">
        <v>604</v>
      </c>
      <c r="E973" s="171" t="s">
        <v>267</v>
      </c>
      <c r="F973" s="171">
        <v>4</v>
      </c>
      <c r="G973" s="171" t="s">
        <v>46</v>
      </c>
      <c r="H973" s="172">
        <v>87160.149099999995</v>
      </c>
      <c r="I973" s="172">
        <v>139456.24059999999</v>
      </c>
      <c r="J973" s="172">
        <v>122024.2087</v>
      </c>
      <c r="K973" s="172">
        <v>195238.73680000001</v>
      </c>
      <c r="L973" s="172">
        <v>156888.2683</v>
      </c>
      <c r="M973" s="172">
        <v>251021.23310000001</v>
      </c>
      <c r="N973" s="172">
        <v>209184.3578</v>
      </c>
      <c r="O973" s="172">
        <v>334694.97749999998</v>
      </c>
      <c r="P973" s="172">
        <v>261480.4472</v>
      </c>
      <c r="Q973" s="172">
        <v>418368.7218</v>
      </c>
      <c r="R973" s="172">
        <v>296344.50689999998</v>
      </c>
      <c r="S973" s="172">
        <v>474151.21799999999</v>
      </c>
      <c r="T973" s="172">
        <v>331208.56640000001</v>
      </c>
      <c r="U973" s="172">
        <v>529933.71429999999</v>
      </c>
    </row>
    <row r="974" spans="1:21">
      <c r="A974" s="171">
        <v>5</v>
      </c>
      <c r="B974" s="171" t="s">
        <v>554</v>
      </c>
      <c r="C974" s="171" t="s">
        <v>178</v>
      </c>
      <c r="D974" s="171" t="s">
        <v>604</v>
      </c>
      <c r="E974" s="171" t="s">
        <v>308</v>
      </c>
      <c r="F974" s="171">
        <v>1</v>
      </c>
      <c r="G974" s="171" t="s">
        <v>48</v>
      </c>
      <c r="H974" s="172">
        <v>100309.8342</v>
      </c>
      <c r="I974" s="172">
        <v>175542.21</v>
      </c>
      <c r="J974" s="172">
        <v>129855.70600000001</v>
      </c>
      <c r="K974" s="172">
        <v>227247.48560000001</v>
      </c>
      <c r="L974" s="172">
        <v>155419.30249999999</v>
      </c>
      <c r="M974" s="172">
        <v>271983.7794</v>
      </c>
      <c r="N974" s="172">
        <v>185379.5178</v>
      </c>
      <c r="O974" s="172">
        <v>324414.15610000002</v>
      </c>
      <c r="P974" s="172">
        <v>218506.90349999999</v>
      </c>
      <c r="Q974" s="172">
        <v>382387.08100000001</v>
      </c>
      <c r="R974" s="172">
        <v>239572.5068</v>
      </c>
      <c r="S974" s="172">
        <v>419251.88689999998</v>
      </c>
      <c r="T974" s="172">
        <v>259387.0385</v>
      </c>
      <c r="U974" s="172">
        <v>453927.3174</v>
      </c>
    </row>
    <row r="975" spans="1:21">
      <c r="A975" s="171">
        <v>5</v>
      </c>
      <c r="B975" s="171" t="s">
        <v>554</v>
      </c>
      <c r="C975" s="171" t="s">
        <v>178</v>
      </c>
      <c r="D975" s="171" t="s">
        <v>604</v>
      </c>
      <c r="E975" s="171" t="s">
        <v>308</v>
      </c>
      <c r="F975" s="171">
        <v>2</v>
      </c>
      <c r="G975" s="171" t="s">
        <v>44</v>
      </c>
      <c r="H975" s="172">
        <v>85917.957299999995</v>
      </c>
      <c r="I975" s="172">
        <v>150356.4253</v>
      </c>
      <c r="J975" s="172">
        <v>112308.42690000001</v>
      </c>
      <c r="K975" s="172">
        <v>196539.74710000001</v>
      </c>
      <c r="L975" s="172">
        <v>136203.10620000001</v>
      </c>
      <c r="M975" s="172">
        <v>238355.43590000001</v>
      </c>
      <c r="N975" s="172">
        <v>166450.22339999999</v>
      </c>
      <c r="O975" s="172">
        <v>291287.891</v>
      </c>
      <c r="P975" s="172">
        <v>197359.57610000001</v>
      </c>
      <c r="Q975" s="172">
        <v>345379.25819999998</v>
      </c>
      <c r="R975" s="172">
        <v>217390.3572</v>
      </c>
      <c r="S975" s="172">
        <v>380433.125</v>
      </c>
      <c r="T975" s="172">
        <v>236002.4474</v>
      </c>
      <c r="U975" s="172">
        <v>413004.28289999999</v>
      </c>
    </row>
    <row r="976" spans="1:21">
      <c r="A976" s="171">
        <v>5</v>
      </c>
      <c r="B976" s="171" t="s">
        <v>554</v>
      </c>
      <c r="C976" s="171" t="s">
        <v>178</v>
      </c>
      <c r="D976" s="171" t="s">
        <v>604</v>
      </c>
      <c r="E976" s="171" t="s">
        <v>308</v>
      </c>
      <c r="F976" s="171">
        <v>3</v>
      </c>
      <c r="G976" s="171" t="s">
        <v>43</v>
      </c>
      <c r="H976" s="172">
        <v>76587.891399999993</v>
      </c>
      <c r="I976" s="172">
        <v>134028.80989999999</v>
      </c>
      <c r="J976" s="172">
        <v>104257.8743</v>
      </c>
      <c r="K976" s="172">
        <v>182451.28</v>
      </c>
      <c r="L976" s="172">
        <v>131828.58489999999</v>
      </c>
      <c r="M976" s="172">
        <v>230700.02359999999</v>
      </c>
      <c r="N976" s="172">
        <v>173526.12659999999</v>
      </c>
      <c r="O976" s="172">
        <v>303670.72169999999</v>
      </c>
      <c r="P976" s="172">
        <v>214802.6709</v>
      </c>
      <c r="Q976" s="172">
        <v>375904.6741</v>
      </c>
      <c r="R976" s="172">
        <v>241852.59210000001</v>
      </c>
      <c r="S976" s="172">
        <v>423242.03610000003</v>
      </c>
      <c r="T976" s="172">
        <v>268528.29320000001</v>
      </c>
      <c r="U976" s="172">
        <v>469924.51329999999</v>
      </c>
    </row>
    <row r="977" spans="1:21">
      <c r="A977" s="171">
        <v>5</v>
      </c>
      <c r="B977" s="171" t="s">
        <v>554</v>
      </c>
      <c r="C977" s="171" t="s">
        <v>178</v>
      </c>
      <c r="D977" s="171" t="s">
        <v>604</v>
      </c>
      <c r="E977" s="171" t="s">
        <v>308</v>
      </c>
      <c r="F977" s="171">
        <v>4</v>
      </c>
      <c r="G977" s="171" t="s">
        <v>46</v>
      </c>
      <c r="H977" s="172">
        <v>85489.973299999998</v>
      </c>
      <c r="I977" s="172">
        <v>136783.95929999999</v>
      </c>
      <c r="J977" s="172">
        <v>119685.9627</v>
      </c>
      <c r="K977" s="172">
        <v>191497.54310000001</v>
      </c>
      <c r="L977" s="172">
        <v>153881.95199999999</v>
      </c>
      <c r="M977" s="172">
        <v>246211.1269</v>
      </c>
      <c r="N977" s="172">
        <v>205175.93599999999</v>
      </c>
      <c r="O977" s="172">
        <v>328281.5025</v>
      </c>
      <c r="P977" s="172">
        <v>256469.92</v>
      </c>
      <c r="Q977" s="172">
        <v>410351.87790000002</v>
      </c>
      <c r="R977" s="172">
        <v>290665.90919999999</v>
      </c>
      <c r="S977" s="172">
        <v>465065.46169999999</v>
      </c>
      <c r="T977" s="172">
        <v>324861.89860000001</v>
      </c>
      <c r="U977" s="172">
        <v>519779.0454</v>
      </c>
    </row>
    <row r="978" spans="1:21">
      <c r="A978" s="171">
        <v>5</v>
      </c>
      <c r="B978" s="171" t="s">
        <v>554</v>
      </c>
      <c r="C978" s="171" t="s">
        <v>178</v>
      </c>
      <c r="D978" s="171" t="s">
        <v>604</v>
      </c>
      <c r="E978" s="171" t="s">
        <v>349</v>
      </c>
      <c r="F978" s="171">
        <v>1</v>
      </c>
      <c r="G978" s="171" t="s">
        <v>48</v>
      </c>
      <c r="H978" s="172">
        <v>110249.48420000001</v>
      </c>
      <c r="I978" s="172">
        <v>192936.59729999999</v>
      </c>
      <c r="J978" s="172">
        <v>142711.1286</v>
      </c>
      <c r="K978" s="172">
        <v>249744.47510000001</v>
      </c>
      <c r="L978" s="172">
        <v>170797.34529999999</v>
      </c>
      <c r="M978" s="172">
        <v>298895.3542</v>
      </c>
      <c r="N978" s="172">
        <v>203709.67230000001</v>
      </c>
      <c r="O978" s="172">
        <v>356491.9264</v>
      </c>
      <c r="P978" s="172">
        <v>240101.05869999999</v>
      </c>
      <c r="Q978" s="172">
        <v>420176.85269999999</v>
      </c>
      <c r="R978" s="172">
        <v>263242.30949999997</v>
      </c>
      <c r="S978" s="172">
        <v>460674.0417</v>
      </c>
      <c r="T978" s="172">
        <v>285004.57370000001</v>
      </c>
      <c r="U978" s="172">
        <v>498758.00400000002</v>
      </c>
    </row>
    <row r="979" spans="1:21">
      <c r="A979" s="171">
        <v>5</v>
      </c>
      <c r="B979" s="171" t="s">
        <v>554</v>
      </c>
      <c r="C979" s="171" t="s">
        <v>178</v>
      </c>
      <c r="D979" s="171" t="s">
        <v>604</v>
      </c>
      <c r="E979" s="171" t="s">
        <v>349</v>
      </c>
      <c r="F979" s="171">
        <v>2</v>
      </c>
      <c r="G979" s="171" t="s">
        <v>44</v>
      </c>
      <c r="H979" s="172">
        <v>94486.951799999995</v>
      </c>
      <c r="I979" s="172">
        <v>165352.16579999999</v>
      </c>
      <c r="J979" s="172">
        <v>123492.6796</v>
      </c>
      <c r="K979" s="172">
        <v>216112.1893</v>
      </c>
      <c r="L979" s="172">
        <v>149751.03450000001</v>
      </c>
      <c r="M979" s="172">
        <v>262064.31039999999</v>
      </c>
      <c r="N979" s="172">
        <v>182977.58739999999</v>
      </c>
      <c r="O979" s="172">
        <v>320210.7781</v>
      </c>
      <c r="P979" s="172">
        <v>216939.69959999999</v>
      </c>
      <c r="Q979" s="172">
        <v>379644.4743</v>
      </c>
      <c r="R979" s="172">
        <v>238947.57370000001</v>
      </c>
      <c r="S979" s="172">
        <v>418158.25390000001</v>
      </c>
      <c r="T979" s="172">
        <v>259392.878</v>
      </c>
      <c r="U979" s="172">
        <v>453937.53659999999</v>
      </c>
    </row>
    <row r="980" spans="1:21">
      <c r="A980" s="171">
        <v>5</v>
      </c>
      <c r="B980" s="171" t="s">
        <v>554</v>
      </c>
      <c r="C980" s="171" t="s">
        <v>178</v>
      </c>
      <c r="D980" s="171" t="s">
        <v>604</v>
      </c>
      <c r="E980" s="171" t="s">
        <v>349</v>
      </c>
      <c r="F980" s="171">
        <v>3</v>
      </c>
      <c r="G980" s="171" t="s">
        <v>43</v>
      </c>
      <c r="H980" s="172">
        <v>84264.751900000003</v>
      </c>
      <c r="I980" s="172">
        <v>147463.31580000001</v>
      </c>
      <c r="J980" s="172">
        <v>114723.0814</v>
      </c>
      <c r="K980" s="172">
        <v>200765.39249999999</v>
      </c>
      <c r="L980" s="172">
        <v>145072.68419999999</v>
      </c>
      <c r="M980" s="172">
        <v>253877.1974</v>
      </c>
      <c r="N980" s="172">
        <v>190971.08559999999</v>
      </c>
      <c r="O980" s="172">
        <v>334199.39980000001</v>
      </c>
      <c r="P980" s="172">
        <v>236408.3946</v>
      </c>
      <c r="Q980" s="172">
        <v>413714.69050000003</v>
      </c>
      <c r="R980" s="172">
        <v>266187.60889999999</v>
      </c>
      <c r="S980" s="172">
        <v>465828.31550000003</v>
      </c>
      <c r="T980" s="172">
        <v>295556.9632</v>
      </c>
      <c r="U980" s="172">
        <v>517224.68550000002</v>
      </c>
    </row>
    <row r="981" spans="1:21">
      <c r="A981" s="171">
        <v>5</v>
      </c>
      <c r="B981" s="171" t="s">
        <v>554</v>
      </c>
      <c r="C981" s="171" t="s">
        <v>178</v>
      </c>
      <c r="D981" s="171" t="s">
        <v>604</v>
      </c>
      <c r="E981" s="171" t="s">
        <v>349</v>
      </c>
      <c r="F981" s="171">
        <v>4</v>
      </c>
      <c r="G981" s="171" t="s">
        <v>46</v>
      </c>
      <c r="H981" s="172">
        <v>93964.091899999999</v>
      </c>
      <c r="I981" s="172">
        <v>150342.54930000001</v>
      </c>
      <c r="J981" s="172">
        <v>131549.72870000001</v>
      </c>
      <c r="K981" s="172">
        <v>210479.56899999999</v>
      </c>
      <c r="L981" s="172">
        <v>169135.36550000001</v>
      </c>
      <c r="M981" s="172">
        <v>270616.58880000003</v>
      </c>
      <c r="N981" s="172">
        <v>225513.82060000001</v>
      </c>
      <c r="O981" s="172">
        <v>360822.11839999998</v>
      </c>
      <c r="P981" s="172">
        <v>281892.2757</v>
      </c>
      <c r="Q981" s="172">
        <v>451027.64789999998</v>
      </c>
      <c r="R981" s="172">
        <v>319477.91249999998</v>
      </c>
      <c r="S981" s="172">
        <v>511164.66759999999</v>
      </c>
      <c r="T981" s="172">
        <v>357063.54930000001</v>
      </c>
      <c r="U981" s="172">
        <v>571301.68740000005</v>
      </c>
    </row>
    <row r="982" spans="1:21">
      <c r="A982" s="171">
        <v>5</v>
      </c>
      <c r="B982" s="171" t="s">
        <v>554</v>
      </c>
      <c r="C982" s="171" t="s">
        <v>178</v>
      </c>
      <c r="D982" s="171" t="s">
        <v>604</v>
      </c>
      <c r="E982" s="171" t="s">
        <v>387</v>
      </c>
      <c r="F982" s="171">
        <v>1</v>
      </c>
      <c r="G982" s="171" t="s">
        <v>48</v>
      </c>
      <c r="H982" s="172">
        <v>101283.65270000001</v>
      </c>
      <c r="I982" s="172">
        <v>177246.3922</v>
      </c>
      <c r="J982" s="172">
        <v>131145.2469</v>
      </c>
      <c r="K982" s="172">
        <v>229504.18210000001</v>
      </c>
      <c r="L982" s="172">
        <v>156982.39170000001</v>
      </c>
      <c r="M982" s="172">
        <v>274719.18540000002</v>
      </c>
      <c r="N982" s="172">
        <v>187273.79329999999</v>
      </c>
      <c r="O982" s="172">
        <v>327729.13829999999</v>
      </c>
      <c r="P982" s="172">
        <v>220767.8273</v>
      </c>
      <c r="Q982" s="172">
        <v>386343.69780000002</v>
      </c>
      <c r="R982" s="172">
        <v>242066.38870000001</v>
      </c>
      <c r="S982" s="172">
        <v>423616.1801</v>
      </c>
      <c r="T982" s="172">
        <v>262111.3045</v>
      </c>
      <c r="U982" s="172">
        <v>458694.78289999999</v>
      </c>
    </row>
    <row r="983" spans="1:21">
      <c r="A983" s="171">
        <v>5</v>
      </c>
      <c r="B983" s="171" t="s">
        <v>554</v>
      </c>
      <c r="C983" s="171" t="s">
        <v>178</v>
      </c>
      <c r="D983" s="171" t="s">
        <v>604</v>
      </c>
      <c r="E983" s="171" t="s">
        <v>387</v>
      </c>
      <c r="F983" s="171">
        <v>2</v>
      </c>
      <c r="G983" s="171" t="s">
        <v>44</v>
      </c>
      <c r="H983" s="172">
        <v>86617.643299999996</v>
      </c>
      <c r="I983" s="172">
        <v>151580.87580000001</v>
      </c>
      <c r="J983" s="172">
        <v>113263.7322</v>
      </c>
      <c r="K983" s="172">
        <v>198211.53140000001</v>
      </c>
      <c r="L983" s="172">
        <v>137400.17069999999</v>
      </c>
      <c r="M983" s="172">
        <v>240450.29879999999</v>
      </c>
      <c r="N983" s="172">
        <v>167983.93909999999</v>
      </c>
      <c r="O983" s="172">
        <v>293971.89350000001</v>
      </c>
      <c r="P983" s="172">
        <v>199217.69159999999</v>
      </c>
      <c r="Q983" s="172">
        <v>348630.96039999998</v>
      </c>
      <c r="R983" s="172">
        <v>219461.71979999999</v>
      </c>
      <c r="S983" s="172">
        <v>384058.0097</v>
      </c>
      <c r="T983" s="172">
        <v>238281.29029999999</v>
      </c>
      <c r="U983" s="172">
        <v>416992.25809999998</v>
      </c>
    </row>
    <row r="984" spans="1:21">
      <c r="A984" s="171">
        <v>5</v>
      </c>
      <c r="B984" s="171" t="s">
        <v>554</v>
      </c>
      <c r="C984" s="171" t="s">
        <v>178</v>
      </c>
      <c r="D984" s="171" t="s">
        <v>604</v>
      </c>
      <c r="E984" s="171" t="s">
        <v>387</v>
      </c>
      <c r="F984" s="171">
        <v>3</v>
      </c>
      <c r="G984" s="171" t="s">
        <v>43</v>
      </c>
      <c r="H984" s="172">
        <v>77118.484500000006</v>
      </c>
      <c r="I984" s="172">
        <v>134957.348</v>
      </c>
      <c r="J984" s="172">
        <v>104944.22500000001</v>
      </c>
      <c r="K984" s="172">
        <v>183652.39360000001</v>
      </c>
      <c r="L984" s="172">
        <v>132668.80220000001</v>
      </c>
      <c r="M984" s="172">
        <v>232170.4037</v>
      </c>
      <c r="N984" s="172">
        <v>174603.64799999999</v>
      </c>
      <c r="O984" s="172">
        <v>305556.38410000002</v>
      </c>
      <c r="P984" s="172">
        <v>216109.47750000001</v>
      </c>
      <c r="Q984" s="172">
        <v>378191.58559999999</v>
      </c>
      <c r="R984" s="172">
        <v>243303.34529999999</v>
      </c>
      <c r="S984" s="172">
        <v>425780.85430000001</v>
      </c>
      <c r="T984" s="172">
        <v>270115.8652</v>
      </c>
      <c r="U984" s="172">
        <v>472702.76419999998</v>
      </c>
    </row>
    <row r="985" spans="1:21">
      <c r="A985" s="171">
        <v>5</v>
      </c>
      <c r="B985" s="171" t="s">
        <v>554</v>
      </c>
      <c r="C985" s="171" t="s">
        <v>178</v>
      </c>
      <c r="D985" s="171" t="s">
        <v>604</v>
      </c>
      <c r="E985" s="171" t="s">
        <v>387</v>
      </c>
      <c r="F985" s="171">
        <v>4</v>
      </c>
      <c r="G985" s="171" t="s">
        <v>46</v>
      </c>
      <c r="H985" s="172">
        <v>86312.738200000007</v>
      </c>
      <c r="I985" s="172">
        <v>138100.38329999999</v>
      </c>
      <c r="J985" s="172">
        <v>120837.83349999999</v>
      </c>
      <c r="K985" s="172">
        <v>193340.53649999999</v>
      </c>
      <c r="L985" s="172">
        <v>155362.92879999999</v>
      </c>
      <c r="M985" s="172">
        <v>248580.68979999999</v>
      </c>
      <c r="N985" s="172">
        <v>207150.57180000001</v>
      </c>
      <c r="O985" s="172">
        <v>331440.91979999997</v>
      </c>
      <c r="P985" s="172">
        <v>258938.21470000001</v>
      </c>
      <c r="Q985" s="172">
        <v>414301.1496</v>
      </c>
      <c r="R985" s="172">
        <v>293463.30989999999</v>
      </c>
      <c r="S985" s="172">
        <v>469541.30290000001</v>
      </c>
      <c r="T985" s="172">
        <v>327988.40529999998</v>
      </c>
      <c r="U985" s="172">
        <v>524781.45620000002</v>
      </c>
    </row>
    <row r="986" spans="1:21">
      <c r="A986" s="171">
        <v>5</v>
      </c>
      <c r="B986" s="171" t="s">
        <v>554</v>
      </c>
      <c r="C986" s="171" t="s">
        <v>178</v>
      </c>
      <c r="D986" s="171" t="s">
        <v>604</v>
      </c>
      <c r="E986" s="171" t="s">
        <v>422</v>
      </c>
      <c r="F986" s="171">
        <v>1</v>
      </c>
      <c r="G986" s="171" t="s">
        <v>48</v>
      </c>
      <c r="H986" s="172">
        <v>110249.48420000001</v>
      </c>
      <c r="I986" s="172">
        <v>192936.59729999999</v>
      </c>
      <c r="J986" s="172">
        <v>142711.1286</v>
      </c>
      <c r="K986" s="172">
        <v>249744.47510000001</v>
      </c>
      <c r="L986" s="172">
        <v>170797.34529999999</v>
      </c>
      <c r="M986" s="172">
        <v>298895.3542</v>
      </c>
      <c r="N986" s="172">
        <v>203709.67230000001</v>
      </c>
      <c r="O986" s="172">
        <v>356491.9264</v>
      </c>
      <c r="P986" s="172">
        <v>240101.05869999999</v>
      </c>
      <c r="Q986" s="172">
        <v>420176.85269999999</v>
      </c>
      <c r="R986" s="172">
        <v>263242.30949999997</v>
      </c>
      <c r="S986" s="172">
        <v>460674.0417</v>
      </c>
      <c r="T986" s="172">
        <v>285004.57370000001</v>
      </c>
      <c r="U986" s="172">
        <v>498758.00400000002</v>
      </c>
    </row>
    <row r="987" spans="1:21">
      <c r="A987" s="171">
        <v>5</v>
      </c>
      <c r="B987" s="171" t="s">
        <v>554</v>
      </c>
      <c r="C987" s="171" t="s">
        <v>178</v>
      </c>
      <c r="D987" s="171" t="s">
        <v>604</v>
      </c>
      <c r="E987" s="171" t="s">
        <v>422</v>
      </c>
      <c r="F987" s="171">
        <v>2</v>
      </c>
      <c r="G987" s="171" t="s">
        <v>44</v>
      </c>
      <c r="H987" s="172">
        <v>94486.951799999995</v>
      </c>
      <c r="I987" s="172">
        <v>165352.16579999999</v>
      </c>
      <c r="J987" s="172">
        <v>123492.6796</v>
      </c>
      <c r="K987" s="172">
        <v>216112.1893</v>
      </c>
      <c r="L987" s="172">
        <v>149751.03450000001</v>
      </c>
      <c r="M987" s="172">
        <v>262064.31039999999</v>
      </c>
      <c r="N987" s="172">
        <v>182977.58739999999</v>
      </c>
      <c r="O987" s="172">
        <v>320210.7781</v>
      </c>
      <c r="P987" s="172">
        <v>216939.69959999999</v>
      </c>
      <c r="Q987" s="172">
        <v>379644.4743</v>
      </c>
      <c r="R987" s="172">
        <v>238947.57370000001</v>
      </c>
      <c r="S987" s="172">
        <v>418158.25390000001</v>
      </c>
      <c r="T987" s="172">
        <v>259392.878</v>
      </c>
      <c r="U987" s="172">
        <v>453937.53659999999</v>
      </c>
    </row>
    <row r="988" spans="1:21">
      <c r="A988" s="171">
        <v>5</v>
      </c>
      <c r="B988" s="171" t="s">
        <v>554</v>
      </c>
      <c r="C988" s="171" t="s">
        <v>178</v>
      </c>
      <c r="D988" s="171" t="s">
        <v>604</v>
      </c>
      <c r="E988" s="171" t="s">
        <v>422</v>
      </c>
      <c r="F988" s="171">
        <v>3</v>
      </c>
      <c r="G988" s="171" t="s">
        <v>43</v>
      </c>
      <c r="H988" s="172">
        <v>84264.751900000003</v>
      </c>
      <c r="I988" s="172">
        <v>147463.31580000001</v>
      </c>
      <c r="J988" s="172">
        <v>114723.0814</v>
      </c>
      <c r="K988" s="172">
        <v>200765.39249999999</v>
      </c>
      <c r="L988" s="172">
        <v>145072.68419999999</v>
      </c>
      <c r="M988" s="172">
        <v>253877.1974</v>
      </c>
      <c r="N988" s="172">
        <v>190971.08559999999</v>
      </c>
      <c r="O988" s="172">
        <v>334199.39980000001</v>
      </c>
      <c r="P988" s="172">
        <v>236408.3946</v>
      </c>
      <c r="Q988" s="172">
        <v>413714.69050000003</v>
      </c>
      <c r="R988" s="172">
        <v>266187.60889999999</v>
      </c>
      <c r="S988" s="172">
        <v>465828.31550000003</v>
      </c>
      <c r="T988" s="172">
        <v>295556.9632</v>
      </c>
      <c r="U988" s="172">
        <v>517224.68550000002</v>
      </c>
    </row>
    <row r="989" spans="1:21">
      <c r="A989" s="171">
        <v>5</v>
      </c>
      <c r="B989" s="171" t="s">
        <v>554</v>
      </c>
      <c r="C989" s="171" t="s">
        <v>178</v>
      </c>
      <c r="D989" s="171" t="s">
        <v>604</v>
      </c>
      <c r="E989" s="171" t="s">
        <v>422</v>
      </c>
      <c r="F989" s="171">
        <v>4</v>
      </c>
      <c r="G989" s="171" t="s">
        <v>46</v>
      </c>
      <c r="H989" s="172">
        <v>93964.091899999999</v>
      </c>
      <c r="I989" s="172">
        <v>150342.54930000001</v>
      </c>
      <c r="J989" s="172">
        <v>131549.72870000001</v>
      </c>
      <c r="K989" s="172">
        <v>210479.56899999999</v>
      </c>
      <c r="L989" s="172">
        <v>169135.36550000001</v>
      </c>
      <c r="M989" s="172">
        <v>270616.58880000003</v>
      </c>
      <c r="N989" s="172">
        <v>225513.82060000001</v>
      </c>
      <c r="O989" s="172">
        <v>360822.11839999998</v>
      </c>
      <c r="P989" s="172">
        <v>281892.2757</v>
      </c>
      <c r="Q989" s="172">
        <v>451027.64789999998</v>
      </c>
      <c r="R989" s="172">
        <v>319477.91249999998</v>
      </c>
      <c r="S989" s="172">
        <v>511164.66759999999</v>
      </c>
      <c r="T989" s="172">
        <v>357063.54930000001</v>
      </c>
      <c r="U989" s="172">
        <v>571301.68740000005</v>
      </c>
    </row>
    <row r="990" spans="1:21">
      <c r="A990" s="171">
        <v>5</v>
      </c>
      <c r="B990" s="171" t="s">
        <v>554</v>
      </c>
      <c r="C990" s="171" t="s">
        <v>178</v>
      </c>
      <c r="D990" s="171" t="s">
        <v>604</v>
      </c>
      <c r="E990" s="171" t="s">
        <v>453</v>
      </c>
      <c r="F990" s="171">
        <v>1</v>
      </c>
      <c r="G990" s="171" t="s">
        <v>48</v>
      </c>
      <c r="H990" s="172">
        <v>104792.75290000001</v>
      </c>
      <c r="I990" s="172">
        <v>183387.3175</v>
      </c>
      <c r="J990" s="172">
        <v>135638.6508</v>
      </c>
      <c r="K990" s="172">
        <v>237367.63879999999</v>
      </c>
      <c r="L990" s="172">
        <v>162326.78409999999</v>
      </c>
      <c r="M990" s="172">
        <v>284071.87229999999</v>
      </c>
      <c r="N990" s="172">
        <v>193597.4633</v>
      </c>
      <c r="O990" s="172">
        <v>338795.56069999997</v>
      </c>
      <c r="P990" s="172">
        <v>228173.52650000001</v>
      </c>
      <c r="Q990" s="172">
        <v>399303.67139999999</v>
      </c>
      <c r="R990" s="172">
        <v>250160.47529999999</v>
      </c>
      <c r="S990" s="172">
        <v>437780.83189999999</v>
      </c>
      <c r="T990" s="172">
        <v>270833.68229999999</v>
      </c>
      <c r="U990" s="172">
        <v>473958.94390000001</v>
      </c>
    </row>
    <row r="991" spans="1:21">
      <c r="A991" s="171">
        <v>5</v>
      </c>
      <c r="B991" s="171" t="s">
        <v>554</v>
      </c>
      <c r="C991" s="171" t="s">
        <v>178</v>
      </c>
      <c r="D991" s="171" t="s">
        <v>604</v>
      </c>
      <c r="E991" s="171" t="s">
        <v>453</v>
      </c>
      <c r="F991" s="171">
        <v>2</v>
      </c>
      <c r="G991" s="171" t="s">
        <v>44</v>
      </c>
      <c r="H991" s="172">
        <v>89852.612800000003</v>
      </c>
      <c r="I991" s="172">
        <v>157242.0722</v>
      </c>
      <c r="J991" s="172">
        <v>117422.90240000001</v>
      </c>
      <c r="K991" s="172">
        <v>205490.07939999999</v>
      </c>
      <c r="L991" s="172">
        <v>142378.54070000001</v>
      </c>
      <c r="M991" s="172">
        <v>249162.44630000001</v>
      </c>
      <c r="N991" s="172">
        <v>173947.0514</v>
      </c>
      <c r="O991" s="172">
        <v>304407.34009999997</v>
      </c>
      <c r="P991" s="172">
        <v>206220.58499999999</v>
      </c>
      <c r="Q991" s="172">
        <v>360886.02370000002</v>
      </c>
      <c r="R991" s="172">
        <v>227133.28969999999</v>
      </c>
      <c r="S991" s="172">
        <v>397483.25709999999</v>
      </c>
      <c r="T991" s="172">
        <v>246558.24770000001</v>
      </c>
      <c r="U991" s="172">
        <v>431476.93339999998</v>
      </c>
    </row>
    <row r="992" spans="1:21">
      <c r="A992" s="171">
        <v>5</v>
      </c>
      <c r="B992" s="171" t="s">
        <v>554</v>
      </c>
      <c r="C992" s="171" t="s">
        <v>178</v>
      </c>
      <c r="D992" s="171" t="s">
        <v>604</v>
      </c>
      <c r="E992" s="171" t="s">
        <v>453</v>
      </c>
      <c r="F992" s="171">
        <v>3</v>
      </c>
      <c r="G992" s="171" t="s">
        <v>43</v>
      </c>
      <c r="H992" s="172">
        <v>80161.025200000004</v>
      </c>
      <c r="I992" s="172">
        <v>140281.7942</v>
      </c>
      <c r="J992" s="172">
        <v>109147.30250000001</v>
      </c>
      <c r="K992" s="172">
        <v>191007.77919999999</v>
      </c>
      <c r="L992" s="172">
        <v>138030.52559999999</v>
      </c>
      <c r="M992" s="172">
        <v>241553.4198</v>
      </c>
      <c r="N992" s="172">
        <v>181709.84469999999</v>
      </c>
      <c r="O992" s="172">
        <v>317992.22820000001</v>
      </c>
      <c r="P992" s="172">
        <v>224952.12830000001</v>
      </c>
      <c r="Q992" s="172">
        <v>393666.22450000001</v>
      </c>
      <c r="R992" s="172">
        <v>253294.72229999999</v>
      </c>
      <c r="S992" s="172">
        <v>443265.76400000002</v>
      </c>
      <c r="T992" s="172">
        <v>281248.84039999999</v>
      </c>
      <c r="U992" s="172">
        <v>492185.4706</v>
      </c>
    </row>
    <row r="993" spans="1:21">
      <c r="A993" s="171">
        <v>5</v>
      </c>
      <c r="B993" s="171" t="s">
        <v>554</v>
      </c>
      <c r="C993" s="171" t="s">
        <v>178</v>
      </c>
      <c r="D993" s="171" t="s">
        <v>604</v>
      </c>
      <c r="E993" s="171" t="s">
        <v>453</v>
      </c>
      <c r="F993" s="171">
        <v>4</v>
      </c>
      <c r="G993" s="171" t="s">
        <v>46</v>
      </c>
      <c r="H993" s="172">
        <v>89315.652499999997</v>
      </c>
      <c r="I993" s="172">
        <v>142905.04610000001</v>
      </c>
      <c r="J993" s="172">
        <v>125041.9134</v>
      </c>
      <c r="K993" s="172">
        <v>200067.06450000001</v>
      </c>
      <c r="L993" s="172">
        <v>160768.17439999999</v>
      </c>
      <c r="M993" s="172">
        <v>257229.08300000001</v>
      </c>
      <c r="N993" s="172">
        <v>214357.56589999999</v>
      </c>
      <c r="O993" s="172">
        <v>342972.11060000001</v>
      </c>
      <c r="P993" s="172">
        <v>267946.95740000001</v>
      </c>
      <c r="Q993" s="172">
        <v>428715.13819999999</v>
      </c>
      <c r="R993" s="172">
        <v>303673.21830000001</v>
      </c>
      <c r="S993" s="172">
        <v>485877.15659999999</v>
      </c>
      <c r="T993" s="172">
        <v>339399.47940000001</v>
      </c>
      <c r="U993" s="172">
        <v>543039.17500000005</v>
      </c>
    </row>
    <row r="994" spans="1:21">
      <c r="A994" s="171">
        <v>5</v>
      </c>
      <c r="B994" s="171" t="s">
        <v>554</v>
      </c>
      <c r="C994" s="171" t="s">
        <v>188</v>
      </c>
      <c r="D994" s="171" t="s">
        <v>605</v>
      </c>
      <c r="E994" s="171" t="s">
        <v>233</v>
      </c>
      <c r="F994" s="171">
        <v>1</v>
      </c>
      <c r="G994" s="171" t="s">
        <v>48</v>
      </c>
      <c r="H994" s="172">
        <v>98321.903600000005</v>
      </c>
      <c r="I994" s="172">
        <v>172063.3314</v>
      </c>
      <c r="J994" s="172">
        <v>127284.6208</v>
      </c>
      <c r="K994" s="172">
        <v>222748.0863</v>
      </c>
      <c r="L994" s="172">
        <v>152343.69320000001</v>
      </c>
      <c r="M994" s="172">
        <v>266601.46299999999</v>
      </c>
      <c r="N994" s="172">
        <v>181713.486</v>
      </c>
      <c r="O994" s="172">
        <v>317998.6005</v>
      </c>
      <c r="P994" s="172">
        <v>214188.07139999999</v>
      </c>
      <c r="Q994" s="172">
        <v>374829.125</v>
      </c>
      <c r="R994" s="172">
        <v>234838.54519999999</v>
      </c>
      <c r="S994" s="172">
        <v>410967.45409999997</v>
      </c>
      <c r="T994" s="172">
        <v>254263.53039999999</v>
      </c>
      <c r="U994" s="172">
        <v>444961.17830000003</v>
      </c>
    </row>
    <row r="995" spans="1:21">
      <c r="A995" s="171">
        <v>5</v>
      </c>
      <c r="B995" s="171" t="s">
        <v>554</v>
      </c>
      <c r="C995" s="171" t="s">
        <v>188</v>
      </c>
      <c r="D995" s="171" t="s">
        <v>605</v>
      </c>
      <c r="E995" s="171" t="s">
        <v>233</v>
      </c>
      <c r="F995" s="171">
        <v>2</v>
      </c>
      <c r="G995" s="171" t="s">
        <v>44</v>
      </c>
      <c r="H995" s="172">
        <v>84204.157399999996</v>
      </c>
      <c r="I995" s="172">
        <v>147357.27540000001</v>
      </c>
      <c r="J995" s="172">
        <v>110071.57520000001</v>
      </c>
      <c r="K995" s="172">
        <v>192625.25659999999</v>
      </c>
      <c r="L995" s="172">
        <v>133493.51930000001</v>
      </c>
      <c r="M995" s="172">
        <v>233613.6588</v>
      </c>
      <c r="N995" s="172">
        <v>163144.7493</v>
      </c>
      <c r="O995" s="172">
        <v>285503.3113</v>
      </c>
      <c r="P995" s="172">
        <v>193443.54990000001</v>
      </c>
      <c r="Q995" s="172">
        <v>338526.21230000001</v>
      </c>
      <c r="R995" s="172">
        <v>213078.9124</v>
      </c>
      <c r="S995" s="172">
        <v>372888.09669999999</v>
      </c>
      <c r="T995" s="172">
        <v>231324.3596</v>
      </c>
      <c r="U995" s="172">
        <v>404817.62939999998</v>
      </c>
    </row>
    <row r="996" spans="1:21">
      <c r="A996" s="171">
        <v>5</v>
      </c>
      <c r="B996" s="171" t="s">
        <v>554</v>
      </c>
      <c r="C996" s="171" t="s">
        <v>188</v>
      </c>
      <c r="D996" s="171" t="s">
        <v>605</v>
      </c>
      <c r="E996" s="171" t="s">
        <v>233</v>
      </c>
      <c r="F996" s="171">
        <v>3</v>
      </c>
      <c r="G996" s="171" t="s">
        <v>43</v>
      </c>
      <c r="H996" s="172">
        <v>75052.518100000001</v>
      </c>
      <c r="I996" s="172">
        <v>131341.90669999999</v>
      </c>
      <c r="J996" s="172">
        <v>102164.8311</v>
      </c>
      <c r="K996" s="172">
        <v>178788.45449999999</v>
      </c>
      <c r="L996" s="172">
        <v>129179.7628</v>
      </c>
      <c r="M996" s="172">
        <v>226064.58489999999</v>
      </c>
      <c r="N996" s="172">
        <v>170037.13190000001</v>
      </c>
      <c r="O996" s="172">
        <v>297564.98070000001</v>
      </c>
      <c r="P996" s="172">
        <v>210481.52239999999</v>
      </c>
      <c r="Q996" s="172">
        <v>368342.66409999999</v>
      </c>
      <c r="R996" s="172">
        <v>236985.58429999999</v>
      </c>
      <c r="S996" s="172">
        <v>414724.77260000003</v>
      </c>
      <c r="T996" s="172">
        <v>263122.55430000002</v>
      </c>
      <c r="U996" s="172">
        <v>460464.47009999998</v>
      </c>
    </row>
    <row r="997" spans="1:21">
      <c r="A997" s="171">
        <v>5</v>
      </c>
      <c r="B997" s="171" t="s">
        <v>554</v>
      </c>
      <c r="C997" s="171" t="s">
        <v>188</v>
      </c>
      <c r="D997" s="171" t="s">
        <v>605</v>
      </c>
      <c r="E997" s="171" t="s">
        <v>233</v>
      </c>
      <c r="F997" s="171">
        <v>4</v>
      </c>
      <c r="G997" s="171" t="s">
        <v>46</v>
      </c>
      <c r="H997" s="172">
        <v>83795.149000000005</v>
      </c>
      <c r="I997" s="172">
        <v>134072.24040000001</v>
      </c>
      <c r="J997" s="172">
        <v>117313.2086</v>
      </c>
      <c r="K997" s="172">
        <v>187701.1366</v>
      </c>
      <c r="L997" s="172">
        <v>150831.26819999999</v>
      </c>
      <c r="M997" s="172">
        <v>241330.03279999999</v>
      </c>
      <c r="N997" s="172">
        <v>201108.35759999999</v>
      </c>
      <c r="O997" s="172">
        <v>321773.37709999998</v>
      </c>
      <c r="P997" s="172">
        <v>251385.44699999999</v>
      </c>
      <c r="Q997" s="172">
        <v>402216.72120000003</v>
      </c>
      <c r="R997" s="172">
        <v>284903.50660000002</v>
      </c>
      <c r="S997" s="172">
        <v>455845.61739999999</v>
      </c>
      <c r="T997" s="172">
        <v>318421.5662</v>
      </c>
      <c r="U997" s="172">
        <v>509474.51360000001</v>
      </c>
    </row>
    <row r="998" spans="1:21">
      <c r="A998" s="171">
        <v>5</v>
      </c>
      <c r="B998" s="171" t="s">
        <v>554</v>
      </c>
      <c r="C998" s="171" t="s">
        <v>188</v>
      </c>
      <c r="D998" s="171" t="s">
        <v>605</v>
      </c>
      <c r="E998" s="171" t="s">
        <v>278</v>
      </c>
      <c r="F998" s="171">
        <v>1</v>
      </c>
      <c r="G998" s="171" t="s">
        <v>48</v>
      </c>
      <c r="H998" s="172">
        <v>94853.105899999995</v>
      </c>
      <c r="I998" s="172">
        <v>165992.93539999999</v>
      </c>
      <c r="J998" s="172">
        <v>122783.232</v>
      </c>
      <c r="K998" s="172">
        <v>214870.65590000001</v>
      </c>
      <c r="L998" s="172">
        <v>146948.74600000001</v>
      </c>
      <c r="M998" s="172">
        <v>257160.30540000001</v>
      </c>
      <c r="N998" s="172">
        <v>175267.31409999999</v>
      </c>
      <c r="O998" s="172">
        <v>306717.79969999997</v>
      </c>
      <c r="P998" s="172">
        <v>206579.3774</v>
      </c>
      <c r="Q998" s="172">
        <v>361513.9105</v>
      </c>
      <c r="R998" s="172">
        <v>226490.67929999999</v>
      </c>
      <c r="S998" s="172">
        <v>396358.6888</v>
      </c>
      <c r="T998" s="172">
        <v>245216.15419999999</v>
      </c>
      <c r="U998" s="172">
        <v>429128.26980000001</v>
      </c>
    </row>
    <row r="999" spans="1:21">
      <c r="A999" s="171">
        <v>5</v>
      </c>
      <c r="B999" s="171" t="s">
        <v>554</v>
      </c>
      <c r="C999" s="171" t="s">
        <v>188</v>
      </c>
      <c r="D999" s="171" t="s">
        <v>605</v>
      </c>
      <c r="E999" s="171" t="s">
        <v>278</v>
      </c>
      <c r="F999" s="171">
        <v>2</v>
      </c>
      <c r="G999" s="171" t="s">
        <v>44</v>
      </c>
      <c r="H999" s="172">
        <v>81283.621199999994</v>
      </c>
      <c r="I999" s="172">
        <v>142246.3371</v>
      </c>
      <c r="J999" s="172">
        <v>106238.65360000001</v>
      </c>
      <c r="K999" s="172">
        <v>185917.64379999999</v>
      </c>
      <c r="L999" s="172">
        <v>128830.617</v>
      </c>
      <c r="M999" s="172">
        <v>225453.5797</v>
      </c>
      <c r="N999" s="172">
        <v>157419.69270000001</v>
      </c>
      <c r="O999" s="172">
        <v>275484.46230000001</v>
      </c>
      <c r="P999" s="172">
        <v>186640.46770000001</v>
      </c>
      <c r="Q999" s="172">
        <v>326620.81839999999</v>
      </c>
      <c r="R999" s="172">
        <v>205576.08</v>
      </c>
      <c r="S999" s="172">
        <v>359758.13990000001</v>
      </c>
      <c r="T999" s="172">
        <v>223167.8242</v>
      </c>
      <c r="U999" s="172">
        <v>390543.6923</v>
      </c>
    </row>
    <row r="1000" spans="1:21">
      <c r="A1000" s="171">
        <v>5</v>
      </c>
      <c r="B1000" s="171" t="s">
        <v>554</v>
      </c>
      <c r="C1000" s="171" t="s">
        <v>188</v>
      </c>
      <c r="D1000" s="171" t="s">
        <v>605</v>
      </c>
      <c r="E1000" s="171" t="s">
        <v>278</v>
      </c>
      <c r="F1000" s="171">
        <v>3</v>
      </c>
      <c r="G1000" s="171" t="s">
        <v>43</v>
      </c>
      <c r="H1000" s="172">
        <v>72484.167700000005</v>
      </c>
      <c r="I1000" s="172">
        <v>126847.2935</v>
      </c>
      <c r="J1000" s="172">
        <v>98682.099499999997</v>
      </c>
      <c r="K1000" s="172">
        <v>172693.6741</v>
      </c>
      <c r="L1000" s="172">
        <v>124786.4317</v>
      </c>
      <c r="M1000" s="172">
        <v>218376.2555</v>
      </c>
      <c r="N1000" s="172">
        <v>164264.89290000001</v>
      </c>
      <c r="O1000" s="172">
        <v>287463.5625</v>
      </c>
      <c r="P1000" s="172">
        <v>203346.4136</v>
      </c>
      <c r="Q1000" s="172">
        <v>355856.22379999998</v>
      </c>
      <c r="R1000" s="172">
        <v>228959.7157</v>
      </c>
      <c r="S1000" s="172">
        <v>400679.5025</v>
      </c>
      <c r="T1000" s="172">
        <v>254220.18179999999</v>
      </c>
      <c r="U1000" s="172">
        <v>444885.31819999998</v>
      </c>
    </row>
    <row r="1001" spans="1:21">
      <c r="A1001" s="171">
        <v>5</v>
      </c>
      <c r="B1001" s="171" t="s">
        <v>554</v>
      </c>
      <c r="C1001" s="171" t="s">
        <v>188</v>
      </c>
      <c r="D1001" s="171" t="s">
        <v>605</v>
      </c>
      <c r="E1001" s="171" t="s">
        <v>278</v>
      </c>
      <c r="F1001" s="171">
        <v>4</v>
      </c>
      <c r="G1001" s="171" t="s">
        <v>46</v>
      </c>
      <c r="H1001" s="172">
        <v>80841.536500000002</v>
      </c>
      <c r="I1001" s="172">
        <v>129346.46030000001</v>
      </c>
      <c r="J1001" s="172">
        <v>113178.1511</v>
      </c>
      <c r="K1001" s="172">
        <v>181085.04440000001</v>
      </c>
      <c r="L1001" s="172">
        <v>145514.76560000001</v>
      </c>
      <c r="M1001" s="172">
        <v>232823.62849999999</v>
      </c>
      <c r="N1001" s="172">
        <v>194019.6875</v>
      </c>
      <c r="O1001" s="172">
        <v>310431.50469999999</v>
      </c>
      <c r="P1001" s="172">
        <v>242524.60939999999</v>
      </c>
      <c r="Q1001" s="172">
        <v>388039.38079999998</v>
      </c>
      <c r="R1001" s="172">
        <v>274861.22399999999</v>
      </c>
      <c r="S1001" s="172">
        <v>439777.96480000002</v>
      </c>
      <c r="T1001" s="172">
        <v>307197.83850000001</v>
      </c>
      <c r="U1001" s="172">
        <v>491516.549</v>
      </c>
    </row>
    <row r="1002" spans="1:21">
      <c r="A1002" s="171">
        <v>5</v>
      </c>
      <c r="B1002" s="171" t="s">
        <v>554</v>
      </c>
      <c r="C1002" s="171" t="s">
        <v>188</v>
      </c>
      <c r="D1002" s="171" t="s">
        <v>605</v>
      </c>
      <c r="E1002" s="171" t="s">
        <v>318</v>
      </c>
      <c r="F1002" s="171">
        <v>1</v>
      </c>
      <c r="G1002" s="171" t="s">
        <v>48</v>
      </c>
      <c r="H1002" s="172">
        <v>94346.048500000004</v>
      </c>
      <c r="I1002" s="172">
        <v>165105.58480000001</v>
      </c>
      <c r="J1002" s="172">
        <v>122142.45789999999</v>
      </c>
      <c r="K1002" s="172">
        <v>213749.30119999999</v>
      </c>
      <c r="L1002" s="172">
        <v>146192.4834</v>
      </c>
      <c r="M1002" s="172">
        <v>255836.84589999999</v>
      </c>
      <c r="N1002" s="172">
        <v>174381.43290000001</v>
      </c>
      <c r="O1002" s="172">
        <v>305167.50760000001</v>
      </c>
      <c r="P1002" s="172">
        <v>205550.41959999999</v>
      </c>
      <c r="Q1002" s="172">
        <v>359713.23430000001</v>
      </c>
      <c r="R1002" s="172">
        <v>225370.6354</v>
      </c>
      <c r="S1002" s="172">
        <v>394398.61190000002</v>
      </c>
      <c r="T1002" s="172">
        <v>244016.52849999999</v>
      </c>
      <c r="U1002" s="172">
        <v>427028.92509999999</v>
      </c>
    </row>
    <row r="1003" spans="1:21">
      <c r="A1003" s="171">
        <v>5</v>
      </c>
      <c r="B1003" s="171" t="s">
        <v>554</v>
      </c>
      <c r="C1003" s="171" t="s">
        <v>188</v>
      </c>
      <c r="D1003" s="171" t="s">
        <v>605</v>
      </c>
      <c r="E1003" s="171" t="s">
        <v>318</v>
      </c>
      <c r="F1003" s="171">
        <v>2</v>
      </c>
      <c r="G1003" s="171" t="s">
        <v>44</v>
      </c>
      <c r="H1003" s="172">
        <v>80776.563599999994</v>
      </c>
      <c r="I1003" s="172">
        <v>141358.98639999999</v>
      </c>
      <c r="J1003" s="172">
        <v>105597.87940000001</v>
      </c>
      <c r="K1003" s="172">
        <v>184796.28899999999</v>
      </c>
      <c r="L1003" s="172">
        <v>128074.3544</v>
      </c>
      <c r="M1003" s="172">
        <v>224130.12030000001</v>
      </c>
      <c r="N1003" s="172">
        <v>156533.81159999999</v>
      </c>
      <c r="O1003" s="172">
        <v>273934.1703</v>
      </c>
      <c r="P1003" s="172">
        <v>185611.5099</v>
      </c>
      <c r="Q1003" s="172">
        <v>324820.1422</v>
      </c>
      <c r="R1003" s="172">
        <v>204456.03599999999</v>
      </c>
      <c r="S1003" s="172">
        <v>357798.06310000003</v>
      </c>
      <c r="T1003" s="172">
        <v>221968.1985</v>
      </c>
      <c r="U1003" s="172">
        <v>388444.34749999997</v>
      </c>
    </row>
    <row r="1004" spans="1:21">
      <c r="A1004" s="171">
        <v>5</v>
      </c>
      <c r="B1004" s="171" t="s">
        <v>554</v>
      </c>
      <c r="C1004" s="171" t="s">
        <v>188</v>
      </c>
      <c r="D1004" s="171" t="s">
        <v>605</v>
      </c>
      <c r="E1004" s="171" t="s">
        <v>318</v>
      </c>
      <c r="F1004" s="171">
        <v>3</v>
      </c>
      <c r="G1004" s="171" t="s">
        <v>43</v>
      </c>
      <c r="H1004" s="172">
        <v>71981.777600000001</v>
      </c>
      <c r="I1004" s="172">
        <v>125968.11079999999</v>
      </c>
      <c r="J1004" s="172">
        <v>97978.753299999997</v>
      </c>
      <c r="K1004" s="172">
        <v>171462.81830000001</v>
      </c>
      <c r="L1004" s="172">
        <v>123882.12940000001</v>
      </c>
      <c r="M1004" s="172">
        <v>216793.72649999999</v>
      </c>
      <c r="N1004" s="172">
        <v>163059.15659999999</v>
      </c>
      <c r="O1004" s="172">
        <v>285353.52399999998</v>
      </c>
      <c r="P1004" s="172">
        <v>201839.2432</v>
      </c>
      <c r="Q1004" s="172">
        <v>353218.67560000002</v>
      </c>
      <c r="R1004" s="172">
        <v>227251.58919999999</v>
      </c>
      <c r="S1004" s="172">
        <v>397690.28110000002</v>
      </c>
      <c r="T1004" s="172">
        <v>252311.0992</v>
      </c>
      <c r="U1004" s="172">
        <v>441544.42379999999</v>
      </c>
    </row>
    <row r="1005" spans="1:21">
      <c r="A1005" s="171">
        <v>5</v>
      </c>
      <c r="B1005" s="171" t="s">
        <v>554</v>
      </c>
      <c r="C1005" s="171" t="s">
        <v>188</v>
      </c>
      <c r="D1005" s="171" t="s">
        <v>605</v>
      </c>
      <c r="E1005" s="171" t="s">
        <v>318</v>
      </c>
      <c r="F1005" s="171">
        <v>4</v>
      </c>
      <c r="G1005" s="171" t="s">
        <v>46</v>
      </c>
      <c r="H1005" s="172">
        <v>80405.505699999994</v>
      </c>
      <c r="I1005" s="172">
        <v>128648.8109</v>
      </c>
      <c r="J1005" s="172">
        <v>112567.70789999999</v>
      </c>
      <c r="K1005" s="172">
        <v>180108.33530000001</v>
      </c>
      <c r="L1005" s="172">
        <v>144729.91010000001</v>
      </c>
      <c r="M1005" s="172">
        <v>231567.8596</v>
      </c>
      <c r="N1005" s="172">
        <v>192973.21350000001</v>
      </c>
      <c r="O1005" s="172">
        <v>308757.14620000002</v>
      </c>
      <c r="P1005" s="172">
        <v>241216.51689999999</v>
      </c>
      <c r="Q1005" s="172">
        <v>385946.4326</v>
      </c>
      <c r="R1005" s="172">
        <v>273378.71909999999</v>
      </c>
      <c r="S1005" s="172">
        <v>437405.9571</v>
      </c>
      <c r="T1005" s="172">
        <v>305540.92139999999</v>
      </c>
      <c r="U1005" s="172">
        <v>488865.48139999999</v>
      </c>
    </row>
    <row r="1006" spans="1:21">
      <c r="A1006" s="171">
        <v>5</v>
      </c>
      <c r="B1006" s="171" t="s">
        <v>554</v>
      </c>
      <c r="C1006" s="171" t="s">
        <v>188</v>
      </c>
      <c r="D1006" s="171" t="s">
        <v>605</v>
      </c>
      <c r="E1006" s="171" t="s">
        <v>357</v>
      </c>
      <c r="F1006" s="171">
        <v>1</v>
      </c>
      <c r="G1006" s="171" t="s">
        <v>48</v>
      </c>
      <c r="H1006" s="172">
        <v>100796.7406</v>
      </c>
      <c r="I1006" s="172">
        <v>176394.296</v>
      </c>
      <c r="J1006" s="172">
        <v>130500.47259999999</v>
      </c>
      <c r="K1006" s="172">
        <v>228375.82709999999</v>
      </c>
      <c r="L1006" s="172">
        <v>156200.84239999999</v>
      </c>
      <c r="M1006" s="172">
        <v>273351.4743</v>
      </c>
      <c r="N1006" s="172">
        <v>186326.64989999999</v>
      </c>
      <c r="O1006" s="172">
        <v>326071.6373</v>
      </c>
      <c r="P1006" s="172">
        <v>219637.35870000001</v>
      </c>
      <c r="Q1006" s="172">
        <v>384365.37760000001</v>
      </c>
      <c r="R1006" s="172">
        <v>240819.44029999999</v>
      </c>
      <c r="S1006" s="172">
        <v>421434.02049999998</v>
      </c>
      <c r="T1006" s="172">
        <v>260749.16339999999</v>
      </c>
      <c r="U1006" s="172">
        <v>456311.03590000002</v>
      </c>
    </row>
    <row r="1007" spans="1:21">
      <c r="A1007" s="171">
        <v>5</v>
      </c>
      <c r="B1007" s="171" t="s">
        <v>554</v>
      </c>
      <c r="C1007" s="171" t="s">
        <v>188</v>
      </c>
      <c r="D1007" s="171" t="s">
        <v>605</v>
      </c>
      <c r="E1007" s="171" t="s">
        <v>357</v>
      </c>
      <c r="F1007" s="171">
        <v>2</v>
      </c>
      <c r="G1007" s="171" t="s">
        <v>44</v>
      </c>
      <c r="H1007" s="172">
        <v>86267.798200000005</v>
      </c>
      <c r="I1007" s="172">
        <v>150968.64689999999</v>
      </c>
      <c r="J1007" s="172">
        <v>112786.07670000001</v>
      </c>
      <c r="K1007" s="172">
        <v>197375.63430000001</v>
      </c>
      <c r="L1007" s="172">
        <v>136801.6349</v>
      </c>
      <c r="M1007" s="172">
        <v>239402.86110000001</v>
      </c>
      <c r="N1007" s="172">
        <v>167217.07680000001</v>
      </c>
      <c r="O1007" s="172">
        <v>292629.88429999998</v>
      </c>
      <c r="P1007" s="172">
        <v>198288.62839999999</v>
      </c>
      <c r="Q1007" s="172">
        <v>347005.09960000002</v>
      </c>
      <c r="R1007" s="172">
        <v>218426.03229999999</v>
      </c>
      <c r="S1007" s="172">
        <v>382245.55650000001</v>
      </c>
      <c r="T1007" s="172">
        <v>237141.86199999999</v>
      </c>
      <c r="U1007" s="172">
        <v>414998.2586</v>
      </c>
    </row>
    <row r="1008" spans="1:21">
      <c r="A1008" s="171">
        <v>5</v>
      </c>
      <c r="B1008" s="171" t="s">
        <v>554</v>
      </c>
      <c r="C1008" s="171" t="s">
        <v>188</v>
      </c>
      <c r="D1008" s="171" t="s">
        <v>605</v>
      </c>
      <c r="E1008" s="171" t="s">
        <v>357</v>
      </c>
      <c r="F1008" s="171">
        <v>3</v>
      </c>
      <c r="G1008" s="171" t="s">
        <v>43</v>
      </c>
      <c r="H1008" s="172">
        <v>76853.186400000006</v>
      </c>
      <c r="I1008" s="172">
        <v>134493.07620000001</v>
      </c>
      <c r="J1008" s="172">
        <v>104601.04760000001</v>
      </c>
      <c r="K1008" s="172">
        <v>183051.83319999999</v>
      </c>
      <c r="L1008" s="172">
        <v>132248.69099999999</v>
      </c>
      <c r="M1008" s="172">
        <v>231435.20929999999</v>
      </c>
      <c r="N1008" s="172">
        <v>174064.8841</v>
      </c>
      <c r="O1008" s="172">
        <v>304613.54729999998</v>
      </c>
      <c r="P1008" s="172">
        <v>215456.07029999999</v>
      </c>
      <c r="Q1008" s="172">
        <v>377048.12300000002</v>
      </c>
      <c r="R1008" s="172">
        <v>242577.9644</v>
      </c>
      <c r="S1008" s="172">
        <v>424511.43770000001</v>
      </c>
      <c r="T1008" s="172">
        <v>269322.07449999999</v>
      </c>
      <c r="U1008" s="172">
        <v>471313.63040000002</v>
      </c>
    </row>
    <row r="1009" spans="1:21">
      <c r="A1009" s="171">
        <v>5</v>
      </c>
      <c r="B1009" s="171" t="s">
        <v>554</v>
      </c>
      <c r="C1009" s="171" t="s">
        <v>188</v>
      </c>
      <c r="D1009" s="171" t="s">
        <v>605</v>
      </c>
      <c r="E1009" s="171" t="s">
        <v>357</v>
      </c>
      <c r="F1009" s="171">
        <v>4</v>
      </c>
      <c r="G1009" s="171" t="s">
        <v>46</v>
      </c>
      <c r="H1009" s="172">
        <v>85901.353300000002</v>
      </c>
      <c r="I1009" s="172">
        <v>137442.16740000001</v>
      </c>
      <c r="J1009" s="172">
        <v>120261.8947</v>
      </c>
      <c r="K1009" s="172">
        <v>192419.0343</v>
      </c>
      <c r="L1009" s="172">
        <v>154622.43599999999</v>
      </c>
      <c r="M1009" s="172">
        <v>247395.9013</v>
      </c>
      <c r="N1009" s="172">
        <v>206163.24789999999</v>
      </c>
      <c r="O1009" s="172">
        <v>329861.20169999998</v>
      </c>
      <c r="P1009" s="172">
        <v>257704.05989999999</v>
      </c>
      <c r="Q1009" s="172">
        <v>412326.50199999998</v>
      </c>
      <c r="R1009" s="172">
        <v>292064.60129999998</v>
      </c>
      <c r="S1009" s="172">
        <v>467303.36900000001</v>
      </c>
      <c r="T1009" s="172">
        <v>326425.14260000002</v>
      </c>
      <c r="U1009" s="172">
        <v>522280.23599999998</v>
      </c>
    </row>
    <row r="1010" spans="1:21">
      <c r="A1010" s="171">
        <v>5</v>
      </c>
      <c r="B1010" s="171" t="s">
        <v>554</v>
      </c>
      <c r="C1010" s="171" t="s">
        <v>188</v>
      </c>
      <c r="D1010" s="171" t="s">
        <v>605</v>
      </c>
      <c r="E1010" s="171" t="s">
        <v>268</v>
      </c>
      <c r="F1010" s="171">
        <v>1</v>
      </c>
      <c r="G1010" s="171" t="s">
        <v>48</v>
      </c>
      <c r="H1010" s="172">
        <v>96293.673599999995</v>
      </c>
      <c r="I1010" s="172">
        <v>168513.92879999999</v>
      </c>
      <c r="J1010" s="172">
        <v>124721.5242</v>
      </c>
      <c r="K1010" s="172">
        <v>218262.66740000001</v>
      </c>
      <c r="L1010" s="172">
        <v>149318.64309999999</v>
      </c>
      <c r="M1010" s="172">
        <v>261307.62530000001</v>
      </c>
      <c r="N1010" s="172">
        <v>178169.9614</v>
      </c>
      <c r="O1010" s="172">
        <v>311797.43239999999</v>
      </c>
      <c r="P1010" s="172">
        <v>210072.24040000001</v>
      </c>
      <c r="Q1010" s="172">
        <v>367626.42060000001</v>
      </c>
      <c r="R1010" s="172">
        <v>230358.3694</v>
      </c>
      <c r="S1010" s="172">
        <v>403127.14659999998</v>
      </c>
      <c r="T1010" s="172">
        <v>249465.02799999999</v>
      </c>
      <c r="U1010" s="172">
        <v>436563.7991</v>
      </c>
    </row>
    <row r="1011" spans="1:21">
      <c r="A1011" s="171">
        <v>5</v>
      </c>
      <c r="B1011" s="171" t="s">
        <v>554</v>
      </c>
      <c r="C1011" s="171" t="s">
        <v>188</v>
      </c>
      <c r="D1011" s="171" t="s">
        <v>605</v>
      </c>
      <c r="E1011" s="171" t="s">
        <v>268</v>
      </c>
      <c r="F1011" s="171">
        <v>2</v>
      </c>
      <c r="G1011" s="171" t="s">
        <v>44</v>
      </c>
      <c r="H1011" s="172">
        <v>82175.927299999996</v>
      </c>
      <c r="I1011" s="172">
        <v>143807.87289999999</v>
      </c>
      <c r="J1011" s="172">
        <v>107508.47870000001</v>
      </c>
      <c r="K1011" s="172">
        <v>188139.8377</v>
      </c>
      <c r="L1011" s="172">
        <v>130468.46920000001</v>
      </c>
      <c r="M1011" s="172">
        <v>228319.821</v>
      </c>
      <c r="N1011" s="172">
        <v>159601.22469999999</v>
      </c>
      <c r="O1011" s="172">
        <v>279302.1433</v>
      </c>
      <c r="P1011" s="172">
        <v>189327.71890000001</v>
      </c>
      <c r="Q1011" s="172">
        <v>331323.50799999997</v>
      </c>
      <c r="R1011" s="172">
        <v>208598.73670000001</v>
      </c>
      <c r="S1011" s="172">
        <v>365047.7892</v>
      </c>
      <c r="T1011" s="172">
        <v>226525.8572</v>
      </c>
      <c r="U1011" s="172">
        <v>396420.25020000001</v>
      </c>
    </row>
    <row r="1012" spans="1:21">
      <c r="A1012" s="171">
        <v>5</v>
      </c>
      <c r="B1012" s="171" t="s">
        <v>554</v>
      </c>
      <c r="C1012" s="171" t="s">
        <v>188</v>
      </c>
      <c r="D1012" s="171" t="s">
        <v>605</v>
      </c>
      <c r="E1012" s="171" t="s">
        <v>268</v>
      </c>
      <c r="F1012" s="171">
        <v>3</v>
      </c>
      <c r="G1012" s="171" t="s">
        <v>43</v>
      </c>
      <c r="H1012" s="172">
        <v>73042.957599999994</v>
      </c>
      <c r="I1012" s="172">
        <v>127825.17570000001</v>
      </c>
      <c r="J1012" s="172">
        <v>99351.446400000001</v>
      </c>
      <c r="K1012" s="172">
        <v>173865.0312</v>
      </c>
      <c r="L1012" s="172">
        <v>125562.55379999999</v>
      </c>
      <c r="M1012" s="172">
        <v>219734.46919999999</v>
      </c>
      <c r="N1012" s="172">
        <v>165214.18650000001</v>
      </c>
      <c r="O1012" s="172">
        <v>289124.82640000002</v>
      </c>
      <c r="P1012" s="172">
        <v>204452.84080000001</v>
      </c>
      <c r="Q1012" s="172">
        <v>357792.47129999998</v>
      </c>
      <c r="R1012" s="172">
        <v>230153.0785</v>
      </c>
      <c r="S1012" s="172">
        <v>402767.88740000001</v>
      </c>
      <c r="T1012" s="172">
        <v>255486.2242</v>
      </c>
      <c r="U1012" s="172">
        <v>447100.89250000002</v>
      </c>
    </row>
    <row r="1013" spans="1:21">
      <c r="A1013" s="171">
        <v>5</v>
      </c>
      <c r="B1013" s="171" t="s">
        <v>554</v>
      </c>
      <c r="C1013" s="171" t="s">
        <v>188</v>
      </c>
      <c r="D1013" s="171" t="s">
        <v>605</v>
      </c>
      <c r="E1013" s="171" t="s">
        <v>268</v>
      </c>
      <c r="F1013" s="171">
        <v>4</v>
      </c>
      <c r="G1013" s="171" t="s">
        <v>46</v>
      </c>
      <c r="H1013" s="172">
        <v>82051.025599999994</v>
      </c>
      <c r="I1013" s="172">
        <v>131281.64300000001</v>
      </c>
      <c r="J1013" s="172">
        <v>114871.43580000001</v>
      </c>
      <c r="K1013" s="172">
        <v>183794.30009999999</v>
      </c>
      <c r="L1013" s="172">
        <v>147691.8461</v>
      </c>
      <c r="M1013" s="172">
        <v>236306.95740000001</v>
      </c>
      <c r="N1013" s="172">
        <v>196922.46160000001</v>
      </c>
      <c r="O1013" s="172">
        <v>315075.94319999998</v>
      </c>
      <c r="P1013" s="172">
        <v>246153.07689999999</v>
      </c>
      <c r="Q1013" s="172">
        <v>393844.9289</v>
      </c>
      <c r="R1013" s="172">
        <v>278973.48719999997</v>
      </c>
      <c r="S1013" s="172">
        <v>446357.58600000001</v>
      </c>
      <c r="T1013" s="172">
        <v>311793.89740000002</v>
      </c>
      <c r="U1013" s="172">
        <v>498870.24320000003</v>
      </c>
    </row>
    <row r="1014" spans="1:21">
      <c r="A1014" s="171">
        <v>5</v>
      </c>
      <c r="B1014" s="171" t="s">
        <v>554</v>
      </c>
      <c r="C1014" s="171" t="s">
        <v>188</v>
      </c>
      <c r="D1014" s="171" t="s">
        <v>605</v>
      </c>
      <c r="E1014" s="171" t="s">
        <v>430</v>
      </c>
      <c r="F1014" s="171">
        <v>1</v>
      </c>
      <c r="G1014" s="171" t="s">
        <v>48</v>
      </c>
      <c r="H1014" s="172">
        <v>94832.954700000002</v>
      </c>
      <c r="I1014" s="172">
        <v>165957.67069999999</v>
      </c>
      <c r="J1014" s="172">
        <v>122787.22440000001</v>
      </c>
      <c r="K1014" s="172">
        <v>214877.6427</v>
      </c>
      <c r="L1014" s="172">
        <v>146974.0233</v>
      </c>
      <c r="M1014" s="172">
        <v>257204.54070000001</v>
      </c>
      <c r="N1014" s="172">
        <v>175328.56510000001</v>
      </c>
      <c r="O1014" s="172">
        <v>306824.9889</v>
      </c>
      <c r="P1014" s="172">
        <v>206680.87479999999</v>
      </c>
      <c r="Q1014" s="172">
        <v>361691.53090000001</v>
      </c>
      <c r="R1014" s="172">
        <v>226617.56890000001</v>
      </c>
      <c r="S1014" s="172">
        <v>396580.74560000002</v>
      </c>
      <c r="T1014" s="172">
        <v>245378.65340000001</v>
      </c>
      <c r="U1014" s="172">
        <v>429412.64350000001</v>
      </c>
    </row>
    <row r="1015" spans="1:21">
      <c r="A1015" s="171">
        <v>5</v>
      </c>
      <c r="B1015" s="171" t="s">
        <v>554</v>
      </c>
      <c r="C1015" s="171" t="s">
        <v>188</v>
      </c>
      <c r="D1015" s="171" t="s">
        <v>605</v>
      </c>
      <c r="E1015" s="171" t="s">
        <v>430</v>
      </c>
      <c r="F1015" s="171">
        <v>2</v>
      </c>
      <c r="G1015" s="171" t="s">
        <v>44</v>
      </c>
      <c r="H1015" s="172">
        <v>81126.404599999994</v>
      </c>
      <c r="I1015" s="172">
        <v>141971.20800000001</v>
      </c>
      <c r="J1015" s="172">
        <v>106075.52929999999</v>
      </c>
      <c r="K1015" s="172">
        <v>185632.17619999999</v>
      </c>
      <c r="L1015" s="172">
        <v>128672.88310000001</v>
      </c>
      <c r="M1015" s="172">
        <v>225177.54550000001</v>
      </c>
      <c r="N1015" s="172">
        <v>157300.6649</v>
      </c>
      <c r="O1015" s="172">
        <v>275276.16350000002</v>
      </c>
      <c r="P1015" s="172">
        <v>186540.56210000001</v>
      </c>
      <c r="Q1015" s="172">
        <v>326445.98369999998</v>
      </c>
      <c r="R1015" s="172">
        <v>205491.71119999999</v>
      </c>
      <c r="S1015" s="172">
        <v>359610.49459999998</v>
      </c>
      <c r="T1015" s="172">
        <v>223107.61319999999</v>
      </c>
      <c r="U1015" s="172">
        <v>390438.32319999998</v>
      </c>
    </row>
    <row r="1016" spans="1:21">
      <c r="A1016" s="171">
        <v>5</v>
      </c>
      <c r="B1016" s="171" t="s">
        <v>554</v>
      </c>
      <c r="C1016" s="171" t="s">
        <v>188</v>
      </c>
      <c r="D1016" s="171" t="s">
        <v>605</v>
      </c>
      <c r="E1016" s="171" t="s">
        <v>430</v>
      </c>
      <c r="F1016" s="171">
        <v>3</v>
      </c>
      <c r="G1016" s="171" t="s">
        <v>43</v>
      </c>
      <c r="H1016" s="172">
        <v>72247.0726</v>
      </c>
      <c r="I1016" s="172">
        <v>126432.37699999999</v>
      </c>
      <c r="J1016" s="172">
        <v>98321.926600000006</v>
      </c>
      <c r="K1016" s="172">
        <v>172063.37150000001</v>
      </c>
      <c r="L1016" s="172">
        <v>124302.2355</v>
      </c>
      <c r="M1016" s="172">
        <v>217528.91219999999</v>
      </c>
      <c r="N1016" s="172">
        <v>163597.91399999999</v>
      </c>
      <c r="O1016" s="172">
        <v>286296.34960000002</v>
      </c>
      <c r="P1016" s="172">
        <v>202492.64259999999</v>
      </c>
      <c r="Q1016" s="172">
        <v>354362.12449999998</v>
      </c>
      <c r="R1016" s="172">
        <v>227976.96160000001</v>
      </c>
      <c r="S1016" s="172">
        <v>398959.6827</v>
      </c>
      <c r="T1016" s="172">
        <v>253104.8805</v>
      </c>
      <c r="U1016" s="172">
        <v>442933.54090000002</v>
      </c>
    </row>
    <row r="1017" spans="1:21">
      <c r="A1017" s="171">
        <v>5</v>
      </c>
      <c r="B1017" s="171" t="s">
        <v>554</v>
      </c>
      <c r="C1017" s="171" t="s">
        <v>188</v>
      </c>
      <c r="D1017" s="171" t="s">
        <v>605</v>
      </c>
      <c r="E1017" s="171" t="s">
        <v>430</v>
      </c>
      <c r="F1017" s="171">
        <v>4</v>
      </c>
      <c r="G1017" s="171" t="s">
        <v>46</v>
      </c>
      <c r="H1017" s="172">
        <v>80816.885599999994</v>
      </c>
      <c r="I1017" s="172">
        <v>129307.0189</v>
      </c>
      <c r="J1017" s="172">
        <v>113143.63989999999</v>
      </c>
      <c r="K1017" s="172">
        <v>181029.8265</v>
      </c>
      <c r="L1017" s="172">
        <v>145470.3941</v>
      </c>
      <c r="M1017" s="172">
        <v>232752.63399999999</v>
      </c>
      <c r="N1017" s="172">
        <v>193960.52549999999</v>
      </c>
      <c r="O1017" s="172">
        <v>310336.84539999999</v>
      </c>
      <c r="P1017" s="172">
        <v>242450.6568</v>
      </c>
      <c r="Q1017" s="172">
        <v>387921.05670000002</v>
      </c>
      <c r="R1017" s="172">
        <v>274777.41110000003</v>
      </c>
      <c r="S1017" s="172">
        <v>439643.86430000002</v>
      </c>
      <c r="T1017" s="172">
        <v>307104.1654</v>
      </c>
      <c r="U1017" s="172">
        <v>491366.67180000001</v>
      </c>
    </row>
    <row r="1018" spans="1:21">
      <c r="A1018" s="171">
        <v>5</v>
      </c>
      <c r="B1018" s="171" t="s">
        <v>554</v>
      </c>
      <c r="C1018" s="171" t="s">
        <v>188</v>
      </c>
      <c r="D1018" s="171" t="s">
        <v>605</v>
      </c>
      <c r="E1018" s="171" t="s">
        <v>457</v>
      </c>
      <c r="F1018" s="171">
        <v>1</v>
      </c>
      <c r="G1018" s="171" t="s">
        <v>48</v>
      </c>
      <c r="H1018" s="172">
        <v>92885.326700000005</v>
      </c>
      <c r="I1018" s="172">
        <v>162549.3216</v>
      </c>
      <c r="J1018" s="172">
        <v>120208.1542</v>
      </c>
      <c r="K1018" s="172">
        <v>210364.26990000001</v>
      </c>
      <c r="L1018" s="172">
        <v>143847.859</v>
      </c>
      <c r="M1018" s="172">
        <v>251733.75330000001</v>
      </c>
      <c r="N1018" s="172">
        <v>171540.03099999999</v>
      </c>
      <c r="O1018" s="172">
        <v>300195.05420000001</v>
      </c>
      <c r="P1018" s="172">
        <v>202159.04730000001</v>
      </c>
      <c r="Q1018" s="172">
        <v>353778.33289999998</v>
      </c>
      <c r="R1018" s="172">
        <v>221629.82740000001</v>
      </c>
      <c r="S1018" s="172">
        <v>387852.19799999997</v>
      </c>
      <c r="T1018" s="172">
        <v>239930.1459</v>
      </c>
      <c r="U1018" s="172">
        <v>419877.75530000002</v>
      </c>
    </row>
    <row r="1019" spans="1:21">
      <c r="A1019" s="171">
        <v>5</v>
      </c>
      <c r="B1019" s="171" t="s">
        <v>554</v>
      </c>
      <c r="C1019" s="171" t="s">
        <v>188</v>
      </c>
      <c r="D1019" s="171" t="s">
        <v>605</v>
      </c>
      <c r="E1019" s="171" t="s">
        <v>457</v>
      </c>
      <c r="F1019" s="171">
        <v>2</v>
      </c>
      <c r="G1019" s="171" t="s">
        <v>44</v>
      </c>
      <c r="H1019" s="172">
        <v>79727.038799999995</v>
      </c>
      <c r="I1019" s="172">
        <v>139522.31789999999</v>
      </c>
      <c r="J1019" s="172">
        <v>104164.92720000001</v>
      </c>
      <c r="K1019" s="172">
        <v>182288.62270000001</v>
      </c>
      <c r="L1019" s="172">
        <v>126278.7648</v>
      </c>
      <c r="M1019" s="172">
        <v>220987.83840000001</v>
      </c>
      <c r="N1019" s="172">
        <v>154233.24720000001</v>
      </c>
      <c r="O1019" s="172">
        <v>269908.1826</v>
      </c>
      <c r="P1019" s="172">
        <v>182824.34760000001</v>
      </c>
      <c r="Q1019" s="172">
        <v>319942.60820000002</v>
      </c>
      <c r="R1019" s="172">
        <v>201349.00450000001</v>
      </c>
      <c r="S1019" s="172">
        <v>352360.75780000002</v>
      </c>
      <c r="T1019" s="172">
        <v>218549.94769999999</v>
      </c>
      <c r="U1019" s="172">
        <v>382462.40850000002</v>
      </c>
    </row>
    <row r="1020" spans="1:21">
      <c r="A1020" s="171">
        <v>5</v>
      </c>
      <c r="B1020" s="171" t="s">
        <v>554</v>
      </c>
      <c r="C1020" s="171" t="s">
        <v>188</v>
      </c>
      <c r="D1020" s="171" t="s">
        <v>605</v>
      </c>
      <c r="E1020" s="171" t="s">
        <v>457</v>
      </c>
      <c r="F1020" s="171">
        <v>3</v>
      </c>
      <c r="G1020" s="171" t="s">
        <v>43</v>
      </c>
      <c r="H1020" s="172">
        <v>71185.891099999993</v>
      </c>
      <c r="I1020" s="172">
        <v>124575.30929999999</v>
      </c>
      <c r="J1020" s="172">
        <v>96949.231499999994</v>
      </c>
      <c r="K1020" s="172">
        <v>169661.15489999999</v>
      </c>
      <c r="L1020" s="172">
        <v>122621.80869999999</v>
      </c>
      <c r="M1020" s="172">
        <v>214588.16510000001</v>
      </c>
      <c r="N1020" s="172">
        <v>161442.88080000001</v>
      </c>
      <c r="O1020" s="172">
        <v>282525.0416</v>
      </c>
      <c r="P1020" s="172">
        <v>199879.04120000001</v>
      </c>
      <c r="Q1020" s="172">
        <v>349788.32199999999</v>
      </c>
      <c r="R1020" s="172">
        <v>225075.46789999999</v>
      </c>
      <c r="S1020" s="172">
        <v>393882.06890000001</v>
      </c>
      <c r="T1020" s="172">
        <v>249929.75080000001</v>
      </c>
      <c r="U1020" s="172">
        <v>437377.06390000001</v>
      </c>
    </row>
    <row r="1021" spans="1:21">
      <c r="A1021" s="171">
        <v>5</v>
      </c>
      <c r="B1021" s="171" t="s">
        <v>554</v>
      </c>
      <c r="C1021" s="171" t="s">
        <v>188</v>
      </c>
      <c r="D1021" s="171" t="s">
        <v>605</v>
      </c>
      <c r="E1021" s="171" t="s">
        <v>457</v>
      </c>
      <c r="F1021" s="171">
        <v>4</v>
      </c>
      <c r="G1021" s="171" t="s">
        <v>46</v>
      </c>
      <c r="H1021" s="172">
        <v>79171.363200000007</v>
      </c>
      <c r="I1021" s="172">
        <v>126674.183</v>
      </c>
      <c r="J1021" s="172">
        <v>110839.9084</v>
      </c>
      <c r="K1021" s="172">
        <v>177343.8561</v>
      </c>
      <c r="L1021" s="172">
        <v>142508.45370000001</v>
      </c>
      <c r="M1021" s="172">
        <v>228013.52929999999</v>
      </c>
      <c r="N1021" s="172">
        <v>190011.27160000001</v>
      </c>
      <c r="O1021" s="172">
        <v>304018.03909999999</v>
      </c>
      <c r="P1021" s="172">
        <v>237514.0894</v>
      </c>
      <c r="Q1021" s="172">
        <v>380022.54879999999</v>
      </c>
      <c r="R1021" s="172">
        <v>269182.6347</v>
      </c>
      <c r="S1021" s="172">
        <v>430692.2219</v>
      </c>
      <c r="T1021" s="172">
        <v>300851.18</v>
      </c>
      <c r="U1021" s="172">
        <v>481361.89510000002</v>
      </c>
    </row>
    <row r="1022" spans="1:21">
      <c r="A1022" s="171">
        <v>5</v>
      </c>
      <c r="B1022" s="171" t="s">
        <v>554</v>
      </c>
      <c r="C1022" s="171" t="s">
        <v>188</v>
      </c>
      <c r="D1022" s="171" t="s">
        <v>605</v>
      </c>
      <c r="E1022" s="171" t="s">
        <v>479</v>
      </c>
      <c r="F1022" s="171">
        <v>1</v>
      </c>
      <c r="G1022" s="171" t="s">
        <v>48</v>
      </c>
      <c r="H1022" s="172">
        <v>91871.208599999998</v>
      </c>
      <c r="I1022" s="172">
        <v>160774.61499999999</v>
      </c>
      <c r="J1022" s="172">
        <v>118926.6021</v>
      </c>
      <c r="K1022" s="172">
        <v>208121.55369999999</v>
      </c>
      <c r="L1022" s="172">
        <v>142335.32939999999</v>
      </c>
      <c r="M1022" s="172">
        <v>249086.8265</v>
      </c>
      <c r="N1022" s="172">
        <v>169768.2634</v>
      </c>
      <c r="O1022" s="172">
        <v>297094.46090000001</v>
      </c>
      <c r="P1022" s="172">
        <v>200101.1257</v>
      </c>
      <c r="Q1022" s="172">
        <v>350176.96990000003</v>
      </c>
      <c r="R1022" s="172">
        <v>219389.7329</v>
      </c>
      <c r="S1022" s="172">
        <v>383932.03249999997</v>
      </c>
      <c r="T1022" s="172">
        <v>237530.88750000001</v>
      </c>
      <c r="U1022" s="172">
        <v>415679.05310000002</v>
      </c>
    </row>
    <row r="1023" spans="1:21">
      <c r="A1023" s="171">
        <v>5</v>
      </c>
      <c r="B1023" s="171" t="s">
        <v>554</v>
      </c>
      <c r="C1023" s="171" t="s">
        <v>188</v>
      </c>
      <c r="D1023" s="171" t="s">
        <v>605</v>
      </c>
      <c r="E1023" s="171" t="s">
        <v>479</v>
      </c>
      <c r="F1023" s="171">
        <v>2</v>
      </c>
      <c r="G1023" s="171" t="s">
        <v>44</v>
      </c>
      <c r="H1023" s="172">
        <v>78712.920800000007</v>
      </c>
      <c r="I1023" s="172">
        <v>137747.61129999999</v>
      </c>
      <c r="J1023" s="172">
        <v>102883.3751</v>
      </c>
      <c r="K1023" s="172">
        <v>180045.90650000001</v>
      </c>
      <c r="L1023" s="172">
        <v>124766.2352</v>
      </c>
      <c r="M1023" s="172">
        <v>218340.9117</v>
      </c>
      <c r="N1023" s="172">
        <v>152461.47959999999</v>
      </c>
      <c r="O1023" s="172">
        <v>266807.58929999999</v>
      </c>
      <c r="P1023" s="172">
        <v>180766.4259</v>
      </c>
      <c r="Q1023" s="172">
        <v>316341.24530000001</v>
      </c>
      <c r="R1023" s="172">
        <v>199108.91</v>
      </c>
      <c r="S1023" s="172">
        <v>348440.59230000002</v>
      </c>
      <c r="T1023" s="172">
        <v>216150.6894</v>
      </c>
      <c r="U1023" s="172">
        <v>378263.70640000002</v>
      </c>
    </row>
    <row r="1024" spans="1:21">
      <c r="A1024" s="171">
        <v>5</v>
      </c>
      <c r="B1024" s="171" t="s">
        <v>554</v>
      </c>
      <c r="C1024" s="171" t="s">
        <v>188</v>
      </c>
      <c r="D1024" s="171" t="s">
        <v>605</v>
      </c>
      <c r="E1024" s="171" t="s">
        <v>479</v>
      </c>
      <c r="F1024" s="171">
        <v>3</v>
      </c>
      <c r="G1024" s="171" t="s">
        <v>43</v>
      </c>
      <c r="H1024" s="172">
        <v>70181.107699999993</v>
      </c>
      <c r="I1024" s="172">
        <v>122816.93859999999</v>
      </c>
      <c r="J1024" s="172">
        <v>95542.534799999994</v>
      </c>
      <c r="K1024" s="172">
        <v>167199.43599999999</v>
      </c>
      <c r="L1024" s="172">
        <v>120813.19869999999</v>
      </c>
      <c r="M1024" s="172">
        <v>211423.09779999999</v>
      </c>
      <c r="N1024" s="172">
        <v>159031.40100000001</v>
      </c>
      <c r="O1024" s="172">
        <v>278304.95179999998</v>
      </c>
      <c r="P1024" s="172">
        <v>196864.69140000001</v>
      </c>
      <c r="Q1024" s="172">
        <v>344513.20980000001</v>
      </c>
      <c r="R1024" s="172">
        <v>221659.20490000001</v>
      </c>
      <c r="S1024" s="172">
        <v>387903.60849999997</v>
      </c>
      <c r="T1024" s="172">
        <v>246111.57440000001</v>
      </c>
      <c r="U1024" s="172">
        <v>430695.25510000001</v>
      </c>
    </row>
    <row r="1025" spans="1:21">
      <c r="A1025" s="171">
        <v>5</v>
      </c>
      <c r="B1025" s="171" t="s">
        <v>554</v>
      </c>
      <c r="C1025" s="171" t="s">
        <v>188</v>
      </c>
      <c r="D1025" s="171" t="s">
        <v>605</v>
      </c>
      <c r="E1025" s="171" t="s">
        <v>479</v>
      </c>
      <c r="F1025" s="171">
        <v>4</v>
      </c>
      <c r="G1025" s="171" t="s">
        <v>46</v>
      </c>
      <c r="H1025" s="172">
        <v>78299.298899999994</v>
      </c>
      <c r="I1025" s="172">
        <v>125278.88009999999</v>
      </c>
      <c r="J1025" s="172">
        <v>109619.0184</v>
      </c>
      <c r="K1025" s="172">
        <v>175390.43210000001</v>
      </c>
      <c r="L1025" s="172">
        <v>140938.73800000001</v>
      </c>
      <c r="M1025" s="172">
        <v>225501.9841</v>
      </c>
      <c r="N1025" s="172">
        <v>187918.3173</v>
      </c>
      <c r="O1025" s="172">
        <v>300669.31219999999</v>
      </c>
      <c r="P1025" s="172">
        <v>234897.89660000001</v>
      </c>
      <c r="Q1025" s="172">
        <v>375836.64010000002</v>
      </c>
      <c r="R1025" s="172">
        <v>266217.61609999998</v>
      </c>
      <c r="S1025" s="172">
        <v>425948.19209999999</v>
      </c>
      <c r="T1025" s="172">
        <v>297537.3357</v>
      </c>
      <c r="U1025" s="172">
        <v>476059.74410000001</v>
      </c>
    </row>
    <row r="1026" spans="1:21">
      <c r="A1026" s="171">
        <v>5</v>
      </c>
      <c r="B1026" s="171" t="s">
        <v>554</v>
      </c>
      <c r="C1026" s="171" t="s">
        <v>188</v>
      </c>
      <c r="D1026" s="171" t="s">
        <v>605</v>
      </c>
      <c r="E1026" s="171" t="s">
        <v>494</v>
      </c>
      <c r="F1026" s="171">
        <v>1</v>
      </c>
      <c r="G1026" s="171" t="s">
        <v>48</v>
      </c>
      <c r="H1026" s="172">
        <v>98281.601200000005</v>
      </c>
      <c r="I1026" s="172">
        <v>171992.8021</v>
      </c>
      <c r="J1026" s="172">
        <v>127292.6056</v>
      </c>
      <c r="K1026" s="172">
        <v>222762.05989999999</v>
      </c>
      <c r="L1026" s="172">
        <v>152394.24789999999</v>
      </c>
      <c r="M1026" s="172">
        <v>266689.9338</v>
      </c>
      <c r="N1026" s="172">
        <v>181835.98790000001</v>
      </c>
      <c r="O1026" s="172">
        <v>318212.97879999998</v>
      </c>
      <c r="P1026" s="172">
        <v>214391.06630000001</v>
      </c>
      <c r="Q1026" s="172">
        <v>375184.36599999998</v>
      </c>
      <c r="R1026" s="172">
        <v>235092.32440000001</v>
      </c>
      <c r="S1026" s="172">
        <v>411411.56770000001</v>
      </c>
      <c r="T1026" s="172">
        <v>254588.52900000001</v>
      </c>
      <c r="U1026" s="172">
        <v>445529.92570000002</v>
      </c>
    </row>
    <row r="1027" spans="1:21">
      <c r="A1027" s="171">
        <v>5</v>
      </c>
      <c r="B1027" s="171" t="s">
        <v>554</v>
      </c>
      <c r="C1027" s="171" t="s">
        <v>188</v>
      </c>
      <c r="D1027" s="171" t="s">
        <v>605</v>
      </c>
      <c r="E1027" s="171" t="s">
        <v>494</v>
      </c>
      <c r="F1027" s="171">
        <v>2</v>
      </c>
      <c r="G1027" s="171" t="s">
        <v>44</v>
      </c>
      <c r="H1027" s="172">
        <v>83889.724199999997</v>
      </c>
      <c r="I1027" s="172">
        <v>146807.01740000001</v>
      </c>
      <c r="J1027" s="172">
        <v>109745.3265</v>
      </c>
      <c r="K1027" s="172">
        <v>192054.32139999999</v>
      </c>
      <c r="L1027" s="172">
        <v>133178.05160000001</v>
      </c>
      <c r="M1027" s="172">
        <v>233061.59030000001</v>
      </c>
      <c r="N1027" s="172">
        <v>162906.69349999999</v>
      </c>
      <c r="O1027" s="172">
        <v>285086.71370000002</v>
      </c>
      <c r="P1027" s="172">
        <v>193243.7389</v>
      </c>
      <c r="Q1027" s="172">
        <v>338176.54300000001</v>
      </c>
      <c r="R1027" s="172">
        <v>212910.17480000001</v>
      </c>
      <c r="S1027" s="172">
        <v>372592.80589999998</v>
      </c>
      <c r="T1027" s="172">
        <v>231203.93780000001</v>
      </c>
      <c r="U1027" s="172">
        <v>404606.89110000001</v>
      </c>
    </row>
    <row r="1028" spans="1:21">
      <c r="A1028" s="171">
        <v>5</v>
      </c>
      <c r="B1028" s="171" t="s">
        <v>554</v>
      </c>
      <c r="C1028" s="171" t="s">
        <v>188</v>
      </c>
      <c r="D1028" s="171" t="s">
        <v>605</v>
      </c>
      <c r="E1028" s="171" t="s">
        <v>494</v>
      </c>
      <c r="F1028" s="171">
        <v>3</v>
      </c>
      <c r="G1028" s="171" t="s">
        <v>43</v>
      </c>
      <c r="H1028" s="172">
        <v>74578.327900000004</v>
      </c>
      <c r="I1028" s="172">
        <v>130512.07369999999</v>
      </c>
      <c r="J1028" s="172">
        <v>101444.4853</v>
      </c>
      <c r="K1028" s="172">
        <v>177527.84940000001</v>
      </c>
      <c r="L1028" s="172">
        <v>128211.37059999999</v>
      </c>
      <c r="M1028" s="172">
        <v>224369.89850000001</v>
      </c>
      <c r="N1028" s="172">
        <v>168703.17420000001</v>
      </c>
      <c r="O1028" s="172">
        <v>295230.55479999998</v>
      </c>
      <c r="P1028" s="172">
        <v>208773.9803</v>
      </c>
      <c r="Q1028" s="172">
        <v>365354.46549999999</v>
      </c>
      <c r="R1028" s="172">
        <v>235020.07610000001</v>
      </c>
      <c r="S1028" s="172">
        <v>411285.13309999998</v>
      </c>
      <c r="T1028" s="172">
        <v>260891.95180000001</v>
      </c>
      <c r="U1028" s="172">
        <v>456560.91570000001</v>
      </c>
    </row>
    <row r="1029" spans="1:21">
      <c r="A1029" s="171">
        <v>5</v>
      </c>
      <c r="B1029" s="171" t="s">
        <v>554</v>
      </c>
      <c r="C1029" s="171" t="s">
        <v>188</v>
      </c>
      <c r="D1029" s="171" t="s">
        <v>605</v>
      </c>
      <c r="E1029" s="171" t="s">
        <v>494</v>
      </c>
      <c r="F1029" s="171">
        <v>4</v>
      </c>
      <c r="G1029" s="171" t="s">
        <v>46</v>
      </c>
      <c r="H1029" s="172">
        <v>83745.847299999994</v>
      </c>
      <c r="I1029" s="172">
        <v>133993.35769999999</v>
      </c>
      <c r="J1029" s="172">
        <v>117244.1862</v>
      </c>
      <c r="K1029" s="172">
        <v>187590.70079999999</v>
      </c>
      <c r="L1029" s="172">
        <v>150742.5252</v>
      </c>
      <c r="M1029" s="172">
        <v>241188.04389999999</v>
      </c>
      <c r="N1029" s="172">
        <v>200990.0336</v>
      </c>
      <c r="O1029" s="172">
        <v>321584.05859999999</v>
      </c>
      <c r="P1029" s="172">
        <v>251237.54199999999</v>
      </c>
      <c r="Q1029" s="172">
        <v>401980.07319999998</v>
      </c>
      <c r="R1029" s="172">
        <v>284735.88089999999</v>
      </c>
      <c r="S1029" s="172">
        <v>455577.41619999998</v>
      </c>
      <c r="T1029" s="172">
        <v>318234.21980000002</v>
      </c>
      <c r="U1029" s="172">
        <v>509174.75929999998</v>
      </c>
    </row>
    <row r="1030" spans="1:21">
      <c r="A1030" s="171">
        <v>5</v>
      </c>
      <c r="B1030" s="171" t="s">
        <v>554</v>
      </c>
      <c r="C1030" s="171" t="s">
        <v>188</v>
      </c>
      <c r="D1030" s="171" t="s">
        <v>605</v>
      </c>
      <c r="E1030" s="171" t="s">
        <v>504</v>
      </c>
      <c r="F1030" s="171">
        <v>1</v>
      </c>
      <c r="G1030" s="171" t="s">
        <v>48</v>
      </c>
      <c r="H1030" s="172">
        <v>93331.930399999997</v>
      </c>
      <c r="I1030" s="172">
        <v>163330.87820000001</v>
      </c>
      <c r="J1030" s="172">
        <v>120860.90579999999</v>
      </c>
      <c r="K1030" s="172">
        <v>211506.58499999999</v>
      </c>
      <c r="L1030" s="172">
        <v>144679.95379999999</v>
      </c>
      <c r="M1030" s="172">
        <v>253189.9192</v>
      </c>
      <c r="N1030" s="172">
        <v>172609.66529999999</v>
      </c>
      <c r="O1030" s="172">
        <v>302066.9143</v>
      </c>
      <c r="P1030" s="172">
        <v>203492.49789999999</v>
      </c>
      <c r="Q1030" s="172">
        <v>356111.8714</v>
      </c>
      <c r="R1030" s="172">
        <v>223130.54089999999</v>
      </c>
      <c r="S1030" s="172">
        <v>390478.44650000002</v>
      </c>
      <c r="T1030" s="172">
        <v>241617.2702</v>
      </c>
      <c r="U1030" s="172">
        <v>422830.22289999999</v>
      </c>
    </row>
    <row r="1031" spans="1:21">
      <c r="A1031" s="171">
        <v>5</v>
      </c>
      <c r="B1031" s="171" t="s">
        <v>554</v>
      </c>
      <c r="C1031" s="171" t="s">
        <v>188</v>
      </c>
      <c r="D1031" s="171" t="s">
        <v>605</v>
      </c>
      <c r="E1031" s="171" t="s">
        <v>504</v>
      </c>
      <c r="F1031" s="171">
        <v>2</v>
      </c>
      <c r="G1031" s="171" t="s">
        <v>44</v>
      </c>
      <c r="H1031" s="172">
        <v>79762.445600000006</v>
      </c>
      <c r="I1031" s="172">
        <v>139584.27979999999</v>
      </c>
      <c r="J1031" s="172">
        <v>104316.32739999999</v>
      </c>
      <c r="K1031" s="172">
        <v>182553.5729</v>
      </c>
      <c r="L1031" s="172">
        <v>126561.82490000001</v>
      </c>
      <c r="M1031" s="172">
        <v>221483.19349999999</v>
      </c>
      <c r="N1031" s="172">
        <v>154762.04399999999</v>
      </c>
      <c r="O1031" s="172">
        <v>270833.57699999999</v>
      </c>
      <c r="P1031" s="172">
        <v>183553.5882</v>
      </c>
      <c r="Q1031" s="172">
        <v>321218.7794</v>
      </c>
      <c r="R1031" s="172">
        <v>202215.94149999999</v>
      </c>
      <c r="S1031" s="172">
        <v>353877.89760000003</v>
      </c>
      <c r="T1031" s="172">
        <v>219568.94020000001</v>
      </c>
      <c r="U1031" s="172">
        <v>384245.64539999998</v>
      </c>
    </row>
    <row r="1032" spans="1:21">
      <c r="A1032" s="171">
        <v>5</v>
      </c>
      <c r="B1032" s="171" t="s">
        <v>554</v>
      </c>
      <c r="C1032" s="171" t="s">
        <v>188</v>
      </c>
      <c r="D1032" s="171" t="s">
        <v>605</v>
      </c>
      <c r="E1032" s="171" t="s">
        <v>504</v>
      </c>
      <c r="F1032" s="171">
        <v>3</v>
      </c>
      <c r="G1032" s="171" t="s">
        <v>43</v>
      </c>
      <c r="H1032" s="172">
        <v>70976.994300000006</v>
      </c>
      <c r="I1032" s="172">
        <v>124209.74</v>
      </c>
      <c r="J1032" s="172">
        <v>96572.056700000001</v>
      </c>
      <c r="K1032" s="172">
        <v>169001.0992</v>
      </c>
      <c r="L1032" s="172">
        <v>122073.51949999999</v>
      </c>
      <c r="M1032" s="172">
        <v>213628.65919999999</v>
      </c>
      <c r="N1032" s="172">
        <v>160647.67679999999</v>
      </c>
      <c r="O1032" s="172">
        <v>281133.43420000002</v>
      </c>
      <c r="P1032" s="172">
        <v>198824.8934</v>
      </c>
      <c r="Q1032" s="172">
        <v>347943.56349999999</v>
      </c>
      <c r="R1032" s="172">
        <v>223835.32620000001</v>
      </c>
      <c r="S1032" s="172">
        <v>391711.82069999998</v>
      </c>
      <c r="T1032" s="172">
        <v>248492.92290000001</v>
      </c>
      <c r="U1032" s="172">
        <v>434862.61499999999</v>
      </c>
    </row>
    <row r="1033" spans="1:21">
      <c r="A1033" s="171">
        <v>5</v>
      </c>
      <c r="B1033" s="171" t="s">
        <v>554</v>
      </c>
      <c r="C1033" s="171" t="s">
        <v>188</v>
      </c>
      <c r="D1033" s="171" t="s">
        <v>605</v>
      </c>
      <c r="E1033" s="171" t="s">
        <v>504</v>
      </c>
      <c r="F1033" s="171">
        <v>4</v>
      </c>
      <c r="G1033" s="171" t="s">
        <v>46</v>
      </c>
      <c r="H1033" s="172">
        <v>79533.441300000006</v>
      </c>
      <c r="I1033" s="172">
        <v>127253.50810000001</v>
      </c>
      <c r="J1033" s="172">
        <v>111346.81789999999</v>
      </c>
      <c r="K1033" s="172">
        <v>178154.9112</v>
      </c>
      <c r="L1033" s="172">
        <v>143160.19440000001</v>
      </c>
      <c r="M1033" s="172">
        <v>229056.31450000001</v>
      </c>
      <c r="N1033" s="172">
        <v>190880.2592</v>
      </c>
      <c r="O1033" s="172">
        <v>305408.41930000001</v>
      </c>
      <c r="P1033" s="172">
        <v>238600.32399999999</v>
      </c>
      <c r="Q1033" s="172">
        <v>381760.52399999998</v>
      </c>
      <c r="R1033" s="172">
        <v>270413.70049999998</v>
      </c>
      <c r="S1033" s="172">
        <v>432661.92719999998</v>
      </c>
      <c r="T1033" s="172">
        <v>302227.07709999999</v>
      </c>
      <c r="U1033" s="172">
        <v>483563.33049999998</v>
      </c>
    </row>
    <row r="1034" spans="1:21">
      <c r="A1034" s="171">
        <v>5</v>
      </c>
      <c r="B1034" s="171" t="s">
        <v>554</v>
      </c>
      <c r="C1034" s="171" t="s">
        <v>188</v>
      </c>
      <c r="D1034" s="171" t="s">
        <v>605</v>
      </c>
      <c r="E1034" s="171" t="s">
        <v>515</v>
      </c>
      <c r="F1034" s="171">
        <v>1</v>
      </c>
      <c r="G1034" s="171" t="s">
        <v>48</v>
      </c>
      <c r="H1034" s="172">
        <v>94832.954700000002</v>
      </c>
      <c r="I1034" s="172">
        <v>165957.67069999999</v>
      </c>
      <c r="J1034" s="172">
        <v>122787.22440000001</v>
      </c>
      <c r="K1034" s="172">
        <v>214877.6427</v>
      </c>
      <c r="L1034" s="172">
        <v>146974.0233</v>
      </c>
      <c r="M1034" s="172">
        <v>257204.54070000001</v>
      </c>
      <c r="N1034" s="172">
        <v>175328.56510000001</v>
      </c>
      <c r="O1034" s="172">
        <v>306824.9889</v>
      </c>
      <c r="P1034" s="172">
        <v>206680.87479999999</v>
      </c>
      <c r="Q1034" s="172">
        <v>361691.53090000001</v>
      </c>
      <c r="R1034" s="172">
        <v>226617.56890000001</v>
      </c>
      <c r="S1034" s="172">
        <v>396580.74560000002</v>
      </c>
      <c r="T1034" s="172">
        <v>245378.65340000001</v>
      </c>
      <c r="U1034" s="172">
        <v>429412.64350000001</v>
      </c>
    </row>
    <row r="1035" spans="1:21">
      <c r="A1035" s="171">
        <v>5</v>
      </c>
      <c r="B1035" s="171" t="s">
        <v>554</v>
      </c>
      <c r="C1035" s="171" t="s">
        <v>188</v>
      </c>
      <c r="D1035" s="171" t="s">
        <v>605</v>
      </c>
      <c r="E1035" s="171" t="s">
        <v>515</v>
      </c>
      <c r="F1035" s="171">
        <v>2</v>
      </c>
      <c r="G1035" s="171" t="s">
        <v>44</v>
      </c>
      <c r="H1035" s="172">
        <v>81126.404599999994</v>
      </c>
      <c r="I1035" s="172">
        <v>141971.20800000001</v>
      </c>
      <c r="J1035" s="172">
        <v>106075.52929999999</v>
      </c>
      <c r="K1035" s="172">
        <v>185632.17619999999</v>
      </c>
      <c r="L1035" s="172">
        <v>128672.88310000001</v>
      </c>
      <c r="M1035" s="172">
        <v>225177.54550000001</v>
      </c>
      <c r="N1035" s="172">
        <v>157300.6649</v>
      </c>
      <c r="O1035" s="172">
        <v>275276.16350000002</v>
      </c>
      <c r="P1035" s="172">
        <v>186540.56210000001</v>
      </c>
      <c r="Q1035" s="172">
        <v>326445.98369999998</v>
      </c>
      <c r="R1035" s="172">
        <v>205491.71119999999</v>
      </c>
      <c r="S1035" s="172">
        <v>359610.49459999998</v>
      </c>
      <c r="T1035" s="172">
        <v>223107.61319999999</v>
      </c>
      <c r="U1035" s="172">
        <v>390438.32319999998</v>
      </c>
    </row>
    <row r="1036" spans="1:21">
      <c r="A1036" s="171">
        <v>5</v>
      </c>
      <c r="B1036" s="171" t="s">
        <v>554</v>
      </c>
      <c r="C1036" s="171" t="s">
        <v>188</v>
      </c>
      <c r="D1036" s="171" t="s">
        <v>605</v>
      </c>
      <c r="E1036" s="171" t="s">
        <v>515</v>
      </c>
      <c r="F1036" s="171">
        <v>3</v>
      </c>
      <c r="G1036" s="171" t="s">
        <v>43</v>
      </c>
      <c r="H1036" s="172">
        <v>72247.0726</v>
      </c>
      <c r="I1036" s="172">
        <v>126432.37699999999</v>
      </c>
      <c r="J1036" s="172">
        <v>98321.926600000006</v>
      </c>
      <c r="K1036" s="172">
        <v>172063.37150000001</v>
      </c>
      <c r="L1036" s="172">
        <v>124302.2355</v>
      </c>
      <c r="M1036" s="172">
        <v>217528.91219999999</v>
      </c>
      <c r="N1036" s="172">
        <v>163597.91399999999</v>
      </c>
      <c r="O1036" s="172">
        <v>286296.34960000002</v>
      </c>
      <c r="P1036" s="172">
        <v>202492.64259999999</v>
      </c>
      <c r="Q1036" s="172">
        <v>354362.12449999998</v>
      </c>
      <c r="R1036" s="172">
        <v>227976.96160000001</v>
      </c>
      <c r="S1036" s="172">
        <v>398959.6827</v>
      </c>
      <c r="T1036" s="172">
        <v>253104.8805</v>
      </c>
      <c r="U1036" s="172">
        <v>442933.54090000002</v>
      </c>
    </row>
    <row r="1037" spans="1:21">
      <c r="A1037" s="171">
        <v>5</v>
      </c>
      <c r="B1037" s="171" t="s">
        <v>554</v>
      </c>
      <c r="C1037" s="171" t="s">
        <v>188</v>
      </c>
      <c r="D1037" s="171" t="s">
        <v>605</v>
      </c>
      <c r="E1037" s="171" t="s">
        <v>515</v>
      </c>
      <c r="F1037" s="171">
        <v>4</v>
      </c>
      <c r="G1037" s="171" t="s">
        <v>46</v>
      </c>
      <c r="H1037" s="172">
        <v>80816.885599999994</v>
      </c>
      <c r="I1037" s="172">
        <v>129307.0189</v>
      </c>
      <c r="J1037" s="172">
        <v>113143.63989999999</v>
      </c>
      <c r="K1037" s="172">
        <v>181029.8265</v>
      </c>
      <c r="L1037" s="172">
        <v>145470.3941</v>
      </c>
      <c r="M1037" s="172">
        <v>232752.63399999999</v>
      </c>
      <c r="N1037" s="172">
        <v>193960.52549999999</v>
      </c>
      <c r="O1037" s="172">
        <v>310336.84539999999</v>
      </c>
      <c r="P1037" s="172">
        <v>242450.6568</v>
      </c>
      <c r="Q1037" s="172">
        <v>387921.05670000002</v>
      </c>
      <c r="R1037" s="172">
        <v>274777.41110000003</v>
      </c>
      <c r="S1037" s="172">
        <v>439643.86430000002</v>
      </c>
      <c r="T1037" s="172">
        <v>307104.1654</v>
      </c>
      <c r="U1037" s="172">
        <v>491366.67180000001</v>
      </c>
    </row>
    <row r="1038" spans="1:21">
      <c r="A1038" s="171">
        <v>5</v>
      </c>
      <c r="B1038" s="171" t="s">
        <v>554</v>
      </c>
      <c r="C1038" s="171" t="s">
        <v>188</v>
      </c>
      <c r="D1038" s="171" t="s">
        <v>605</v>
      </c>
      <c r="E1038" s="171" t="s">
        <v>420</v>
      </c>
      <c r="F1038" s="171">
        <v>1</v>
      </c>
      <c r="G1038" s="171" t="s">
        <v>48</v>
      </c>
      <c r="H1038" s="172">
        <v>94832.954700000002</v>
      </c>
      <c r="I1038" s="172">
        <v>165957.67069999999</v>
      </c>
      <c r="J1038" s="172">
        <v>122787.22440000001</v>
      </c>
      <c r="K1038" s="172">
        <v>214877.6427</v>
      </c>
      <c r="L1038" s="172">
        <v>146974.0233</v>
      </c>
      <c r="M1038" s="172">
        <v>257204.54070000001</v>
      </c>
      <c r="N1038" s="172">
        <v>175328.56510000001</v>
      </c>
      <c r="O1038" s="172">
        <v>306824.9889</v>
      </c>
      <c r="P1038" s="172">
        <v>206680.87479999999</v>
      </c>
      <c r="Q1038" s="172">
        <v>361691.53090000001</v>
      </c>
      <c r="R1038" s="172">
        <v>226617.56890000001</v>
      </c>
      <c r="S1038" s="172">
        <v>396580.74560000002</v>
      </c>
      <c r="T1038" s="172">
        <v>245378.65340000001</v>
      </c>
      <c r="U1038" s="172">
        <v>429412.64350000001</v>
      </c>
    </row>
    <row r="1039" spans="1:21">
      <c r="A1039" s="171">
        <v>5</v>
      </c>
      <c r="B1039" s="171" t="s">
        <v>554</v>
      </c>
      <c r="C1039" s="171" t="s">
        <v>188</v>
      </c>
      <c r="D1039" s="171" t="s">
        <v>605</v>
      </c>
      <c r="E1039" s="171" t="s">
        <v>420</v>
      </c>
      <c r="F1039" s="171">
        <v>2</v>
      </c>
      <c r="G1039" s="171" t="s">
        <v>44</v>
      </c>
      <c r="H1039" s="172">
        <v>81126.404599999994</v>
      </c>
      <c r="I1039" s="172">
        <v>141971.20800000001</v>
      </c>
      <c r="J1039" s="172">
        <v>106075.52929999999</v>
      </c>
      <c r="K1039" s="172">
        <v>185632.17619999999</v>
      </c>
      <c r="L1039" s="172">
        <v>128672.88310000001</v>
      </c>
      <c r="M1039" s="172">
        <v>225177.54550000001</v>
      </c>
      <c r="N1039" s="172">
        <v>157300.6649</v>
      </c>
      <c r="O1039" s="172">
        <v>275276.16350000002</v>
      </c>
      <c r="P1039" s="172">
        <v>186540.56210000001</v>
      </c>
      <c r="Q1039" s="172">
        <v>326445.98369999998</v>
      </c>
      <c r="R1039" s="172">
        <v>205491.71119999999</v>
      </c>
      <c r="S1039" s="172">
        <v>359610.49459999998</v>
      </c>
      <c r="T1039" s="172">
        <v>223107.61319999999</v>
      </c>
      <c r="U1039" s="172">
        <v>390438.32319999998</v>
      </c>
    </row>
    <row r="1040" spans="1:21">
      <c r="A1040" s="171">
        <v>5</v>
      </c>
      <c r="B1040" s="171" t="s">
        <v>554</v>
      </c>
      <c r="C1040" s="171" t="s">
        <v>188</v>
      </c>
      <c r="D1040" s="171" t="s">
        <v>605</v>
      </c>
      <c r="E1040" s="171" t="s">
        <v>420</v>
      </c>
      <c r="F1040" s="171">
        <v>3</v>
      </c>
      <c r="G1040" s="171" t="s">
        <v>43</v>
      </c>
      <c r="H1040" s="172">
        <v>72247.0726</v>
      </c>
      <c r="I1040" s="172">
        <v>126432.37699999999</v>
      </c>
      <c r="J1040" s="172">
        <v>98321.926600000006</v>
      </c>
      <c r="K1040" s="172">
        <v>172063.37150000001</v>
      </c>
      <c r="L1040" s="172">
        <v>124302.2355</v>
      </c>
      <c r="M1040" s="172">
        <v>217528.91219999999</v>
      </c>
      <c r="N1040" s="172">
        <v>163597.91399999999</v>
      </c>
      <c r="O1040" s="172">
        <v>286296.34960000002</v>
      </c>
      <c r="P1040" s="172">
        <v>202492.64259999999</v>
      </c>
      <c r="Q1040" s="172">
        <v>354362.12449999998</v>
      </c>
      <c r="R1040" s="172">
        <v>227976.96160000001</v>
      </c>
      <c r="S1040" s="172">
        <v>398959.6827</v>
      </c>
      <c r="T1040" s="172">
        <v>253104.8805</v>
      </c>
      <c r="U1040" s="172">
        <v>442933.54090000002</v>
      </c>
    </row>
    <row r="1041" spans="1:21">
      <c r="A1041" s="171">
        <v>5</v>
      </c>
      <c r="B1041" s="171" t="s">
        <v>554</v>
      </c>
      <c r="C1041" s="171" t="s">
        <v>188</v>
      </c>
      <c r="D1041" s="171" t="s">
        <v>605</v>
      </c>
      <c r="E1041" s="171" t="s">
        <v>420</v>
      </c>
      <c r="F1041" s="171">
        <v>4</v>
      </c>
      <c r="G1041" s="171" t="s">
        <v>46</v>
      </c>
      <c r="H1041" s="172">
        <v>80816.885599999994</v>
      </c>
      <c r="I1041" s="172">
        <v>129307.0189</v>
      </c>
      <c r="J1041" s="172">
        <v>113143.63989999999</v>
      </c>
      <c r="K1041" s="172">
        <v>181029.8265</v>
      </c>
      <c r="L1041" s="172">
        <v>145470.3941</v>
      </c>
      <c r="M1041" s="172">
        <v>232752.63399999999</v>
      </c>
      <c r="N1041" s="172">
        <v>193960.52549999999</v>
      </c>
      <c r="O1041" s="172">
        <v>310336.84539999999</v>
      </c>
      <c r="P1041" s="172">
        <v>242450.6568</v>
      </c>
      <c r="Q1041" s="172">
        <v>387921.05670000002</v>
      </c>
      <c r="R1041" s="172">
        <v>274777.41110000003</v>
      </c>
      <c r="S1041" s="172">
        <v>439643.86430000002</v>
      </c>
      <c r="T1041" s="172">
        <v>307104.1654</v>
      </c>
      <c r="U1041" s="172">
        <v>491366.67180000001</v>
      </c>
    </row>
    <row r="1042" spans="1:21">
      <c r="A1042" s="171">
        <v>5</v>
      </c>
      <c r="B1042" s="171" t="s">
        <v>554</v>
      </c>
      <c r="C1042" s="171" t="s">
        <v>188</v>
      </c>
      <c r="D1042" s="171" t="s">
        <v>605</v>
      </c>
      <c r="E1042" s="171" t="s">
        <v>530</v>
      </c>
      <c r="F1042" s="171">
        <v>1</v>
      </c>
      <c r="G1042" s="171" t="s">
        <v>48</v>
      </c>
      <c r="H1042" s="172">
        <v>101243.3472</v>
      </c>
      <c r="I1042" s="172">
        <v>177175.85759999999</v>
      </c>
      <c r="J1042" s="172">
        <v>131153.228</v>
      </c>
      <c r="K1042" s="172">
        <v>229518.149</v>
      </c>
      <c r="L1042" s="172">
        <v>157032.94200000001</v>
      </c>
      <c r="M1042" s="172">
        <v>274807.64840000001</v>
      </c>
      <c r="N1042" s="172">
        <v>187396.2899</v>
      </c>
      <c r="O1042" s="172">
        <v>327943.5073</v>
      </c>
      <c r="P1042" s="172">
        <v>220970.81599999999</v>
      </c>
      <c r="Q1042" s="172">
        <v>386698.92790000001</v>
      </c>
      <c r="R1042" s="172">
        <v>242320.1612</v>
      </c>
      <c r="S1042" s="172">
        <v>424060.28210000001</v>
      </c>
      <c r="T1042" s="172">
        <v>262436.29590000003</v>
      </c>
      <c r="U1042" s="172">
        <v>459263.51770000003</v>
      </c>
    </row>
    <row r="1043" spans="1:21">
      <c r="A1043" s="171">
        <v>5</v>
      </c>
      <c r="B1043" s="171" t="s">
        <v>554</v>
      </c>
      <c r="C1043" s="171" t="s">
        <v>188</v>
      </c>
      <c r="D1043" s="171" t="s">
        <v>605</v>
      </c>
      <c r="E1043" s="171" t="s">
        <v>530</v>
      </c>
      <c r="F1043" s="171">
        <v>2</v>
      </c>
      <c r="G1043" s="171" t="s">
        <v>44</v>
      </c>
      <c r="H1043" s="172">
        <v>86303.2071</v>
      </c>
      <c r="I1043" s="172">
        <v>151030.61240000001</v>
      </c>
      <c r="J1043" s="172">
        <v>112937.4797</v>
      </c>
      <c r="K1043" s="172">
        <v>197640.5894</v>
      </c>
      <c r="L1043" s="172">
        <v>137084.6986</v>
      </c>
      <c r="M1043" s="172">
        <v>239898.2225</v>
      </c>
      <c r="N1043" s="172">
        <v>167745.8781</v>
      </c>
      <c r="O1043" s="172">
        <v>293555.2867</v>
      </c>
      <c r="P1043" s="172">
        <v>199017.87450000001</v>
      </c>
      <c r="Q1043" s="172">
        <v>348281.28039999999</v>
      </c>
      <c r="R1043" s="172">
        <v>219292.97560000001</v>
      </c>
      <c r="S1043" s="172">
        <v>383762.70730000001</v>
      </c>
      <c r="T1043" s="172">
        <v>238160.86129999999</v>
      </c>
      <c r="U1043" s="172">
        <v>416781.5073</v>
      </c>
    </row>
    <row r="1044" spans="1:21">
      <c r="A1044" s="171">
        <v>5</v>
      </c>
      <c r="B1044" s="171" t="s">
        <v>554</v>
      </c>
      <c r="C1044" s="171" t="s">
        <v>188</v>
      </c>
      <c r="D1044" s="171" t="s">
        <v>605</v>
      </c>
      <c r="E1044" s="171" t="s">
        <v>530</v>
      </c>
      <c r="F1044" s="171">
        <v>3</v>
      </c>
      <c r="G1044" s="171" t="s">
        <v>43</v>
      </c>
      <c r="H1044" s="172">
        <v>76644.291200000007</v>
      </c>
      <c r="I1044" s="172">
        <v>134127.5097</v>
      </c>
      <c r="J1044" s="172">
        <v>104223.8749</v>
      </c>
      <c r="K1044" s="172">
        <v>182391.78109999999</v>
      </c>
      <c r="L1044" s="172">
        <v>131700.4045</v>
      </c>
      <c r="M1044" s="172">
        <v>230475.7078</v>
      </c>
      <c r="N1044" s="172">
        <v>173269.6832</v>
      </c>
      <c r="O1044" s="172">
        <v>303221.94559999998</v>
      </c>
      <c r="P1044" s="172">
        <v>214401.9264</v>
      </c>
      <c r="Q1044" s="172">
        <v>375203.3713</v>
      </c>
      <c r="R1044" s="172">
        <v>241337.82689999999</v>
      </c>
      <c r="S1044" s="172">
        <v>422341.19709999999</v>
      </c>
      <c r="T1044" s="172">
        <v>267885.2513</v>
      </c>
      <c r="U1044" s="172">
        <v>468799.18979999999</v>
      </c>
    </row>
    <row r="1045" spans="1:21">
      <c r="A1045" s="171">
        <v>5</v>
      </c>
      <c r="B1045" s="171" t="s">
        <v>554</v>
      </c>
      <c r="C1045" s="171" t="s">
        <v>188</v>
      </c>
      <c r="D1045" s="171" t="s">
        <v>605</v>
      </c>
      <c r="E1045" s="171" t="s">
        <v>530</v>
      </c>
      <c r="F1045" s="171">
        <v>4</v>
      </c>
      <c r="G1045" s="171" t="s">
        <v>46</v>
      </c>
      <c r="H1045" s="172">
        <v>86263.433999999994</v>
      </c>
      <c r="I1045" s="172">
        <v>138021.4964</v>
      </c>
      <c r="J1045" s="172">
        <v>120768.8075</v>
      </c>
      <c r="K1045" s="172">
        <v>193230.0949</v>
      </c>
      <c r="L1045" s="172">
        <v>155274.18109999999</v>
      </c>
      <c r="M1045" s="172">
        <v>248438.69349999999</v>
      </c>
      <c r="N1045" s="172">
        <v>207032.2415</v>
      </c>
      <c r="O1045" s="172">
        <v>331251.59129999997</v>
      </c>
      <c r="P1045" s="172">
        <v>258790.30179999999</v>
      </c>
      <c r="Q1045" s="172">
        <v>414064.489</v>
      </c>
      <c r="R1045" s="172">
        <v>293295.67540000001</v>
      </c>
      <c r="S1045" s="172">
        <v>469273.08750000002</v>
      </c>
      <c r="T1045" s="172">
        <v>327801.049</v>
      </c>
      <c r="U1045" s="172">
        <v>524481.6862</v>
      </c>
    </row>
    <row r="1046" spans="1:21">
      <c r="A1046" s="171">
        <v>5</v>
      </c>
      <c r="B1046" s="171" t="s">
        <v>554</v>
      </c>
      <c r="C1046" s="171" t="s">
        <v>188</v>
      </c>
      <c r="D1046" s="171" t="s">
        <v>605</v>
      </c>
      <c r="E1046" s="171" t="s">
        <v>535</v>
      </c>
      <c r="F1046" s="171">
        <v>1</v>
      </c>
      <c r="G1046" s="171" t="s">
        <v>48</v>
      </c>
      <c r="H1046" s="172">
        <v>97794.694900000002</v>
      </c>
      <c r="I1046" s="172">
        <v>171140.71609999999</v>
      </c>
      <c r="J1046" s="172">
        <v>126647.83900000001</v>
      </c>
      <c r="K1046" s="172">
        <v>221633.71840000001</v>
      </c>
      <c r="L1046" s="172">
        <v>151612.70800000001</v>
      </c>
      <c r="M1046" s="172">
        <v>265322.239</v>
      </c>
      <c r="N1046" s="172">
        <v>180888.85579999999</v>
      </c>
      <c r="O1046" s="172">
        <v>316555.4976</v>
      </c>
      <c r="P1046" s="172">
        <v>213260.61110000001</v>
      </c>
      <c r="Q1046" s="172">
        <v>373206.06939999998</v>
      </c>
      <c r="R1046" s="172">
        <v>233845.39079999999</v>
      </c>
      <c r="S1046" s="172">
        <v>409229.43400000001</v>
      </c>
      <c r="T1046" s="172">
        <v>253226.40410000001</v>
      </c>
      <c r="U1046" s="172">
        <v>443146.2072</v>
      </c>
    </row>
    <row r="1047" spans="1:21">
      <c r="A1047" s="171">
        <v>5</v>
      </c>
      <c r="B1047" s="171" t="s">
        <v>554</v>
      </c>
      <c r="C1047" s="171" t="s">
        <v>188</v>
      </c>
      <c r="D1047" s="171" t="s">
        <v>605</v>
      </c>
      <c r="E1047" s="171" t="s">
        <v>535</v>
      </c>
      <c r="F1047" s="171">
        <v>2</v>
      </c>
      <c r="G1047" s="171" t="s">
        <v>44</v>
      </c>
      <c r="H1047" s="172">
        <v>83539.883199999997</v>
      </c>
      <c r="I1047" s="172">
        <v>146194.79579999999</v>
      </c>
      <c r="J1047" s="172">
        <v>109267.6767</v>
      </c>
      <c r="K1047" s="172">
        <v>191218.43429999999</v>
      </c>
      <c r="L1047" s="172">
        <v>132579.52290000001</v>
      </c>
      <c r="M1047" s="172">
        <v>232014.16510000001</v>
      </c>
      <c r="N1047" s="172">
        <v>162139.84030000001</v>
      </c>
      <c r="O1047" s="172">
        <v>283744.7206</v>
      </c>
      <c r="P1047" s="172">
        <v>192314.68659999999</v>
      </c>
      <c r="Q1047" s="172">
        <v>336550.70169999998</v>
      </c>
      <c r="R1047" s="172">
        <v>211874.49969999999</v>
      </c>
      <c r="S1047" s="172">
        <v>370780.37439999997</v>
      </c>
      <c r="T1047" s="172">
        <v>230064.52309999999</v>
      </c>
      <c r="U1047" s="172">
        <v>402612.9155</v>
      </c>
    </row>
    <row r="1048" spans="1:21">
      <c r="A1048" s="171">
        <v>5</v>
      </c>
      <c r="B1048" s="171" t="s">
        <v>554</v>
      </c>
      <c r="C1048" s="171" t="s">
        <v>188</v>
      </c>
      <c r="D1048" s="171" t="s">
        <v>605</v>
      </c>
      <c r="E1048" s="171" t="s">
        <v>535</v>
      </c>
      <c r="F1048" s="171">
        <v>3</v>
      </c>
      <c r="G1048" s="171" t="s">
        <v>43</v>
      </c>
      <c r="H1048" s="172">
        <v>74313.032900000006</v>
      </c>
      <c r="I1048" s="172">
        <v>130047.8075</v>
      </c>
      <c r="J1048" s="172">
        <v>101101.31200000001</v>
      </c>
      <c r="K1048" s="172">
        <v>176927.29610000001</v>
      </c>
      <c r="L1048" s="172">
        <v>127791.2645</v>
      </c>
      <c r="M1048" s="172">
        <v>223634.71280000001</v>
      </c>
      <c r="N1048" s="172">
        <v>168164.4167</v>
      </c>
      <c r="O1048" s="172">
        <v>294287.7292</v>
      </c>
      <c r="P1048" s="172">
        <v>208120.5809</v>
      </c>
      <c r="Q1048" s="172">
        <v>364211.01659999997</v>
      </c>
      <c r="R1048" s="172">
        <v>234294.70370000001</v>
      </c>
      <c r="S1048" s="172">
        <v>410015.7316</v>
      </c>
      <c r="T1048" s="172">
        <v>260098.17060000001</v>
      </c>
      <c r="U1048" s="172">
        <v>455171.79849999998</v>
      </c>
    </row>
    <row r="1049" spans="1:21">
      <c r="A1049" s="171">
        <v>5</v>
      </c>
      <c r="B1049" s="171" t="s">
        <v>554</v>
      </c>
      <c r="C1049" s="171" t="s">
        <v>188</v>
      </c>
      <c r="D1049" s="171" t="s">
        <v>605</v>
      </c>
      <c r="E1049" s="171" t="s">
        <v>535</v>
      </c>
      <c r="F1049" s="171">
        <v>4</v>
      </c>
      <c r="G1049" s="171" t="s">
        <v>46</v>
      </c>
      <c r="H1049" s="172">
        <v>83334.467399999994</v>
      </c>
      <c r="I1049" s="172">
        <v>133335.14980000001</v>
      </c>
      <c r="J1049" s="172">
        <v>116668.2542</v>
      </c>
      <c r="K1049" s="172">
        <v>186669.2096</v>
      </c>
      <c r="L1049" s="172">
        <v>150002.04120000001</v>
      </c>
      <c r="M1049" s="172">
        <v>240003.26949999999</v>
      </c>
      <c r="N1049" s="172">
        <v>200002.72159999999</v>
      </c>
      <c r="O1049" s="172">
        <v>320004.35930000001</v>
      </c>
      <c r="P1049" s="172">
        <v>250003.402</v>
      </c>
      <c r="Q1049" s="172">
        <v>400005.44910000003</v>
      </c>
      <c r="R1049" s="172">
        <v>283337.18890000001</v>
      </c>
      <c r="S1049" s="172">
        <v>453339.50890000002</v>
      </c>
      <c r="T1049" s="172">
        <v>316670.97580000001</v>
      </c>
      <c r="U1049" s="172">
        <v>506673.56880000001</v>
      </c>
    </row>
    <row r="1050" spans="1:21">
      <c r="A1050" s="171">
        <v>5</v>
      </c>
      <c r="B1050" s="171" t="s">
        <v>554</v>
      </c>
      <c r="C1050" s="171" t="s">
        <v>202</v>
      </c>
      <c r="D1050" s="171" t="s">
        <v>606</v>
      </c>
      <c r="E1050" s="171" t="s">
        <v>247</v>
      </c>
      <c r="F1050" s="171">
        <v>1</v>
      </c>
      <c r="G1050" s="171" t="s">
        <v>48</v>
      </c>
      <c r="H1050" s="172">
        <v>103758.4866</v>
      </c>
      <c r="I1050" s="172">
        <v>181577.35149999999</v>
      </c>
      <c r="J1050" s="172">
        <v>134361.0949</v>
      </c>
      <c r="K1050" s="172">
        <v>235131.91620000001</v>
      </c>
      <c r="L1050" s="172">
        <v>160839.53649999999</v>
      </c>
      <c r="M1050" s="172">
        <v>281469.1888</v>
      </c>
      <c r="N1050" s="172">
        <v>191886.95189999999</v>
      </c>
      <c r="O1050" s="172">
        <v>335802.16580000002</v>
      </c>
      <c r="P1050" s="172">
        <v>226217.1084</v>
      </c>
      <c r="Q1050" s="172">
        <v>395879.93969999999</v>
      </c>
      <c r="R1050" s="172">
        <v>248047.27710000001</v>
      </c>
      <c r="S1050" s="172">
        <v>434082.73489999998</v>
      </c>
      <c r="T1050" s="172">
        <v>268596.93030000001</v>
      </c>
      <c r="U1050" s="172">
        <v>470044.62800000003</v>
      </c>
    </row>
    <row r="1051" spans="1:21">
      <c r="A1051" s="171">
        <v>5</v>
      </c>
      <c r="B1051" s="171" t="s">
        <v>554</v>
      </c>
      <c r="C1051" s="171" t="s">
        <v>202</v>
      </c>
      <c r="D1051" s="171" t="s">
        <v>606</v>
      </c>
      <c r="E1051" s="171" t="s">
        <v>247</v>
      </c>
      <c r="F1051" s="171">
        <v>2</v>
      </c>
      <c r="G1051" s="171" t="s">
        <v>44</v>
      </c>
      <c r="H1051" s="172">
        <v>88681.281099999993</v>
      </c>
      <c r="I1051" s="172">
        <v>155192.24189999999</v>
      </c>
      <c r="J1051" s="172">
        <v>115978.22990000001</v>
      </c>
      <c r="K1051" s="172">
        <v>202961.90229999999</v>
      </c>
      <c r="L1051" s="172">
        <v>140708.2818</v>
      </c>
      <c r="M1051" s="172">
        <v>246239.4932</v>
      </c>
      <c r="N1051" s="172">
        <v>172056.26130000001</v>
      </c>
      <c r="O1051" s="172">
        <v>301098.4572</v>
      </c>
      <c r="P1051" s="172">
        <v>204062.76389999999</v>
      </c>
      <c r="Q1051" s="172">
        <v>357109.83689999999</v>
      </c>
      <c r="R1051" s="172">
        <v>224808.83309999999</v>
      </c>
      <c r="S1051" s="172">
        <v>393415.45799999998</v>
      </c>
      <c r="T1051" s="172">
        <v>244098.7855</v>
      </c>
      <c r="U1051" s="172">
        <v>427172.87469999999</v>
      </c>
    </row>
    <row r="1052" spans="1:21">
      <c r="A1052" s="171">
        <v>5</v>
      </c>
      <c r="B1052" s="171" t="s">
        <v>554</v>
      </c>
      <c r="C1052" s="171" t="s">
        <v>202</v>
      </c>
      <c r="D1052" s="171" t="s">
        <v>606</v>
      </c>
      <c r="E1052" s="171" t="s">
        <v>247</v>
      </c>
      <c r="F1052" s="171">
        <v>3</v>
      </c>
      <c r="G1052" s="171" t="s">
        <v>43</v>
      </c>
      <c r="H1052" s="172">
        <v>78919.149799999999</v>
      </c>
      <c r="I1052" s="172">
        <v>138108.51209999999</v>
      </c>
      <c r="J1052" s="172">
        <v>107380.4371</v>
      </c>
      <c r="K1052" s="172">
        <v>187915.76500000001</v>
      </c>
      <c r="L1052" s="172">
        <v>135737.72500000001</v>
      </c>
      <c r="M1052" s="172">
        <v>237541.01869999999</v>
      </c>
      <c r="N1052" s="172">
        <v>178631.39309999999</v>
      </c>
      <c r="O1052" s="172">
        <v>312604.93810000003</v>
      </c>
      <c r="P1052" s="172">
        <v>221084.01639999999</v>
      </c>
      <c r="Q1052" s="172">
        <v>386897.02879999997</v>
      </c>
      <c r="R1052" s="172">
        <v>248895.71530000001</v>
      </c>
      <c r="S1052" s="172">
        <v>435567.50160000002</v>
      </c>
      <c r="T1052" s="172">
        <v>276315.37400000001</v>
      </c>
      <c r="U1052" s="172">
        <v>483551.9045</v>
      </c>
    </row>
    <row r="1053" spans="1:21">
      <c r="A1053" s="171">
        <v>5</v>
      </c>
      <c r="B1053" s="171" t="s">
        <v>554</v>
      </c>
      <c r="C1053" s="171" t="s">
        <v>202</v>
      </c>
      <c r="D1053" s="171" t="s">
        <v>606</v>
      </c>
      <c r="E1053" s="171" t="s">
        <v>247</v>
      </c>
      <c r="F1053" s="171">
        <v>4</v>
      </c>
      <c r="G1053" s="171" t="s">
        <v>46</v>
      </c>
      <c r="H1053" s="172">
        <v>88418.939899999998</v>
      </c>
      <c r="I1053" s="172">
        <v>141470.30609999999</v>
      </c>
      <c r="J1053" s="172">
        <v>123786.5159</v>
      </c>
      <c r="K1053" s="172">
        <v>198058.4284</v>
      </c>
      <c r="L1053" s="172">
        <v>159154.0919</v>
      </c>
      <c r="M1053" s="172">
        <v>254646.5508</v>
      </c>
      <c r="N1053" s="172">
        <v>212205.4558</v>
      </c>
      <c r="O1053" s="172">
        <v>339528.73440000002</v>
      </c>
      <c r="P1053" s="172">
        <v>265256.8198</v>
      </c>
      <c r="Q1053" s="172">
        <v>424410.9179</v>
      </c>
      <c r="R1053" s="172">
        <v>300624.39569999999</v>
      </c>
      <c r="S1053" s="172">
        <v>480999.0404</v>
      </c>
      <c r="T1053" s="172">
        <v>335991.9718</v>
      </c>
      <c r="U1053" s="172">
        <v>537587.16280000005</v>
      </c>
    </row>
    <row r="1054" spans="1:21">
      <c r="A1054" s="171">
        <v>5</v>
      </c>
      <c r="B1054" s="171" t="s">
        <v>554</v>
      </c>
      <c r="C1054" s="171" t="s">
        <v>202</v>
      </c>
      <c r="D1054" s="171" t="s">
        <v>606</v>
      </c>
      <c r="E1054" s="171" t="s">
        <v>289</v>
      </c>
      <c r="F1054" s="171">
        <v>1</v>
      </c>
      <c r="G1054" s="171" t="s">
        <v>48</v>
      </c>
      <c r="H1054" s="172">
        <v>100289.68</v>
      </c>
      <c r="I1054" s="172">
        <v>175506.94010000001</v>
      </c>
      <c r="J1054" s="172">
        <v>129859.69469999999</v>
      </c>
      <c r="K1054" s="172">
        <v>227254.4656</v>
      </c>
      <c r="L1054" s="172">
        <v>155444.57550000001</v>
      </c>
      <c r="M1054" s="172">
        <v>272028.00699999998</v>
      </c>
      <c r="N1054" s="172">
        <v>185440.7634</v>
      </c>
      <c r="O1054" s="172">
        <v>324521.33600000001</v>
      </c>
      <c r="P1054" s="172">
        <v>218608.39480000001</v>
      </c>
      <c r="Q1054" s="172">
        <v>382564.69079999998</v>
      </c>
      <c r="R1054" s="172">
        <v>239699.3897</v>
      </c>
      <c r="S1054" s="172">
        <v>419473.93190000003</v>
      </c>
      <c r="T1054" s="172">
        <v>259549.5307</v>
      </c>
      <c r="U1054" s="172">
        <v>454211.67859999998</v>
      </c>
    </row>
    <row r="1055" spans="1:21">
      <c r="A1055" s="171">
        <v>5</v>
      </c>
      <c r="B1055" s="171" t="s">
        <v>554</v>
      </c>
      <c r="C1055" s="171" t="s">
        <v>202</v>
      </c>
      <c r="D1055" s="171" t="s">
        <v>606</v>
      </c>
      <c r="E1055" s="171" t="s">
        <v>289</v>
      </c>
      <c r="F1055" s="171">
        <v>2</v>
      </c>
      <c r="G1055" s="171" t="s">
        <v>44</v>
      </c>
      <c r="H1055" s="172">
        <v>85760.737599999993</v>
      </c>
      <c r="I1055" s="172">
        <v>150081.29089999999</v>
      </c>
      <c r="J1055" s="172">
        <v>112145.2988</v>
      </c>
      <c r="K1055" s="172">
        <v>196254.27280000001</v>
      </c>
      <c r="L1055" s="172">
        <v>136045.36790000001</v>
      </c>
      <c r="M1055" s="172">
        <v>238079.39369999999</v>
      </c>
      <c r="N1055" s="172">
        <v>166331.19029999999</v>
      </c>
      <c r="O1055" s="172">
        <v>291079.58309999999</v>
      </c>
      <c r="P1055" s="172">
        <v>197259.66450000001</v>
      </c>
      <c r="Q1055" s="172">
        <v>345204.41279999999</v>
      </c>
      <c r="R1055" s="172">
        <v>217305.98180000001</v>
      </c>
      <c r="S1055" s="172">
        <v>380285.46799999999</v>
      </c>
      <c r="T1055" s="172">
        <v>235942.22930000001</v>
      </c>
      <c r="U1055" s="172">
        <v>412898.90120000002</v>
      </c>
    </row>
    <row r="1056" spans="1:21">
      <c r="A1056" s="171">
        <v>5</v>
      </c>
      <c r="B1056" s="171" t="s">
        <v>554</v>
      </c>
      <c r="C1056" s="171" t="s">
        <v>202</v>
      </c>
      <c r="D1056" s="171" t="s">
        <v>606</v>
      </c>
      <c r="E1056" s="171" t="s">
        <v>289</v>
      </c>
      <c r="F1056" s="171">
        <v>3</v>
      </c>
      <c r="G1056" s="171" t="s">
        <v>43</v>
      </c>
      <c r="H1056" s="172">
        <v>76350.793300000005</v>
      </c>
      <c r="I1056" s="172">
        <v>133613.88819999999</v>
      </c>
      <c r="J1056" s="172">
        <v>103897.6972</v>
      </c>
      <c r="K1056" s="172">
        <v>181820.97010000001</v>
      </c>
      <c r="L1056" s="172">
        <v>131344.38339999999</v>
      </c>
      <c r="M1056" s="172">
        <v>229852.6709</v>
      </c>
      <c r="N1056" s="172">
        <v>172859.14060000001</v>
      </c>
      <c r="O1056" s="172">
        <v>302503.49609999999</v>
      </c>
      <c r="P1056" s="172">
        <v>213948.891</v>
      </c>
      <c r="Q1056" s="172">
        <v>374410.55900000001</v>
      </c>
      <c r="R1056" s="172">
        <v>240869.82769999999</v>
      </c>
      <c r="S1056" s="172">
        <v>421522.1986</v>
      </c>
      <c r="T1056" s="172">
        <v>267412.98060000001</v>
      </c>
      <c r="U1056" s="172">
        <v>467972.71600000001</v>
      </c>
    </row>
    <row r="1057" spans="1:21">
      <c r="A1057" s="171">
        <v>5</v>
      </c>
      <c r="B1057" s="171" t="s">
        <v>554</v>
      </c>
      <c r="C1057" s="171" t="s">
        <v>202</v>
      </c>
      <c r="D1057" s="171" t="s">
        <v>606</v>
      </c>
      <c r="E1057" s="171" t="s">
        <v>289</v>
      </c>
      <c r="F1057" s="171">
        <v>4</v>
      </c>
      <c r="G1057" s="171" t="s">
        <v>46</v>
      </c>
      <c r="H1057" s="172">
        <v>85465.319799999997</v>
      </c>
      <c r="I1057" s="172">
        <v>136744.51379999999</v>
      </c>
      <c r="J1057" s="172">
        <v>119651.44779999999</v>
      </c>
      <c r="K1057" s="172">
        <v>191442.31940000001</v>
      </c>
      <c r="L1057" s="172">
        <v>153837.57579999999</v>
      </c>
      <c r="M1057" s="172">
        <v>246140.1249</v>
      </c>
      <c r="N1057" s="172">
        <v>205116.7677</v>
      </c>
      <c r="O1057" s="172">
        <v>328186.8333</v>
      </c>
      <c r="P1057" s="172">
        <v>256395.9596</v>
      </c>
      <c r="Q1057" s="172">
        <v>410233.54149999999</v>
      </c>
      <c r="R1057" s="172">
        <v>290582.08750000002</v>
      </c>
      <c r="S1057" s="172">
        <v>464931.34700000001</v>
      </c>
      <c r="T1057" s="172">
        <v>324768.21549999999</v>
      </c>
      <c r="U1057" s="172">
        <v>519629.15250000003</v>
      </c>
    </row>
    <row r="1058" spans="1:21">
      <c r="A1058" s="171">
        <v>5</v>
      </c>
      <c r="B1058" s="171" t="s">
        <v>554</v>
      </c>
      <c r="C1058" s="171" t="s">
        <v>202</v>
      </c>
      <c r="D1058" s="171" t="s">
        <v>606</v>
      </c>
      <c r="E1058" s="171" t="s">
        <v>330</v>
      </c>
      <c r="F1058" s="171">
        <v>1</v>
      </c>
      <c r="G1058" s="171" t="s">
        <v>48</v>
      </c>
      <c r="H1058" s="172">
        <v>102338.0643</v>
      </c>
      <c r="I1058" s="172">
        <v>179091.61259999999</v>
      </c>
      <c r="J1058" s="172">
        <v>132418.8026</v>
      </c>
      <c r="K1058" s="172">
        <v>231732.9045</v>
      </c>
      <c r="L1058" s="172">
        <v>158444.35260000001</v>
      </c>
      <c r="M1058" s="172">
        <v>277277.61709999997</v>
      </c>
      <c r="N1058" s="172">
        <v>188923.04240000001</v>
      </c>
      <c r="O1058" s="172">
        <v>330615.32419999997</v>
      </c>
      <c r="P1058" s="172">
        <v>222622.73449999999</v>
      </c>
      <c r="Q1058" s="172">
        <v>389589.78539999999</v>
      </c>
      <c r="R1058" s="172">
        <v>244052.6825</v>
      </c>
      <c r="S1058" s="172">
        <v>427092.19439999998</v>
      </c>
      <c r="T1058" s="172">
        <v>264185.54090000002</v>
      </c>
      <c r="U1058" s="172">
        <v>462324.69660000002</v>
      </c>
    </row>
    <row r="1059" spans="1:21">
      <c r="A1059" s="171">
        <v>5</v>
      </c>
      <c r="B1059" s="171" t="s">
        <v>554</v>
      </c>
      <c r="C1059" s="171" t="s">
        <v>202</v>
      </c>
      <c r="D1059" s="171" t="s">
        <v>606</v>
      </c>
      <c r="E1059" s="171" t="s">
        <v>330</v>
      </c>
      <c r="F1059" s="171">
        <v>2</v>
      </c>
      <c r="G1059" s="171" t="s">
        <v>44</v>
      </c>
      <c r="H1059" s="172">
        <v>87946.187300000005</v>
      </c>
      <c r="I1059" s="172">
        <v>153905.8279</v>
      </c>
      <c r="J1059" s="172">
        <v>114871.52340000001</v>
      </c>
      <c r="K1059" s="172">
        <v>201025.166</v>
      </c>
      <c r="L1059" s="172">
        <v>139228.15640000001</v>
      </c>
      <c r="M1059" s="172">
        <v>243649.27359999999</v>
      </c>
      <c r="N1059" s="172">
        <v>169993.74799999999</v>
      </c>
      <c r="O1059" s="172">
        <v>297489.05910000001</v>
      </c>
      <c r="P1059" s="172">
        <v>201475.40719999999</v>
      </c>
      <c r="Q1059" s="172">
        <v>352581.96250000002</v>
      </c>
      <c r="R1059" s="172">
        <v>221870.53289999999</v>
      </c>
      <c r="S1059" s="172">
        <v>388273.4326</v>
      </c>
      <c r="T1059" s="172">
        <v>240800.9497</v>
      </c>
      <c r="U1059" s="172">
        <v>421401.66210000002</v>
      </c>
    </row>
    <row r="1060" spans="1:21">
      <c r="A1060" s="171">
        <v>5</v>
      </c>
      <c r="B1060" s="171" t="s">
        <v>554</v>
      </c>
      <c r="C1060" s="171" t="s">
        <v>202</v>
      </c>
      <c r="D1060" s="171" t="s">
        <v>606</v>
      </c>
      <c r="E1060" s="171" t="s">
        <v>330</v>
      </c>
      <c r="F1060" s="171">
        <v>3</v>
      </c>
      <c r="G1060" s="171" t="s">
        <v>43</v>
      </c>
      <c r="H1060" s="172">
        <v>78597.452000000005</v>
      </c>
      <c r="I1060" s="172">
        <v>137545.54089999999</v>
      </c>
      <c r="J1060" s="172">
        <v>107071.25900000001</v>
      </c>
      <c r="K1060" s="172">
        <v>187374.70329999999</v>
      </c>
      <c r="L1060" s="172">
        <v>135445.79389999999</v>
      </c>
      <c r="M1060" s="172">
        <v>237030.13939999999</v>
      </c>
      <c r="N1060" s="172">
        <v>178349.07199999999</v>
      </c>
      <c r="O1060" s="172">
        <v>312110.87589999998</v>
      </c>
      <c r="P1060" s="172">
        <v>220831.35260000001</v>
      </c>
      <c r="Q1060" s="172">
        <v>386454.86690000002</v>
      </c>
      <c r="R1060" s="172">
        <v>248685.09789999999</v>
      </c>
      <c r="S1060" s="172">
        <v>435198.92139999999</v>
      </c>
      <c r="T1060" s="172">
        <v>276164.62329999998</v>
      </c>
      <c r="U1060" s="172">
        <v>483288.09080000001</v>
      </c>
    </row>
    <row r="1061" spans="1:21">
      <c r="A1061" s="171">
        <v>5</v>
      </c>
      <c r="B1061" s="171" t="s">
        <v>554</v>
      </c>
      <c r="C1061" s="171" t="s">
        <v>202</v>
      </c>
      <c r="D1061" s="171" t="s">
        <v>606</v>
      </c>
      <c r="E1061" s="171" t="s">
        <v>330</v>
      </c>
      <c r="F1061" s="171">
        <v>4</v>
      </c>
      <c r="G1061" s="171" t="s">
        <v>46</v>
      </c>
      <c r="H1061" s="172">
        <v>87234.096699999995</v>
      </c>
      <c r="I1061" s="172">
        <v>139574.55679999999</v>
      </c>
      <c r="J1061" s="172">
        <v>122127.73540000001</v>
      </c>
      <c r="K1061" s="172">
        <v>195404.37950000001</v>
      </c>
      <c r="L1061" s="172">
        <v>157021.37409999999</v>
      </c>
      <c r="M1061" s="172">
        <v>251234.2023</v>
      </c>
      <c r="N1061" s="172">
        <v>209361.8321</v>
      </c>
      <c r="O1061" s="172">
        <v>334978.9363</v>
      </c>
      <c r="P1061" s="172">
        <v>261702.29010000001</v>
      </c>
      <c r="Q1061" s="172">
        <v>418723.6703</v>
      </c>
      <c r="R1061" s="172">
        <v>296595.92879999999</v>
      </c>
      <c r="S1061" s="172">
        <v>474553.49300000002</v>
      </c>
      <c r="T1061" s="172">
        <v>331489.5674</v>
      </c>
      <c r="U1061" s="172">
        <v>530383.31579999998</v>
      </c>
    </row>
    <row r="1062" spans="1:21">
      <c r="A1062" s="171">
        <v>5</v>
      </c>
      <c r="B1062" s="171" t="s">
        <v>554</v>
      </c>
      <c r="C1062" s="171" t="s">
        <v>202</v>
      </c>
      <c r="D1062" s="171" t="s">
        <v>606</v>
      </c>
      <c r="E1062" s="171" t="s">
        <v>369</v>
      </c>
      <c r="F1062" s="171">
        <v>1</v>
      </c>
      <c r="G1062" s="171" t="s">
        <v>48</v>
      </c>
      <c r="H1062" s="172">
        <v>107754.493</v>
      </c>
      <c r="I1062" s="172">
        <v>188570.3628</v>
      </c>
      <c r="J1062" s="172">
        <v>139499.2654</v>
      </c>
      <c r="K1062" s="172">
        <v>244123.7144</v>
      </c>
      <c r="L1062" s="172">
        <v>166965.46890000001</v>
      </c>
      <c r="M1062" s="172">
        <v>292189.57040000003</v>
      </c>
      <c r="N1062" s="172">
        <v>199157.75399999999</v>
      </c>
      <c r="O1062" s="172">
        <v>348526.06949999998</v>
      </c>
      <c r="P1062" s="172">
        <v>234753.26269999999</v>
      </c>
      <c r="Q1062" s="172">
        <v>410818.20980000001</v>
      </c>
      <c r="R1062" s="172">
        <v>257388.29730000001</v>
      </c>
      <c r="S1062" s="172">
        <v>450429.52029999997</v>
      </c>
      <c r="T1062" s="172">
        <v>278681.43290000001</v>
      </c>
      <c r="U1062" s="172">
        <v>487692.50750000001</v>
      </c>
    </row>
    <row r="1063" spans="1:21">
      <c r="A1063" s="171">
        <v>5</v>
      </c>
      <c r="B1063" s="171" t="s">
        <v>554</v>
      </c>
      <c r="C1063" s="171" t="s">
        <v>202</v>
      </c>
      <c r="D1063" s="171" t="s">
        <v>606</v>
      </c>
      <c r="E1063" s="171" t="s">
        <v>369</v>
      </c>
      <c r="F1063" s="171">
        <v>2</v>
      </c>
      <c r="G1063" s="171" t="s">
        <v>44</v>
      </c>
      <c r="H1063" s="172">
        <v>92266.091400000005</v>
      </c>
      <c r="I1063" s="172">
        <v>161465.66</v>
      </c>
      <c r="J1063" s="172">
        <v>120615.05</v>
      </c>
      <c r="K1063" s="172">
        <v>211076.33739999999</v>
      </c>
      <c r="L1063" s="172">
        <v>146285.18049999999</v>
      </c>
      <c r="M1063" s="172">
        <v>255999.06589999999</v>
      </c>
      <c r="N1063" s="172">
        <v>178786.22690000001</v>
      </c>
      <c r="O1063" s="172">
        <v>312875.897</v>
      </c>
      <c r="P1063" s="172">
        <v>211994.7095</v>
      </c>
      <c r="Q1063" s="172">
        <v>370990.74160000001</v>
      </c>
      <c r="R1063" s="172">
        <v>233516.07819999999</v>
      </c>
      <c r="S1063" s="172">
        <v>408653.13689999998</v>
      </c>
      <c r="T1063" s="172">
        <v>253515.15760000001</v>
      </c>
      <c r="U1063" s="172">
        <v>443651.5257</v>
      </c>
    </row>
    <row r="1064" spans="1:21">
      <c r="A1064" s="171">
        <v>5</v>
      </c>
      <c r="B1064" s="171" t="s">
        <v>554</v>
      </c>
      <c r="C1064" s="171" t="s">
        <v>202</v>
      </c>
      <c r="D1064" s="171" t="s">
        <v>606</v>
      </c>
      <c r="E1064" s="171" t="s">
        <v>369</v>
      </c>
      <c r="F1064" s="171">
        <v>3</v>
      </c>
      <c r="G1064" s="171" t="s">
        <v>43</v>
      </c>
      <c r="H1064" s="172">
        <v>82226.985499999995</v>
      </c>
      <c r="I1064" s="172">
        <v>143897.22459999999</v>
      </c>
      <c r="J1064" s="172">
        <v>111926.6879</v>
      </c>
      <c r="K1064" s="172">
        <v>195871.70379999999</v>
      </c>
      <c r="L1064" s="172">
        <v>141519.5545</v>
      </c>
      <c r="M1064" s="172">
        <v>247659.22029999999</v>
      </c>
      <c r="N1064" s="172">
        <v>186276.34729999999</v>
      </c>
      <c r="O1064" s="172">
        <v>325983.6078</v>
      </c>
      <c r="P1064" s="172">
        <v>230580.06659999999</v>
      </c>
      <c r="Q1064" s="172">
        <v>403515.11660000001</v>
      </c>
      <c r="R1064" s="172">
        <v>259612.4645</v>
      </c>
      <c r="S1064" s="172">
        <v>454321.81290000002</v>
      </c>
      <c r="T1064" s="172">
        <v>288242.13030000002</v>
      </c>
      <c r="U1064" s="172">
        <v>504423.72810000001</v>
      </c>
    </row>
    <row r="1065" spans="1:21">
      <c r="A1065" s="171">
        <v>5</v>
      </c>
      <c r="B1065" s="171" t="s">
        <v>554</v>
      </c>
      <c r="C1065" s="171" t="s">
        <v>202</v>
      </c>
      <c r="D1065" s="171" t="s">
        <v>606</v>
      </c>
      <c r="E1065" s="171" t="s">
        <v>369</v>
      </c>
      <c r="F1065" s="171">
        <v>4</v>
      </c>
      <c r="G1065" s="171" t="s">
        <v>46</v>
      </c>
      <c r="H1065" s="172">
        <v>91833.234200000006</v>
      </c>
      <c r="I1065" s="172">
        <v>146933.17689999999</v>
      </c>
      <c r="J1065" s="172">
        <v>128566.5278</v>
      </c>
      <c r="K1065" s="172">
        <v>205706.44760000001</v>
      </c>
      <c r="L1065" s="172">
        <v>165299.82149999999</v>
      </c>
      <c r="M1065" s="172">
        <v>264479.71830000001</v>
      </c>
      <c r="N1065" s="172">
        <v>220399.76199999999</v>
      </c>
      <c r="O1065" s="172">
        <v>352639.62449999998</v>
      </c>
      <c r="P1065" s="172">
        <v>275499.70250000001</v>
      </c>
      <c r="Q1065" s="172">
        <v>440799.5306</v>
      </c>
      <c r="R1065" s="172">
        <v>312232.99619999999</v>
      </c>
      <c r="S1065" s="172">
        <v>499572.80129999999</v>
      </c>
      <c r="T1065" s="172">
        <v>348966.28989999997</v>
      </c>
      <c r="U1065" s="172">
        <v>558346.07209999999</v>
      </c>
    </row>
    <row r="1066" spans="1:21">
      <c r="A1066" s="171">
        <v>5</v>
      </c>
      <c r="B1066" s="171" t="s">
        <v>554</v>
      </c>
      <c r="C1066" s="171" t="s">
        <v>202</v>
      </c>
      <c r="D1066" s="171" t="s">
        <v>606</v>
      </c>
      <c r="E1066" s="171" t="s">
        <v>406</v>
      </c>
      <c r="F1066" s="171">
        <v>1</v>
      </c>
      <c r="G1066" s="171" t="s">
        <v>48</v>
      </c>
      <c r="H1066" s="172">
        <v>99275.565000000002</v>
      </c>
      <c r="I1066" s="172">
        <v>173732.23869999999</v>
      </c>
      <c r="J1066" s="172">
        <v>128578.14629999999</v>
      </c>
      <c r="K1066" s="172">
        <v>225011.7562</v>
      </c>
      <c r="L1066" s="172">
        <v>153932.05040000001</v>
      </c>
      <c r="M1066" s="172">
        <v>269381.0882</v>
      </c>
      <c r="N1066" s="172">
        <v>183669.00109999999</v>
      </c>
      <c r="O1066" s="172">
        <v>321420.75199999998</v>
      </c>
      <c r="P1066" s="172">
        <v>216550.4792</v>
      </c>
      <c r="Q1066" s="172">
        <v>378963.33860000002</v>
      </c>
      <c r="R1066" s="172">
        <v>237459.30179999999</v>
      </c>
      <c r="S1066" s="172">
        <v>415553.7782</v>
      </c>
      <c r="T1066" s="172">
        <v>257150.2795</v>
      </c>
      <c r="U1066" s="172">
        <v>450012.989</v>
      </c>
    </row>
    <row r="1067" spans="1:21">
      <c r="A1067" s="171">
        <v>5</v>
      </c>
      <c r="B1067" s="171" t="s">
        <v>554</v>
      </c>
      <c r="C1067" s="171" t="s">
        <v>202</v>
      </c>
      <c r="D1067" s="171" t="s">
        <v>606</v>
      </c>
      <c r="E1067" s="171" t="s">
        <v>406</v>
      </c>
      <c r="F1067" s="171">
        <v>2</v>
      </c>
      <c r="G1067" s="171" t="s">
        <v>44</v>
      </c>
      <c r="H1067" s="172">
        <v>84746.622700000007</v>
      </c>
      <c r="I1067" s="172">
        <v>148306.58970000001</v>
      </c>
      <c r="J1067" s="172">
        <v>110863.75049999999</v>
      </c>
      <c r="K1067" s="172">
        <v>194011.56330000001</v>
      </c>
      <c r="L1067" s="172">
        <v>134532.84280000001</v>
      </c>
      <c r="M1067" s="172">
        <v>235432.47500000001</v>
      </c>
      <c r="N1067" s="172">
        <v>164559.42800000001</v>
      </c>
      <c r="O1067" s="172">
        <v>287978.99900000001</v>
      </c>
      <c r="P1067" s="172">
        <v>195201.74890000001</v>
      </c>
      <c r="Q1067" s="172">
        <v>341603.06050000002</v>
      </c>
      <c r="R1067" s="172">
        <v>215065.8939</v>
      </c>
      <c r="S1067" s="172">
        <v>376365.31420000002</v>
      </c>
      <c r="T1067" s="172">
        <v>233542.97810000001</v>
      </c>
      <c r="U1067" s="172">
        <v>408700.21169999999</v>
      </c>
    </row>
    <row r="1068" spans="1:21">
      <c r="A1068" s="171">
        <v>5</v>
      </c>
      <c r="B1068" s="171" t="s">
        <v>554</v>
      </c>
      <c r="C1068" s="171" t="s">
        <v>202</v>
      </c>
      <c r="D1068" s="171" t="s">
        <v>606</v>
      </c>
      <c r="E1068" s="171" t="s">
        <v>406</v>
      </c>
      <c r="F1068" s="171">
        <v>3</v>
      </c>
      <c r="G1068" s="171" t="s">
        <v>43</v>
      </c>
      <c r="H1068" s="172">
        <v>75346.013000000006</v>
      </c>
      <c r="I1068" s="172">
        <v>131855.52280000001</v>
      </c>
      <c r="J1068" s="172">
        <v>102491.0048</v>
      </c>
      <c r="K1068" s="172">
        <v>179359.25839999999</v>
      </c>
      <c r="L1068" s="172">
        <v>129535.77899999999</v>
      </c>
      <c r="M1068" s="172">
        <v>226687.61309999999</v>
      </c>
      <c r="N1068" s="172">
        <v>170447.66800000001</v>
      </c>
      <c r="O1068" s="172">
        <v>298283.41899999999</v>
      </c>
      <c r="P1068" s="172">
        <v>210934.55009999999</v>
      </c>
      <c r="Q1068" s="172">
        <v>369135.46269999997</v>
      </c>
      <c r="R1068" s="172">
        <v>237453.57490000001</v>
      </c>
      <c r="S1068" s="172">
        <v>415543.75599999999</v>
      </c>
      <c r="T1068" s="172">
        <v>263594.81550000003</v>
      </c>
      <c r="U1068" s="172">
        <v>461290.92729999998</v>
      </c>
    </row>
    <row r="1069" spans="1:21">
      <c r="A1069" s="171">
        <v>5</v>
      </c>
      <c r="B1069" s="171" t="s">
        <v>554</v>
      </c>
      <c r="C1069" s="171" t="s">
        <v>202</v>
      </c>
      <c r="D1069" s="171" t="s">
        <v>606</v>
      </c>
      <c r="E1069" s="171" t="s">
        <v>406</v>
      </c>
      <c r="F1069" s="171">
        <v>4</v>
      </c>
      <c r="G1069" s="171" t="s">
        <v>46</v>
      </c>
      <c r="H1069" s="172">
        <v>84593.258100000006</v>
      </c>
      <c r="I1069" s="172">
        <v>135349.2151</v>
      </c>
      <c r="J1069" s="172">
        <v>118430.56140000001</v>
      </c>
      <c r="K1069" s="172">
        <v>189488.90109999999</v>
      </c>
      <c r="L1069" s="172">
        <v>152267.86480000001</v>
      </c>
      <c r="M1069" s="172">
        <v>243628.58730000001</v>
      </c>
      <c r="N1069" s="172">
        <v>203023.81959999999</v>
      </c>
      <c r="O1069" s="172">
        <v>324838.11629999999</v>
      </c>
      <c r="P1069" s="172">
        <v>253779.7746</v>
      </c>
      <c r="Q1069" s="172">
        <v>406047.64529999997</v>
      </c>
      <c r="R1069" s="172">
        <v>287617.07780000003</v>
      </c>
      <c r="S1069" s="172">
        <v>460187.33130000002</v>
      </c>
      <c r="T1069" s="172">
        <v>321454.3811</v>
      </c>
      <c r="U1069" s="172">
        <v>514327.01740000001</v>
      </c>
    </row>
    <row r="1070" spans="1:21">
      <c r="A1070" s="171">
        <v>5</v>
      </c>
      <c r="B1070" s="171" t="s">
        <v>554</v>
      </c>
      <c r="C1070" s="171" t="s">
        <v>202</v>
      </c>
      <c r="D1070" s="171" t="s">
        <v>606</v>
      </c>
      <c r="E1070" s="171" t="s">
        <v>439</v>
      </c>
      <c r="F1070" s="171">
        <v>1</v>
      </c>
      <c r="G1070" s="171" t="s">
        <v>48</v>
      </c>
      <c r="H1070" s="172">
        <v>103758.4866</v>
      </c>
      <c r="I1070" s="172">
        <v>181577.35149999999</v>
      </c>
      <c r="J1070" s="172">
        <v>134361.0949</v>
      </c>
      <c r="K1070" s="172">
        <v>235131.91620000001</v>
      </c>
      <c r="L1070" s="172">
        <v>160839.53649999999</v>
      </c>
      <c r="M1070" s="172">
        <v>281469.1888</v>
      </c>
      <c r="N1070" s="172">
        <v>191886.95189999999</v>
      </c>
      <c r="O1070" s="172">
        <v>335802.16580000002</v>
      </c>
      <c r="P1070" s="172">
        <v>226217.1084</v>
      </c>
      <c r="Q1070" s="172">
        <v>395879.93969999999</v>
      </c>
      <c r="R1070" s="172">
        <v>248047.27710000001</v>
      </c>
      <c r="S1070" s="172">
        <v>434082.73489999998</v>
      </c>
      <c r="T1070" s="172">
        <v>268596.93030000001</v>
      </c>
      <c r="U1070" s="172">
        <v>470044.62800000003</v>
      </c>
    </row>
    <row r="1071" spans="1:21">
      <c r="A1071" s="171">
        <v>5</v>
      </c>
      <c r="B1071" s="171" t="s">
        <v>554</v>
      </c>
      <c r="C1071" s="171" t="s">
        <v>202</v>
      </c>
      <c r="D1071" s="171" t="s">
        <v>606</v>
      </c>
      <c r="E1071" s="171" t="s">
        <v>439</v>
      </c>
      <c r="F1071" s="171">
        <v>2</v>
      </c>
      <c r="G1071" s="171" t="s">
        <v>44</v>
      </c>
      <c r="H1071" s="172">
        <v>88681.281099999993</v>
      </c>
      <c r="I1071" s="172">
        <v>155192.24189999999</v>
      </c>
      <c r="J1071" s="172">
        <v>115978.22990000001</v>
      </c>
      <c r="K1071" s="172">
        <v>202961.90229999999</v>
      </c>
      <c r="L1071" s="172">
        <v>140708.2818</v>
      </c>
      <c r="M1071" s="172">
        <v>246239.4932</v>
      </c>
      <c r="N1071" s="172">
        <v>172056.26130000001</v>
      </c>
      <c r="O1071" s="172">
        <v>301098.4572</v>
      </c>
      <c r="P1071" s="172">
        <v>204062.76389999999</v>
      </c>
      <c r="Q1071" s="172">
        <v>357109.83689999999</v>
      </c>
      <c r="R1071" s="172">
        <v>224808.83309999999</v>
      </c>
      <c r="S1071" s="172">
        <v>393415.45799999998</v>
      </c>
      <c r="T1071" s="172">
        <v>244098.7855</v>
      </c>
      <c r="U1071" s="172">
        <v>427172.87469999999</v>
      </c>
    </row>
    <row r="1072" spans="1:21">
      <c r="A1072" s="171">
        <v>5</v>
      </c>
      <c r="B1072" s="171" t="s">
        <v>554</v>
      </c>
      <c r="C1072" s="171" t="s">
        <v>202</v>
      </c>
      <c r="D1072" s="171" t="s">
        <v>606</v>
      </c>
      <c r="E1072" s="171" t="s">
        <v>439</v>
      </c>
      <c r="F1072" s="171">
        <v>3</v>
      </c>
      <c r="G1072" s="171" t="s">
        <v>43</v>
      </c>
      <c r="H1072" s="172">
        <v>78919.149799999999</v>
      </c>
      <c r="I1072" s="172">
        <v>138108.51209999999</v>
      </c>
      <c r="J1072" s="172">
        <v>107380.4371</v>
      </c>
      <c r="K1072" s="172">
        <v>187915.76500000001</v>
      </c>
      <c r="L1072" s="172">
        <v>135737.72500000001</v>
      </c>
      <c r="M1072" s="172">
        <v>237541.01869999999</v>
      </c>
      <c r="N1072" s="172">
        <v>178631.39309999999</v>
      </c>
      <c r="O1072" s="172">
        <v>312604.93810000003</v>
      </c>
      <c r="P1072" s="172">
        <v>221084.01639999999</v>
      </c>
      <c r="Q1072" s="172">
        <v>386897.02879999997</v>
      </c>
      <c r="R1072" s="172">
        <v>248895.71530000001</v>
      </c>
      <c r="S1072" s="172">
        <v>435567.50160000002</v>
      </c>
      <c r="T1072" s="172">
        <v>276315.37400000001</v>
      </c>
      <c r="U1072" s="172">
        <v>483551.9045</v>
      </c>
    </row>
    <row r="1073" spans="1:21">
      <c r="A1073" s="171">
        <v>5</v>
      </c>
      <c r="B1073" s="171" t="s">
        <v>554</v>
      </c>
      <c r="C1073" s="171" t="s">
        <v>202</v>
      </c>
      <c r="D1073" s="171" t="s">
        <v>606</v>
      </c>
      <c r="E1073" s="171" t="s">
        <v>439</v>
      </c>
      <c r="F1073" s="171">
        <v>4</v>
      </c>
      <c r="G1073" s="171" t="s">
        <v>46</v>
      </c>
      <c r="H1073" s="172">
        <v>88418.939899999998</v>
      </c>
      <c r="I1073" s="172">
        <v>141470.30609999999</v>
      </c>
      <c r="J1073" s="172">
        <v>123786.5159</v>
      </c>
      <c r="K1073" s="172">
        <v>198058.4284</v>
      </c>
      <c r="L1073" s="172">
        <v>159154.0919</v>
      </c>
      <c r="M1073" s="172">
        <v>254646.5508</v>
      </c>
      <c r="N1073" s="172">
        <v>212205.4558</v>
      </c>
      <c r="O1073" s="172">
        <v>339528.73440000002</v>
      </c>
      <c r="P1073" s="172">
        <v>265256.8198</v>
      </c>
      <c r="Q1073" s="172">
        <v>424410.9179</v>
      </c>
      <c r="R1073" s="172">
        <v>300624.39569999999</v>
      </c>
      <c r="S1073" s="172">
        <v>480999.0404</v>
      </c>
      <c r="T1073" s="172">
        <v>335991.9718</v>
      </c>
      <c r="U1073" s="172">
        <v>537587.16280000005</v>
      </c>
    </row>
    <row r="1074" spans="1:21">
      <c r="A1074" s="171">
        <v>5</v>
      </c>
      <c r="B1074" s="171" t="s">
        <v>554</v>
      </c>
      <c r="C1074" s="171" t="s">
        <v>202</v>
      </c>
      <c r="D1074" s="171" t="s">
        <v>606</v>
      </c>
      <c r="E1074" s="171" t="s">
        <v>464</v>
      </c>
      <c r="F1074" s="171">
        <v>1</v>
      </c>
      <c r="G1074" s="171" t="s">
        <v>48</v>
      </c>
      <c r="H1074" s="172">
        <v>107307.88920000001</v>
      </c>
      <c r="I1074" s="172">
        <v>187788.80609999999</v>
      </c>
      <c r="J1074" s="172">
        <v>138846.51379999999</v>
      </c>
      <c r="K1074" s="172">
        <v>242981.39929999999</v>
      </c>
      <c r="L1074" s="172">
        <v>166133.37409999999</v>
      </c>
      <c r="M1074" s="172">
        <v>290733.40480000002</v>
      </c>
      <c r="N1074" s="172">
        <v>198088.11989999999</v>
      </c>
      <c r="O1074" s="172">
        <v>346654.20990000002</v>
      </c>
      <c r="P1074" s="172">
        <v>233419.81280000001</v>
      </c>
      <c r="Q1074" s="172">
        <v>408484.67229999998</v>
      </c>
      <c r="R1074" s="172">
        <v>255887.58470000001</v>
      </c>
      <c r="S1074" s="172">
        <v>447803.27309999999</v>
      </c>
      <c r="T1074" s="172">
        <v>276994.30949999997</v>
      </c>
      <c r="U1074" s="172">
        <v>484740.0417</v>
      </c>
    </row>
    <row r="1075" spans="1:21">
      <c r="A1075" s="171">
        <v>5</v>
      </c>
      <c r="B1075" s="171" t="s">
        <v>554</v>
      </c>
      <c r="C1075" s="171" t="s">
        <v>202</v>
      </c>
      <c r="D1075" s="171" t="s">
        <v>606</v>
      </c>
      <c r="E1075" s="171" t="s">
        <v>464</v>
      </c>
      <c r="F1075" s="171">
        <v>2</v>
      </c>
      <c r="G1075" s="171" t="s">
        <v>44</v>
      </c>
      <c r="H1075" s="172">
        <v>92230.683699999994</v>
      </c>
      <c r="I1075" s="172">
        <v>161403.69649999999</v>
      </c>
      <c r="J1075" s="172">
        <v>120463.6488</v>
      </c>
      <c r="K1075" s="172">
        <v>210811.3855</v>
      </c>
      <c r="L1075" s="172">
        <v>146002.1195</v>
      </c>
      <c r="M1075" s="172">
        <v>255503.70920000001</v>
      </c>
      <c r="N1075" s="172">
        <v>178257.42929999999</v>
      </c>
      <c r="O1075" s="172">
        <v>311950.5013</v>
      </c>
      <c r="P1075" s="172">
        <v>211265.46830000001</v>
      </c>
      <c r="Q1075" s="172">
        <v>369714.56949999998</v>
      </c>
      <c r="R1075" s="172">
        <v>232649.14060000001</v>
      </c>
      <c r="S1075" s="172">
        <v>407135.99609999999</v>
      </c>
      <c r="T1075" s="172">
        <v>252496.16469999999</v>
      </c>
      <c r="U1075" s="172">
        <v>441868.28830000001</v>
      </c>
    </row>
    <row r="1076" spans="1:21">
      <c r="A1076" s="171">
        <v>5</v>
      </c>
      <c r="B1076" s="171" t="s">
        <v>554</v>
      </c>
      <c r="C1076" s="171" t="s">
        <v>202</v>
      </c>
      <c r="D1076" s="171" t="s">
        <v>606</v>
      </c>
      <c r="E1076" s="171" t="s">
        <v>464</v>
      </c>
      <c r="F1076" s="171">
        <v>3</v>
      </c>
      <c r="G1076" s="171" t="s">
        <v>43</v>
      </c>
      <c r="H1076" s="172">
        <v>82435.880699999994</v>
      </c>
      <c r="I1076" s="172">
        <v>144262.79139999999</v>
      </c>
      <c r="J1076" s="172">
        <v>112303.8605</v>
      </c>
      <c r="K1076" s="172">
        <v>196531.75580000001</v>
      </c>
      <c r="L1076" s="172">
        <v>142067.8406</v>
      </c>
      <c r="M1076" s="172">
        <v>248618.7211</v>
      </c>
      <c r="N1076" s="172">
        <v>187071.54749999999</v>
      </c>
      <c r="O1076" s="172">
        <v>327375.20809999999</v>
      </c>
      <c r="P1076" s="172">
        <v>231634.20929999999</v>
      </c>
      <c r="Q1076" s="172">
        <v>405359.86629999999</v>
      </c>
      <c r="R1076" s="172">
        <v>260852.6005</v>
      </c>
      <c r="S1076" s="172">
        <v>456492.05080000003</v>
      </c>
      <c r="T1076" s="172">
        <v>289678.95169999998</v>
      </c>
      <c r="U1076" s="172">
        <v>506938.1654</v>
      </c>
    </row>
    <row r="1077" spans="1:21">
      <c r="A1077" s="171">
        <v>5</v>
      </c>
      <c r="B1077" s="171" t="s">
        <v>554</v>
      </c>
      <c r="C1077" s="171" t="s">
        <v>202</v>
      </c>
      <c r="D1077" s="171" t="s">
        <v>606</v>
      </c>
      <c r="E1077" s="171" t="s">
        <v>464</v>
      </c>
      <c r="F1077" s="171">
        <v>4</v>
      </c>
      <c r="G1077" s="171" t="s">
        <v>46</v>
      </c>
      <c r="H1077" s="172">
        <v>91471.155899999998</v>
      </c>
      <c r="I1077" s="172">
        <v>146353.85159999999</v>
      </c>
      <c r="J1077" s="172">
        <v>128059.6182</v>
      </c>
      <c r="K1077" s="172">
        <v>204895.3921</v>
      </c>
      <c r="L1077" s="172">
        <v>164648.08059999999</v>
      </c>
      <c r="M1077" s="172">
        <v>263436.93280000001</v>
      </c>
      <c r="N1077" s="172">
        <v>219530.77410000001</v>
      </c>
      <c r="O1077" s="172">
        <v>351249.2438</v>
      </c>
      <c r="P1077" s="172">
        <v>274413.46759999997</v>
      </c>
      <c r="Q1077" s="172">
        <v>439061.55459999997</v>
      </c>
      <c r="R1077" s="172">
        <v>311001.92989999999</v>
      </c>
      <c r="S1077" s="172">
        <v>497603.09519999998</v>
      </c>
      <c r="T1077" s="172">
        <v>347590.3922</v>
      </c>
      <c r="U1077" s="172">
        <v>556144.63580000005</v>
      </c>
    </row>
    <row r="1078" spans="1:21">
      <c r="A1078" s="171">
        <v>5</v>
      </c>
      <c r="B1078" s="171" t="s">
        <v>554</v>
      </c>
      <c r="C1078" s="171" t="s">
        <v>202</v>
      </c>
      <c r="D1078" s="171" t="s">
        <v>606</v>
      </c>
      <c r="E1078" s="171" t="s">
        <v>484</v>
      </c>
      <c r="F1078" s="171">
        <v>1</v>
      </c>
      <c r="G1078" s="171" t="s">
        <v>48</v>
      </c>
      <c r="H1078" s="172">
        <v>99295.716199999995</v>
      </c>
      <c r="I1078" s="172">
        <v>173767.50339999999</v>
      </c>
      <c r="J1078" s="172">
        <v>128574.15399999999</v>
      </c>
      <c r="K1078" s="172">
        <v>225004.76930000001</v>
      </c>
      <c r="L1078" s="172">
        <v>153906.77299999999</v>
      </c>
      <c r="M1078" s="172">
        <v>269336.85269999999</v>
      </c>
      <c r="N1078" s="172">
        <v>183607.75020000001</v>
      </c>
      <c r="O1078" s="172">
        <v>321313.56280000001</v>
      </c>
      <c r="P1078" s="172">
        <v>216448.98180000001</v>
      </c>
      <c r="Q1078" s="172">
        <v>378785.7181</v>
      </c>
      <c r="R1078" s="172">
        <v>237332.41219999999</v>
      </c>
      <c r="S1078" s="172">
        <v>415331.72149999999</v>
      </c>
      <c r="T1078" s="172">
        <v>256987.78020000001</v>
      </c>
      <c r="U1078" s="172">
        <v>449728.6153</v>
      </c>
    </row>
    <row r="1079" spans="1:21">
      <c r="A1079" s="171">
        <v>5</v>
      </c>
      <c r="B1079" s="171" t="s">
        <v>554</v>
      </c>
      <c r="C1079" s="171" t="s">
        <v>202</v>
      </c>
      <c r="D1079" s="171" t="s">
        <v>606</v>
      </c>
      <c r="E1079" s="171" t="s">
        <v>484</v>
      </c>
      <c r="F1079" s="171">
        <v>2</v>
      </c>
      <c r="G1079" s="171" t="s">
        <v>44</v>
      </c>
      <c r="H1079" s="172">
        <v>84903.839300000007</v>
      </c>
      <c r="I1079" s="172">
        <v>148581.7187</v>
      </c>
      <c r="J1079" s="172">
        <v>111026.87480000001</v>
      </c>
      <c r="K1079" s="172">
        <v>194297.03090000001</v>
      </c>
      <c r="L1079" s="172">
        <v>134690.57670000001</v>
      </c>
      <c r="M1079" s="172">
        <v>235708.5091</v>
      </c>
      <c r="N1079" s="172">
        <v>164678.4558</v>
      </c>
      <c r="O1079" s="172">
        <v>288187.2978</v>
      </c>
      <c r="P1079" s="172">
        <v>195301.6545</v>
      </c>
      <c r="Q1079" s="172">
        <v>341777.89520000003</v>
      </c>
      <c r="R1079" s="172">
        <v>215150.26269999999</v>
      </c>
      <c r="S1079" s="172">
        <v>376512.9596</v>
      </c>
      <c r="T1079" s="172">
        <v>233603.18900000001</v>
      </c>
      <c r="U1079" s="172">
        <v>408805.5808</v>
      </c>
    </row>
    <row r="1080" spans="1:21">
      <c r="A1080" s="171">
        <v>5</v>
      </c>
      <c r="B1080" s="171" t="s">
        <v>554</v>
      </c>
      <c r="C1080" s="171" t="s">
        <v>202</v>
      </c>
      <c r="D1080" s="171" t="s">
        <v>606</v>
      </c>
      <c r="E1080" s="171" t="s">
        <v>484</v>
      </c>
      <c r="F1080" s="171">
        <v>3</v>
      </c>
      <c r="G1080" s="171" t="s">
        <v>43</v>
      </c>
      <c r="H1080" s="172">
        <v>75583.108099999998</v>
      </c>
      <c r="I1080" s="172">
        <v>132270.43919999999</v>
      </c>
      <c r="J1080" s="172">
        <v>102851.1777</v>
      </c>
      <c r="K1080" s="172">
        <v>179989.56099999999</v>
      </c>
      <c r="L1080" s="172">
        <v>130019.97500000001</v>
      </c>
      <c r="M1080" s="172">
        <v>227534.95629999999</v>
      </c>
      <c r="N1080" s="172">
        <v>171114.64679999999</v>
      </c>
      <c r="O1080" s="172">
        <v>299450.63189999998</v>
      </c>
      <c r="P1080" s="172">
        <v>211788.3211</v>
      </c>
      <c r="Q1080" s="172">
        <v>370629.56199999998</v>
      </c>
      <c r="R1080" s="172">
        <v>238436.32889999999</v>
      </c>
      <c r="S1080" s="172">
        <v>417263.57579999999</v>
      </c>
      <c r="T1080" s="172">
        <v>264710.11680000002</v>
      </c>
      <c r="U1080" s="172">
        <v>463242.70449999999</v>
      </c>
    </row>
    <row r="1081" spans="1:21">
      <c r="A1081" s="171">
        <v>5</v>
      </c>
      <c r="B1081" s="171" t="s">
        <v>554</v>
      </c>
      <c r="C1081" s="171" t="s">
        <v>202</v>
      </c>
      <c r="D1081" s="171" t="s">
        <v>606</v>
      </c>
      <c r="E1081" s="171" t="s">
        <v>484</v>
      </c>
      <c r="F1081" s="171">
        <v>4</v>
      </c>
      <c r="G1081" s="171" t="s">
        <v>46</v>
      </c>
      <c r="H1081" s="172">
        <v>84617.909</v>
      </c>
      <c r="I1081" s="172">
        <v>135388.65650000001</v>
      </c>
      <c r="J1081" s="172">
        <v>118465.0727</v>
      </c>
      <c r="K1081" s="172">
        <v>189544.11910000001</v>
      </c>
      <c r="L1081" s="172">
        <v>152312.23620000001</v>
      </c>
      <c r="M1081" s="172">
        <v>243699.58170000001</v>
      </c>
      <c r="N1081" s="172">
        <v>203082.9817</v>
      </c>
      <c r="O1081" s="172">
        <v>324932.77549999999</v>
      </c>
      <c r="P1081" s="172">
        <v>253853.72700000001</v>
      </c>
      <c r="Q1081" s="172">
        <v>406165.9693</v>
      </c>
      <c r="R1081" s="172">
        <v>287700.89069999999</v>
      </c>
      <c r="S1081" s="172">
        <v>460321.43180000002</v>
      </c>
      <c r="T1081" s="172">
        <v>321548.05430000002</v>
      </c>
      <c r="U1081" s="172">
        <v>514476.89449999999</v>
      </c>
    </row>
    <row r="1082" spans="1:21">
      <c r="A1082" s="171">
        <v>5</v>
      </c>
      <c r="B1082" s="171" t="s">
        <v>554</v>
      </c>
      <c r="C1082" s="171" t="s">
        <v>202</v>
      </c>
      <c r="D1082" s="171" t="s">
        <v>606</v>
      </c>
      <c r="E1082" s="171" t="s">
        <v>497</v>
      </c>
      <c r="F1082" s="171">
        <v>1</v>
      </c>
      <c r="G1082" s="171" t="s">
        <v>48</v>
      </c>
      <c r="H1082" s="172">
        <v>104792.75290000001</v>
      </c>
      <c r="I1082" s="172">
        <v>183387.3175</v>
      </c>
      <c r="J1082" s="172">
        <v>135638.6508</v>
      </c>
      <c r="K1082" s="172">
        <v>237367.63879999999</v>
      </c>
      <c r="L1082" s="172">
        <v>162326.78409999999</v>
      </c>
      <c r="M1082" s="172">
        <v>284071.87229999999</v>
      </c>
      <c r="N1082" s="172">
        <v>193597.4633</v>
      </c>
      <c r="O1082" s="172">
        <v>338795.56069999997</v>
      </c>
      <c r="P1082" s="172">
        <v>228173.52650000001</v>
      </c>
      <c r="Q1082" s="172">
        <v>399303.67139999999</v>
      </c>
      <c r="R1082" s="172">
        <v>250160.47529999999</v>
      </c>
      <c r="S1082" s="172">
        <v>437780.83189999999</v>
      </c>
      <c r="T1082" s="172">
        <v>270833.68229999999</v>
      </c>
      <c r="U1082" s="172">
        <v>473958.94390000001</v>
      </c>
    </row>
    <row r="1083" spans="1:21">
      <c r="A1083" s="171">
        <v>5</v>
      </c>
      <c r="B1083" s="171" t="s">
        <v>554</v>
      </c>
      <c r="C1083" s="171" t="s">
        <v>202</v>
      </c>
      <c r="D1083" s="171" t="s">
        <v>606</v>
      </c>
      <c r="E1083" s="171" t="s">
        <v>497</v>
      </c>
      <c r="F1083" s="171">
        <v>2</v>
      </c>
      <c r="G1083" s="171" t="s">
        <v>44</v>
      </c>
      <c r="H1083" s="172">
        <v>89852.612800000003</v>
      </c>
      <c r="I1083" s="172">
        <v>157242.0722</v>
      </c>
      <c r="J1083" s="172">
        <v>117422.90240000001</v>
      </c>
      <c r="K1083" s="172">
        <v>205490.07939999999</v>
      </c>
      <c r="L1083" s="172">
        <v>142378.54070000001</v>
      </c>
      <c r="M1083" s="172">
        <v>249162.44630000001</v>
      </c>
      <c r="N1083" s="172">
        <v>173947.0514</v>
      </c>
      <c r="O1083" s="172">
        <v>304407.34009999997</v>
      </c>
      <c r="P1083" s="172">
        <v>206220.58499999999</v>
      </c>
      <c r="Q1083" s="172">
        <v>360886.02370000002</v>
      </c>
      <c r="R1083" s="172">
        <v>227133.28969999999</v>
      </c>
      <c r="S1083" s="172">
        <v>397483.25709999999</v>
      </c>
      <c r="T1083" s="172">
        <v>246558.24770000001</v>
      </c>
      <c r="U1083" s="172">
        <v>431476.93339999998</v>
      </c>
    </row>
    <row r="1084" spans="1:21">
      <c r="A1084" s="171">
        <v>5</v>
      </c>
      <c r="B1084" s="171" t="s">
        <v>554</v>
      </c>
      <c r="C1084" s="171" t="s">
        <v>202</v>
      </c>
      <c r="D1084" s="171" t="s">
        <v>606</v>
      </c>
      <c r="E1084" s="171" t="s">
        <v>497</v>
      </c>
      <c r="F1084" s="171">
        <v>3</v>
      </c>
      <c r="G1084" s="171" t="s">
        <v>43</v>
      </c>
      <c r="H1084" s="172">
        <v>80161.025200000004</v>
      </c>
      <c r="I1084" s="172">
        <v>140281.7942</v>
      </c>
      <c r="J1084" s="172">
        <v>109147.30250000001</v>
      </c>
      <c r="K1084" s="172">
        <v>191007.77919999999</v>
      </c>
      <c r="L1084" s="172">
        <v>138030.52559999999</v>
      </c>
      <c r="M1084" s="172">
        <v>241553.4198</v>
      </c>
      <c r="N1084" s="172">
        <v>181709.84469999999</v>
      </c>
      <c r="O1084" s="172">
        <v>317992.22820000001</v>
      </c>
      <c r="P1084" s="172">
        <v>224952.12830000001</v>
      </c>
      <c r="Q1084" s="172">
        <v>393666.22450000001</v>
      </c>
      <c r="R1084" s="172">
        <v>253294.72229999999</v>
      </c>
      <c r="S1084" s="172">
        <v>443265.76400000002</v>
      </c>
      <c r="T1084" s="172">
        <v>281248.84039999999</v>
      </c>
      <c r="U1084" s="172">
        <v>492185.4706</v>
      </c>
    </row>
    <row r="1085" spans="1:21">
      <c r="A1085" s="171">
        <v>5</v>
      </c>
      <c r="B1085" s="171" t="s">
        <v>554</v>
      </c>
      <c r="C1085" s="171" t="s">
        <v>202</v>
      </c>
      <c r="D1085" s="171" t="s">
        <v>606</v>
      </c>
      <c r="E1085" s="171" t="s">
        <v>497</v>
      </c>
      <c r="F1085" s="171">
        <v>4</v>
      </c>
      <c r="G1085" s="171" t="s">
        <v>46</v>
      </c>
      <c r="H1085" s="172">
        <v>89315.652499999997</v>
      </c>
      <c r="I1085" s="172">
        <v>142905.04610000001</v>
      </c>
      <c r="J1085" s="172">
        <v>125041.9134</v>
      </c>
      <c r="K1085" s="172">
        <v>200067.06450000001</v>
      </c>
      <c r="L1085" s="172">
        <v>160768.17439999999</v>
      </c>
      <c r="M1085" s="172">
        <v>257229.08300000001</v>
      </c>
      <c r="N1085" s="172">
        <v>214357.56589999999</v>
      </c>
      <c r="O1085" s="172">
        <v>342972.11060000001</v>
      </c>
      <c r="P1085" s="172">
        <v>267946.95740000001</v>
      </c>
      <c r="Q1085" s="172">
        <v>428715.13819999999</v>
      </c>
      <c r="R1085" s="172">
        <v>303673.21830000001</v>
      </c>
      <c r="S1085" s="172">
        <v>485877.15659999999</v>
      </c>
      <c r="T1085" s="172">
        <v>339399.47940000001</v>
      </c>
      <c r="U1085" s="172">
        <v>543039.17500000005</v>
      </c>
    </row>
    <row r="1086" spans="1:21">
      <c r="A1086" s="171">
        <v>5</v>
      </c>
      <c r="B1086" s="171" t="s">
        <v>554</v>
      </c>
      <c r="C1086" s="171" t="s">
        <v>202</v>
      </c>
      <c r="D1086" s="171" t="s">
        <v>606</v>
      </c>
      <c r="E1086" s="171" t="s">
        <v>508</v>
      </c>
      <c r="F1086" s="171">
        <v>1</v>
      </c>
      <c r="G1086" s="171" t="s">
        <v>48</v>
      </c>
      <c r="H1086" s="172">
        <v>99295.716199999995</v>
      </c>
      <c r="I1086" s="172">
        <v>173767.50339999999</v>
      </c>
      <c r="J1086" s="172">
        <v>128574.15399999999</v>
      </c>
      <c r="K1086" s="172">
        <v>225004.76930000001</v>
      </c>
      <c r="L1086" s="172">
        <v>153906.77299999999</v>
      </c>
      <c r="M1086" s="172">
        <v>269336.85269999999</v>
      </c>
      <c r="N1086" s="172">
        <v>183607.75020000001</v>
      </c>
      <c r="O1086" s="172">
        <v>321313.56280000001</v>
      </c>
      <c r="P1086" s="172">
        <v>216448.98180000001</v>
      </c>
      <c r="Q1086" s="172">
        <v>378785.7181</v>
      </c>
      <c r="R1086" s="172">
        <v>237332.41219999999</v>
      </c>
      <c r="S1086" s="172">
        <v>415331.72149999999</v>
      </c>
      <c r="T1086" s="172">
        <v>256987.78020000001</v>
      </c>
      <c r="U1086" s="172">
        <v>449728.6153</v>
      </c>
    </row>
    <row r="1087" spans="1:21">
      <c r="A1087" s="171">
        <v>5</v>
      </c>
      <c r="B1087" s="171" t="s">
        <v>554</v>
      </c>
      <c r="C1087" s="171" t="s">
        <v>202</v>
      </c>
      <c r="D1087" s="171" t="s">
        <v>606</v>
      </c>
      <c r="E1087" s="171" t="s">
        <v>508</v>
      </c>
      <c r="F1087" s="171">
        <v>2</v>
      </c>
      <c r="G1087" s="171" t="s">
        <v>44</v>
      </c>
      <c r="H1087" s="172">
        <v>84903.839300000007</v>
      </c>
      <c r="I1087" s="172">
        <v>148581.7187</v>
      </c>
      <c r="J1087" s="172">
        <v>111026.87480000001</v>
      </c>
      <c r="K1087" s="172">
        <v>194297.03090000001</v>
      </c>
      <c r="L1087" s="172">
        <v>134690.57670000001</v>
      </c>
      <c r="M1087" s="172">
        <v>235708.5091</v>
      </c>
      <c r="N1087" s="172">
        <v>164678.4558</v>
      </c>
      <c r="O1087" s="172">
        <v>288187.2978</v>
      </c>
      <c r="P1087" s="172">
        <v>195301.6545</v>
      </c>
      <c r="Q1087" s="172">
        <v>341777.89520000003</v>
      </c>
      <c r="R1087" s="172">
        <v>215150.26269999999</v>
      </c>
      <c r="S1087" s="172">
        <v>376512.9596</v>
      </c>
      <c r="T1087" s="172">
        <v>233603.18900000001</v>
      </c>
      <c r="U1087" s="172">
        <v>408805.5808</v>
      </c>
    </row>
    <row r="1088" spans="1:21">
      <c r="A1088" s="171">
        <v>5</v>
      </c>
      <c r="B1088" s="171" t="s">
        <v>554</v>
      </c>
      <c r="C1088" s="171" t="s">
        <v>202</v>
      </c>
      <c r="D1088" s="171" t="s">
        <v>606</v>
      </c>
      <c r="E1088" s="171" t="s">
        <v>508</v>
      </c>
      <c r="F1088" s="171">
        <v>3</v>
      </c>
      <c r="G1088" s="171" t="s">
        <v>43</v>
      </c>
      <c r="H1088" s="172">
        <v>75583.108099999998</v>
      </c>
      <c r="I1088" s="172">
        <v>132270.43919999999</v>
      </c>
      <c r="J1088" s="172">
        <v>102851.1777</v>
      </c>
      <c r="K1088" s="172">
        <v>179989.56099999999</v>
      </c>
      <c r="L1088" s="172">
        <v>130019.97500000001</v>
      </c>
      <c r="M1088" s="172">
        <v>227534.95629999999</v>
      </c>
      <c r="N1088" s="172">
        <v>171114.64679999999</v>
      </c>
      <c r="O1088" s="172">
        <v>299450.63189999998</v>
      </c>
      <c r="P1088" s="172">
        <v>211788.3211</v>
      </c>
      <c r="Q1088" s="172">
        <v>370629.56199999998</v>
      </c>
      <c r="R1088" s="172">
        <v>238436.32889999999</v>
      </c>
      <c r="S1088" s="172">
        <v>417263.57579999999</v>
      </c>
      <c r="T1088" s="172">
        <v>264710.11680000002</v>
      </c>
      <c r="U1088" s="172">
        <v>463242.70449999999</v>
      </c>
    </row>
    <row r="1089" spans="1:21">
      <c r="A1089" s="171">
        <v>5</v>
      </c>
      <c r="B1089" s="171" t="s">
        <v>554</v>
      </c>
      <c r="C1089" s="171" t="s">
        <v>202</v>
      </c>
      <c r="D1089" s="171" t="s">
        <v>606</v>
      </c>
      <c r="E1089" s="171" t="s">
        <v>508</v>
      </c>
      <c r="F1089" s="171">
        <v>4</v>
      </c>
      <c r="G1089" s="171" t="s">
        <v>46</v>
      </c>
      <c r="H1089" s="172">
        <v>84617.909</v>
      </c>
      <c r="I1089" s="172">
        <v>135388.65650000001</v>
      </c>
      <c r="J1089" s="172">
        <v>118465.0727</v>
      </c>
      <c r="K1089" s="172">
        <v>189544.11910000001</v>
      </c>
      <c r="L1089" s="172">
        <v>152312.23620000001</v>
      </c>
      <c r="M1089" s="172">
        <v>243699.58170000001</v>
      </c>
      <c r="N1089" s="172">
        <v>203082.9817</v>
      </c>
      <c r="O1089" s="172">
        <v>324932.77549999999</v>
      </c>
      <c r="P1089" s="172">
        <v>253853.72700000001</v>
      </c>
      <c r="Q1089" s="172">
        <v>406165.9693</v>
      </c>
      <c r="R1089" s="172">
        <v>287700.89069999999</v>
      </c>
      <c r="S1089" s="172">
        <v>460321.43180000002</v>
      </c>
      <c r="T1089" s="172">
        <v>321548.05430000002</v>
      </c>
      <c r="U1089" s="172">
        <v>514476.89449999999</v>
      </c>
    </row>
    <row r="1090" spans="1:21">
      <c r="A1090" s="171">
        <v>5</v>
      </c>
      <c r="B1090" s="171" t="s">
        <v>554</v>
      </c>
      <c r="C1090" s="171" t="s">
        <v>202</v>
      </c>
      <c r="D1090" s="171" t="s">
        <v>606</v>
      </c>
      <c r="E1090" s="171" t="s">
        <v>519</v>
      </c>
      <c r="F1090" s="171">
        <v>1</v>
      </c>
      <c r="G1090" s="171" t="s">
        <v>48</v>
      </c>
      <c r="H1090" s="172">
        <v>99802.773700000005</v>
      </c>
      <c r="I1090" s="172">
        <v>174654.85399999999</v>
      </c>
      <c r="J1090" s="172">
        <v>129214.9281</v>
      </c>
      <c r="K1090" s="172">
        <v>226126.12409999999</v>
      </c>
      <c r="L1090" s="172">
        <v>154663.0355</v>
      </c>
      <c r="M1090" s="172">
        <v>270660.31209999998</v>
      </c>
      <c r="N1090" s="172">
        <v>184493.63140000001</v>
      </c>
      <c r="O1090" s="172">
        <v>322863.85489999998</v>
      </c>
      <c r="P1090" s="172">
        <v>217477.93960000001</v>
      </c>
      <c r="Q1090" s="172">
        <v>380586.39419999998</v>
      </c>
      <c r="R1090" s="172">
        <v>238452.45619999999</v>
      </c>
      <c r="S1090" s="172">
        <v>417291.79830000002</v>
      </c>
      <c r="T1090" s="172">
        <v>258187.40580000001</v>
      </c>
      <c r="U1090" s="172">
        <v>451827.96010000003</v>
      </c>
    </row>
    <row r="1091" spans="1:21">
      <c r="A1091" s="171">
        <v>5</v>
      </c>
      <c r="B1091" s="171" t="s">
        <v>554</v>
      </c>
      <c r="C1091" s="171" t="s">
        <v>202</v>
      </c>
      <c r="D1091" s="171" t="s">
        <v>606</v>
      </c>
      <c r="E1091" s="171" t="s">
        <v>519</v>
      </c>
      <c r="F1091" s="171">
        <v>2</v>
      </c>
      <c r="G1091" s="171" t="s">
        <v>44</v>
      </c>
      <c r="H1091" s="172">
        <v>85410.896699999998</v>
      </c>
      <c r="I1091" s="172">
        <v>149469.06940000001</v>
      </c>
      <c r="J1091" s="172">
        <v>111667.649</v>
      </c>
      <c r="K1091" s="172">
        <v>195418.38570000001</v>
      </c>
      <c r="L1091" s="172">
        <v>135446.83919999999</v>
      </c>
      <c r="M1091" s="172">
        <v>237031.96849999999</v>
      </c>
      <c r="N1091" s="172">
        <v>165564.337</v>
      </c>
      <c r="O1091" s="172">
        <v>289737.58980000002</v>
      </c>
      <c r="P1091" s="172">
        <v>196330.6122</v>
      </c>
      <c r="Q1091" s="172">
        <v>343578.57130000001</v>
      </c>
      <c r="R1091" s="172">
        <v>216270.30660000001</v>
      </c>
      <c r="S1091" s="172">
        <v>378473.03649999999</v>
      </c>
      <c r="T1091" s="172">
        <v>234802.81460000001</v>
      </c>
      <c r="U1091" s="172">
        <v>410904.92550000001</v>
      </c>
    </row>
    <row r="1092" spans="1:21">
      <c r="A1092" s="171">
        <v>5</v>
      </c>
      <c r="B1092" s="171" t="s">
        <v>554</v>
      </c>
      <c r="C1092" s="171" t="s">
        <v>202</v>
      </c>
      <c r="D1092" s="171" t="s">
        <v>606</v>
      </c>
      <c r="E1092" s="171" t="s">
        <v>519</v>
      </c>
      <c r="F1092" s="171">
        <v>3</v>
      </c>
      <c r="G1092" s="171" t="s">
        <v>43</v>
      </c>
      <c r="H1092" s="172">
        <v>76085.498300000007</v>
      </c>
      <c r="I1092" s="172">
        <v>133149.622</v>
      </c>
      <c r="J1092" s="172">
        <v>103554.5239</v>
      </c>
      <c r="K1092" s="172">
        <v>181220.41690000001</v>
      </c>
      <c r="L1092" s="172">
        <v>130924.2773</v>
      </c>
      <c r="M1092" s="172">
        <v>229117.4852</v>
      </c>
      <c r="N1092" s="172">
        <v>172320.38320000001</v>
      </c>
      <c r="O1092" s="172">
        <v>301560.67050000001</v>
      </c>
      <c r="P1092" s="172">
        <v>213295.49160000001</v>
      </c>
      <c r="Q1092" s="172">
        <v>373267.1102</v>
      </c>
      <c r="R1092" s="172">
        <v>240144.45540000001</v>
      </c>
      <c r="S1092" s="172">
        <v>420252.79700000002</v>
      </c>
      <c r="T1092" s="172">
        <v>266619.19939999998</v>
      </c>
      <c r="U1092" s="172">
        <v>466583.59889999998</v>
      </c>
    </row>
    <row r="1093" spans="1:21">
      <c r="A1093" s="171">
        <v>5</v>
      </c>
      <c r="B1093" s="171" t="s">
        <v>554</v>
      </c>
      <c r="C1093" s="171" t="s">
        <v>202</v>
      </c>
      <c r="D1093" s="171" t="s">
        <v>606</v>
      </c>
      <c r="E1093" s="171" t="s">
        <v>519</v>
      </c>
      <c r="F1093" s="171">
        <v>4</v>
      </c>
      <c r="G1093" s="171" t="s">
        <v>46</v>
      </c>
      <c r="H1093" s="172">
        <v>85053.939799999993</v>
      </c>
      <c r="I1093" s="172">
        <v>136086.30590000001</v>
      </c>
      <c r="J1093" s="172">
        <v>119075.51579999999</v>
      </c>
      <c r="K1093" s="172">
        <v>190520.82810000001</v>
      </c>
      <c r="L1093" s="172">
        <v>153097.09179999999</v>
      </c>
      <c r="M1093" s="172">
        <v>244955.3505</v>
      </c>
      <c r="N1093" s="172">
        <v>204129.45569999999</v>
      </c>
      <c r="O1093" s="172">
        <v>326607.13400000002</v>
      </c>
      <c r="P1093" s="172">
        <v>255161.81959999999</v>
      </c>
      <c r="Q1093" s="172">
        <v>408258.91739999998</v>
      </c>
      <c r="R1093" s="172">
        <v>289183.39549999998</v>
      </c>
      <c r="S1093" s="172">
        <v>462693.43969999999</v>
      </c>
      <c r="T1093" s="172">
        <v>323204.97149999999</v>
      </c>
      <c r="U1093" s="172">
        <v>517127.962</v>
      </c>
    </row>
    <row r="1094" spans="1:21">
      <c r="A1094" s="171">
        <v>6</v>
      </c>
      <c r="B1094" s="171" t="s">
        <v>555</v>
      </c>
      <c r="C1094" s="171" t="s">
        <v>162</v>
      </c>
      <c r="D1094" s="171" t="s">
        <v>607</v>
      </c>
      <c r="E1094" s="171" t="s">
        <v>208</v>
      </c>
      <c r="F1094" s="171">
        <v>1</v>
      </c>
      <c r="G1094" s="171" t="s">
        <v>48</v>
      </c>
      <c r="H1094" s="172">
        <v>83838.887199999997</v>
      </c>
      <c r="I1094" s="172">
        <v>146718.0526</v>
      </c>
      <c r="J1094" s="172">
        <v>108658.23850000001</v>
      </c>
      <c r="K1094" s="172">
        <v>190151.91740000001</v>
      </c>
      <c r="L1094" s="172">
        <v>130134.0105</v>
      </c>
      <c r="M1094" s="172">
        <v>227734.5183</v>
      </c>
      <c r="N1094" s="172">
        <v>155349.15049999999</v>
      </c>
      <c r="O1094" s="172">
        <v>271861.0135</v>
      </c>
      <c r="P1094" s="172">
        <v>183231.79949999999</v>
      </c>
      <c r="Q1094" s="172">
        <v>320655.64909999998</v>
      </c>
      <c r="R1094" s="172">
        <v>200961.45819999999</v>
      </c>
      <c r="S1094" s="172">
        <v>351682.55190000002</v>
      </c>
      <c r="T1094" s="172">
        <v>217686.86660000001</v>
      </c>
      <c r="U1094" s="172">
        <v>380952.01640000002</v>
      </c>
    </row>
    <row r="1095" spans="1:21">
      <c r="A1095" s="171">
        <v>6</v>
      </c>
      <c r="B1095" s="171" t="s">
        <v>555</v>
      </c>
      <c r="C1095" s="171" t="s">
        <v>162</v>
      </c>
      <c r="D1095" s="171" t="s">
        <v>607</v>
      </c>
      <c r="E1095" s="171" t="s">
        <v>208</v>
      </c>
      <c r="F1095" s="171">
        <v>2</v>
      </c>
      <c r="G1095" s="171" t="s">
        <v>44</v>
      </c>
      <c r="H1095" s="172">
        <v>71228.860799999995</v>
      </c>
      <c r="I1095" s="172">
        <v>124650.5065</v>
      </c>
      <c r="J1095" s="172">
        <v>93283.478600000002</v>
      </c>
      <c r="K1095" s="172">
        <v>163246.0877</v>
      </c>
      <c r="L1095" s="172">
        <v>113296.96120000001</v>
      </c>
      <c r="M1095" s="172">
        <v>198269.68210000001</v>
      </c>
      <c r="N1095" s="172">
        <v>138763.48209999999</v>
      </c>
      <c r="O1095" s="172">
        <v>242836.0937</v>
      </c>
      <c r="P1095" s="172">
        <v>164702.7115</v>
      </c>
      <c r="Q1095" s="172">
        <v>288229.7451</v>
      </c>
      <c r="R1095" s="172">
        <v>181525.66880000001</v>
      </c>
      <c r="S1095" s="172">
        <v>317669.9204</v>
      </c>
      <c r="T1095" s="172">
        <v>197197.5091</v>
      </c>
      <c r="U1095" s="172">
        <v>345095.641</v>
      </c>
    </row>
    <row r="1096" spans="1:21">
      <c r="A1096" s="171">
        <v>6</v>
      </c>
      <c r="B1096" s="171" t="s">
        <v>555</v>
      </c>
      <c r="C1096" s="171" t="s">
        <v>162</v>
      </c>
      <c r="D1096" s="171" t="s">
        <v>607</v>
      </c>
      <c r="E1096" s="171" t="s">
        <v>208</v>
      </c>
      <c r="F1096" s="171">
        <v>3</v>
      </c>
      <c r="G1096" s="171" t="s">
        <v>43</v>
      </c>
      <c r="H1096" s="172">
        <v>63091.240100000003</v>
      </c>
      <c r="I1096" s="172">
        <v>110409.67019999999</v>
      </c>
      <c r="J1096" s="172">
        <v>85729.679099999994</v>
      </c>
      <c r="K1096" s="172">
        <v>150026.93840000001</v>
      </c>
      <c r="L1096" s="172">
        <v>108281.1366</v>
      </c>
      <c r="M1096" s="172">
        <v>189491.98910000001</v>
      </c>
      <c r="N1096" s="172">
        <v>142407.5208</v>
      </c>
      <c r="O1096" s="172">
        <v>249213.16140000001</v>
      </c>
      <c r="P1096" s="172">
        <v>176165.03090000001</v>
      </c>
      <c r="Q1096" s="172">
        <v>308288.80410000001</v>
      </c>
      <c r="R1096" s="172">
        <v>198260.1777</v>
      </c>
      <c r="S1096" s="172">
        <v>346955.31099999999</v>
      </c>
      <c r="T1096" s="172">
        <v>220027.43650000001</v>
      </c>
      <c r="U1096" s="172">
        <v>385048.01370000001</v>
      </c>
    </row>
    <row r="1097" spans="1:21">
      <c r="A1097" s="171">
        <v>6</v>
      </c>
      <c r="B1097" s="171" t="s">
        <v>555</v>
      </c>
      <c r="C1097" s="171" t="s">
        <v>162</v>
      </c>
      <c r="D1097" s="171" t="s">
        <v>607</v>
      </c>
      <c r="E1097" s="171" t="s">
        <v>208</v>
      </c>
      <c r="F1097" s="171">
        <v>4</v>
      </c>
      <c r="G1097" s="171" t="s">
        <v>46</v>
      </c>
      <c r="H1097" s="172">
        <v>71421.4035</v>
      </c>
      <c r="I1097" s="172">
        <v>114274.2473</v>
      </c>
      <c r="J1097" s="172">
        <v>99989.964900000006</v>
      </c>
      <c r="K1097" s="172">
        <v>159983.94620000001</v>
      </c>
      <c r="L1097" s="172">
        <v>128558.5263</v>
      </c>
      <c r="M1097" s="172">
        <v>205693.64509999999</v>
      </c>
      <c r="N1097" s="172">
        <v>171411.36840000001</v>
      </c>
      <c r="O1097" s="172">
        <v>274258.1936</v>
      </c>
      <c r="P1097" s="172">
        <v>214264.21049999999</v>
      </c>
      <c r="Q1097" s="172">
        <v>342822.74180000002</v>
      </c>
      <c r="R1097" s="172">
        <v>242832.77179999999</v>
      </c>
      <c r="S1097" s="172">
        <v>388532.44079999998</v>
      </c>
      <c r="T1097" s="172">
        <v>271401.3333</v>
      </c>
      <c r="U1097" s="172">
        <v>434242.1397</v>
      </c>
    </row>
    <row r="1098" spans="1:21">
      <c r="A1098" s="171">
        <v>6</v>
      </c>
      <c r="B1098" s="171" t="s">
        <v>555</v>
      </c>
      <c r="C1098" s="171" t="s">
        <v>162</v>
      </c>
      <c r="D1098" s="171" t="s">
        <v>607</v>
      </c>
      <c r="E1098" s="171" t="s">
        <v>251</v>
      </c>
      <c r="F1098" s="171">
        <v>1</v>
      </c>
      <c r="G1098" s="171" t="s">
        <v>48</v>
      </c>
      <c r="H1098" s="172">
        <v>82458.773400000005</v>
      </c>
      <c r="I1098" s="172">
        <v>144302.85339999999</v>
      </c>
      <c r="J1098" s="172">
        <v>106707.96890000001</v>
      </c>
      <c r="K1098" s="172">
        <v>186738.9455</v>
      </c>
      <c r="L1098" s="172">
        <v>127688.281</v>
      </c>
      <c r="M1098" s="172">
        <v>223454.49170000001</v>
      </c>
      <c r="N1098" s="172">
        <v>152262.7501</v>
      </c>
      <c r="O1098" s="172">
        <v>266459.8126</v>
      </c>
      <c r="P1098" s="172">
        <v>179434.4437</v>
      </c>
      <c r="Q1098" s="172">
        <v>314010.27639999997</v>
      </c>
      <c r="R1098" s="172">
        <v>196713.09849999999</v>
      </c>
      <c r="S1098" s="172">
        <v>344247.92249999999</v>
      </c>
      <c r="T1098" s="172">
        <v>212950.4939</v>
      </c>
      <c r="U1098" s="172">
        <v>372663.36430000002</v>
      </c>
    </row>
    <row r="1099" spans="1:21">
      <c r="A1099" s="171">
        <v>6</v>
      </c>
      <c r="B1099" s="171" t="s">
        <v>555</v>
      </c>
      <c r="C1099" s="171" t="s">
        <v>162</v>
      </c>
      <c r="D1099" s="171" t="s">
        <v>607</v>
      </c>
      <c r="E1099" s="171" t="s">
        <v>251</v>
      </c>
      <c r="F1099" s="171">
        <v>2</v>
      </c>
      <c r="G1099" s="171" t="s">
        <v>44</v>
      </c>
      <c r="H1099" s="172">
        <v>70808.205400000006</v>
      </c>
      <c r="I1099" s="172">
        <v>123914.35950000001</v>
      </c>
      <c r="J1099" s="172">
        <v>92503.027600000001</v>
      </c>
      <c r="K1099" s="172">
        <v>161880.29819999999</v>
      </c>
      <c r="L1099" s="172">
        <v>112132.31140000001</v>
      </c>
      <c r="M1099" s="172">
        <v>196231.54500000001</v>
      </c>
      <c r="N1099" s="172">
        <v>136939.03450000001</v>
      </c>
      <c r="O1099" s="172">
        <v>239643.31039999999</v>
      </c>
      <c r="P1099" s="172">
        <v>162315.17739999999</v>
      </c>
      <c r="Q1099" s="172">
        <v>284051.56040000002</v>
      </c>
      <c r="R1099" s="172">
        <v>178756.11900000001</v>
      </c>
      <c r="S1099" s="172">
        <v>312823.2083</v>
      </c>
      <c r="T1099" s="172">
        <v>194020.10920000001</v>
      </c>
      <c r="U1099" s="172">
        <v>339535.1911</v>
      </c>
    </row>
    <row r="1100" spans="1:21">
      <c r="A1100" s="171">
        <v>6</v>
      </c>
      <c r="B1100" s="171" t="s">
        <v>555</v>
      </c>
      <c r="C1100" s="171" t="s">
        <v>162</v>
      </c>
      <c r="D1100" s="171" t="s">
        <v>607</v>
      </c>
      <c r="E1100" s="171" t="s">
        <v>251</v>
      </c>
      <c r="F1100" s="171">
        <v>3</v>
      </c>
      <c r="G1100" s="171" t="s">
        <v>43</v>
      </c>
      <c r="H1100" s="172">
        <v>63243.737099999998</v>
      </c>
      <c r="I1100" s="172">
        <v>110676.5399</v>
      </c>
      <c r="J1100" s="172">
        <v>86140.853099999993</v>
      </c>
      <c r="K1100" s="172">
        <v>150746.49280000001</v>
      </c>
      <c r="L1100" s="172">
        <v>108957.6058</v>
      </c>
      <c r="M1100" s="172">
        <v>190675.8101</v>
      </c>
      <c r="N1100" s="172">
        <v>143459.16759999999</v>
      </c>
      <c r="O1100" s="172">
        <v>251053.54329999999</v>
      </c>
      <c r="P1100" s="172">
        <v>177619.92199999999</v>
      </c>
      <c r="Q1100" s="172">
        <v>310834.86349999998</v>
      </c>
      <c r="R1100" s="172">
        <v>200015.08309999999</v>
      </c>
      <c r="S1100" s="172">
        <v>350026.39559999999</v>
      </c>
      <c r="T1100" s="172">
        <v>222107.30439999999</v>
      </c>
      <c r="U1100" s="172">
        <v>388687.78269999998</v>
      </c>
    </row>
    <row r="1101" spans="1:21">
      <c r="A1101" s="171">
        <v>6</v>
      </c>
      <c r="B1101" s="171" t="s">
        <v>555</v>
      </c>
      <c r="C1101" s="171" t="s">
        <v>162</v>
      </c>
      <c r="D1101" s="171" t="s">
        <v>607</v>
      </c>
      <c r="E1101" s="171" t="s">
        <v>251</v>
      </c>
      <c r="F1101" s="171">
        <v>4</v>
      </c>
      <c r="G1101" s="171" t="s">
        <v>46</v>
      </c>
      <c r="H1101" s="172">
        <v>70285.867100000003</v>
      </c>
      <c r="I1101" s="172">
        <v>112457.38890000001</v>
      </c>
      <c r="J1101" s="172">
        <v>98400.213799999998</v>
      </c>
      <c r="K1101" s="172">
        <v>157440.3444</v>
      </c>
      <c r="L1101" s="172">
        <v>126514.5606</v>
      </c>
      <c r="M1101" s="172">
        <v>202423.3</v>
      </c>
      <c r="N1101" s="172">
        <v>168686.0808</v>
      </c>
      <c r="O1101" s="172">
        <v>269897.73330000002</v>
      </c>
      <c r="P1101" s="172">
        <v>210857.601</v>
      </c>
      <c r="Q1101" s="172">
        <v>337372.1666</v>
      </c>
      <c r="R1101" s="172">
        <v>238971.94769999999</v>
      </c>
      <c r="S1101" s="172">
        <v>382355.12219999998</v>
      </c>
      <c r="T1101" s="172">
        <v>267086.29460000002</v>
      </c>
      <c r="U1101" s="172">
        <v>427338.07760000002</v>
      </c>
    </row>
    <row r="1102" spans="1:21">
      <c r="A1102" s="171">
        <v>6</v>
      </c>
      <c r="B1102" s="171" t="s">
        <v>555</v>
      </c>
      <c r="C1102" s="171" t="s">
        <v>162</v>
      </c>
      <c r="D1102" s="171" t="s">
        <v>607</v>
      </c>
      <c r="E1102" s="171" t="s">
        <v>293</v>
      </c>
      <c r="F1102" s="171">
        <v>1</v>
      </c>
      <c r="G1102" s="171" t="s">
        <v>48</v>
      </c>
      <c r="H1102" s="172">
        <v>80917.446500000005</v>
      </c>
      <c r="I1102" s="172">
        <v>141605.53150000001</v>
      </c>
      <c r="J1102" s="172">
        <v>104789.63499999999</v>
      </c>
      <c r="K1102" s="172">
        <v>183381.86139999999</v>
      </c>
      <c r="L1102" s="172">
        <v>125444.7663</v>
      </c>
      <c r="M1102" s="172">
        <v>219528.34099999999</v>
      </c>
      <c r="N1102" s="172">
        <v>149666.3523</v>
      </c>
      <c r="O1102" s="172">
        <v>261916.1165</v>
      </c>
      <c r="P1102" s="172">
        <v>176449.06159999999</v>
      </c>
      <c r="Q1102" s="172">
        <v>308785.8579</v>
      </c>
      <c r="R1102" s="172">
        <v>193479.84959999999</v>
      </c>
      <c r="S1102" s="172">
        <v>338589.73690000002</v>
      </c>
      <c r="T1102" s="172">
        <v>209514.10930000001</v>
      </c>
      <c r="U1102" s="172">
        <v>366649.6911</v>
      </c>
    </row>
    <row r="1103" spans="1:21">
      <c r="A1103" s="171">
        <v>6</v>
      </c>
      <c r="B1103" s="171" t="s">
        <v>555</v>
      </c>
      <c r="C1103" s="171" t="s">
        <v>162</v>
      </c>
      <c r="D1103" s="171" t="s">
        <v>607</v>
      </c>
      <c r="E1103" s="171" t="s">
        <v>293</v>
      </c>
      <c r="F1103" s="171">
        <v>2</v>
      </c>
      <c r="G1103" s="171" t="s">
        <v>44</v>
      </c>
      <c r="H1103" s="172">
        <v>69129.813299999994</v>
      </c>
      <c r="I1103" s="172">
        <v>120977.1732</v>
      </c>
      <c r="J1103" s="172">
        <v>90417.577000000005</v>
      </c>
      <c r="K1103" s="172">
        <v>158230.7597</v>
      </c>
      <c r="L1103" s="172">
        <v>109705.7855</v>
      </c>
      <c r="M1103" s="172">
        <v>191985.12469999999</v>
      </c>
      <c r="N1103" s="172">
        <v>134162.3579</v>
      </c>
      <c r="O1103" s="172">
        <v>234784.1263</v>
      </c>
      <c r="P1103" s="172">
        <v>159128.39249999999</v>
      </c>
      <c r="Q1103" s="172">
        <v>278474.68680000002</v>
      </c>
      <c r="R1103" s="172">
        <v>175311.61180000001</v>
      </c>
      <c r="S1103" s="172">
        <v>306795.32059999998</v>
      </c>
      <c r="T1103" s="172">
        <v>190361.01430000001</v>
      </c>
      <c r="U1103" s="172">
        <v>333131.77500000002</v>
      </c>
    </row>
    <row r="1104" spans="1:21">
      <c r="A1104" s="171">
        <v>6</v>
      </c>
      <c r="B1104" s="171" t="s">
        <v>555</v>
      </c>
      <c r="C1104" s="171" t="s">
        <v>162</v>
      </c>
      <c r="D1104" s="171" t="s">
        <v>607</v>
      </c>
      <c r="E1104" s="171" t="s">
        <v>293</v>
      </c>
      <c r="F1104" s="171">
        <v>3</v>
      </c>
      <c r="G1104" s="171" t="s">
        <v>43</v>
      </c>
      <c r="H1104" s="172">
        <v>61499.468500000003</v>
      </c>
      <c r="I1104" s="172">
        <v>107624.0699</v>
      </c>
      <c r="J1104" s="172">
        <v>83670.637400000007</v>
      </c>
      <c r="K1104" s="172">
        <v>146423.61540000001</v>
      </c>
      <c r="L1104" s="172">
        <v>105760.4975</v>
      </c>
      <c r="M1104" s="172">
        <v>185080.87059999999</v>
      </c>
      <c r="N1104" s="172">
        <v>139174.97260000001</v>
      </c>
      <c r="O1104" s="172">
        <v>243556.20209999999</v>
      </c>
      <c r="P1104" s="172">
        <v>172244.63080000001</v>
      </c>
      <c r="Q1104" s="172">
        <v>301428.10379999998</v>
      </c>
      <c r="R1104" s="172">
        <v>193907.93950000001</v>
      </c>
      <c r="S1104" s="172">
        <v>339338.89409999998</v>
      </c>
      <c r="T1104" s="172">
        <v>215264.74419999999</v>
      </c>
      <c r="U1104" s="172">
        <v>376713.30229999998</v>
      </c>
    </row>
    <row r="1105" spans="1:21">
      <c r="A1105" s="171">
        <v>6</v>
      </c>
      <c r="B1105" s="171" t="s">
        <v>555</v>
      </c>
      <c r="C1105" s="171" t="s">
        <v>162</v>
      </c>
      <c r="D1105" s="171" t="s">
        <v>607</v>
      </c>
      <c r="E1105" s="171" t="s">
        <v>293</v>
      </c>
      <c r="F1105" s="171">
        <v>4</v>
      </c>
      <c r="G1105" s="171" t="s">
        <v>46</v>
      </c>
      <c r="H1105" s="172">
        <v>68953.121100000004</v>
      </c>
      <c r="I1105" s="172">
        <v>110324.9953</v>
      </c>
      <c r="J1105" s="172">
        <v>96534.369399999996</v>
      </c>
      <c r="K1105" s="172">
        <v>154454.99340000001</v>
      </c>
      <c r="L1105" s="172">
        <v>124115.61780000001</v>
      </c>
      <c r="M1105" s="172">
        <v>198584.9915</v>
      </c>
      <c r="N1105" s="172">
        <v>165487.49050000001</v>
      </c>
      <c r="O1105" s="172">
        <v>264779.98869999999</v>
      </c>
      <c r="P1105" s="172">
        <v>206859.36309999999</v>
      </c>
      <c r="Q1105" s="172">
        <v>330974.98580000002</v>
      </c>
      <c r="R1105" s="172">
        <v>234440.61139999999</v>
      </c>
      <c r="S1105" s="172">
        <v>375104.98389999999</v>
      </c>
      <c r="T1105" s="172">
        <v>262021.85990000001</v>
      </c>
      <c r="U1105" s="172">
        <v>419234.98200000002</v>
      </c>
    </row>
    <row r="1106" spans="1:21">
      <c r="A1106" s="171">
        <v>6</v>
      </c>
      <c r="B1106" s="171" t="s">
        <v>555</v>
      </c>
      <c r="C1106" s="171" t="s">
        <v>162</v>
      </c>
      <c r="D1106" s="171" t="s">
        <v>607</v>
      </c>
      <c r="E1106" s="171" t="s">
        <v>334</v>
      </c>
      <c r="F1106" s="171">
        <v>1</v>
      </c>
      <c r="G1106" s="171" t="s">
        <v>48</v>
      </c>
      <c r="H1106" s="172">
        <v>79030.275200000004</v>
      </c>
      <c r="I1106" s="172">
        <v>138302.9816</v>
      </c>
      <c r="J1106" s="172">
        <v>102198.5913</v>
      </c>
      <c r="K1106" s="172">
        <v>178847.53479999999</v>
      </c>
      <c r="L1106" s="172">
        <v>122242.77439999999</v>
      </c>
      <c r="M1106" s="172">
        <v>213924.85509999999</v>
      </c>
      <c r="N1106" s="172">
        <v>145694.07070000001</v>
      </c>
      <c r="O1106" s="172">
        <v>254964.62359999999</v>
      </c>
      <c r="P1106" s="172">
        <v>171622.7481</v>
      </c>
      <c r="Q1106" s="172">
        <v>300339.80910000001</v>
      </c>
      <c r="R1106" s="172">
        <v>188111.446</v>
      </c>
      <c r="S1106" s="172">
        <v>329195.0306</v>
      </c>
      <c r="T1106" s="172">
        <v>203578.111</v>
      </c>
      <c r="U1106" s="172">
        <v>356261.69429999997</v>
      </c>
    </row>
    <row r="1107" spans="1:21">
      <c r="A1107" s="171">
        <v>6</v>
      </c>
      <c r="B1107" s="171" t="s">
        <v>555</v>
      </c>
      <c r="C1107" s="171" t="s">
        <v>162</v>
      </c>
      <c r="D1107" s="171" t="s">
        <v>607</v>
      </c>
      <c r="E1107" s="171" t="s">
        <v>334</v>
      </c>
      <c r="F1107" s="171">
        <v>2</v>
      </c>
      <c r="G1107" s="171" t="s">
        <v>44</v>
      </c>
      <c r="H1107" s="172">
        <v>68202.100300000006</v>
      </c>
      <c r="I1107" s="172">
        <v>119353.6755</v>
      </c>
      <c r="J1107" s="172">
        <v>88996.351800000004</v>
      </c>
      <c r="K1107" s="172">
        <v>155743.61559999999</v>
      </c>
      <c r="L1107" s="172">
        <v>107784.87330000001</v>
      </c>
      <c r="M1107" s="172">
        <v>188623.5281</v>
      </c>
      <c r="N1107" s="172">
        <v>131452.02910000001</v>
      </c>
      <c r="O1107" s="172">
        <v>230041.05100000001</v>
      </c>
      <c r="P1107" s="172">
        <v>155711.90059999999</v>
      </c>
      <c r="Q1107" s="172">
        <v>272495.826</v>
      </c>
      <c r="R1107" s="172">
        <v>171422.01809999999</v>
      </c>
      <c r="S1107" s="172">
        <v>299988.53159999999</v>
      </c>
      <c r="T1107" s="172">
        <v>185983.98869999999</v>
      </c>
      <c r="U1107" s="172">
        <v>325471.9804</v>
      </c>
    </row>
    <row r="1108" spans="1:21">
      <c r="A1108" s="171">
        <v>6</v>
      </c>
      <c r="B1108" s="171" t="s">
        <v>555</v>
      </c>
      <c r="C1108" s="171" t="s">
        <v>162</v>
      </c>
      <c r="D1108" s="171" t="s">
        <v>607</v>
      </c>
      <c r="E1108" s="171" t="s">
        <v>334</v>
      </c>
      <c r="F1108" s="171">
        <v>3</v>
      </c>
      <c r="G1108" s="171" t="s">
        <v>43</v>
      </c>
      <c r="H1108" s="172">
        <v>61149.575299999997</v>
      </c>
      <c r="I1108" s="172">
        <v>107011.75689999999</v>
      </c>
      <c r="J1108" s="172">
        <v>83378.465200000006</v>
      </c>
      <c r="K1108" s="172">
        <v>145912.31400000001</v>
      </c>
      <c r="L1108" s="172">
        <v>105532.66439999999</v>
      </c>
      <c r="M1108" s="172">
        <v>184682.16269999999</v>
      </c>
      <c r="N1108" s="172">
        <v>139020.88310000001</v>
      </c>
      <c r="O1108" s="172">
        <v>243286.54550000001</v>
      </c>
      <c r="P1108" s="172">
        <v>172192.35140000001</v>
      </c>
      <c r="Q1108" s="172">
        <v>301336.61489999999</v>
      </c>
      <c r="R1108" s="172">
        <v>193954.71849999999</v>
      </c>
      <c r="S1108" s="172">
        <v>339420.7574</v>
      </c>
      <c r="T1108" s="172">
        <v>215435.52960000001</v>
      </c>
      <c r="U1108" s="172">
        <v>377012.17680000002</v>
      </c>
    </row>
    <row r="1109" spans="1:21">
      <c r="A1109" s="171">
        <v>6</v>
      </c>
      <c r="B1109" s="171" t="s">
        <v>555</v>
      </c>
      <c r="C1109" s="171" t="s">
        <v>162</v>
      </c>
      <c r="D1109" s="171" t="s">
        <v>607</v>
      </c>
      <c r="E1109" s="171" t="s">
        <v>334</v>
      </c>
      <c r="F1109" s="171">
        <v>4</v>
      </c>
      <c r="G1109" s="171" t="s">
        <v>46</v>
      </c>
      <c r="H1109" s="172">
        <v>67381.553700000004</v>
      </c>
      <c r="I1109" s="172">
        <v>107810.4875</v>
      </c>
      <c r="J1109" s="172">
        <v>94334.175099999993</v>
      </c>
      <c r="K1109" s="172">
        <v>150934.6825</v>
      </c>
      <c r="L1109" s="172">
        <v>121286.7966</v>
      </c>
      <c r="M1109" s="172">
        <v>194058.8775</v>
      </c>
      <c r="N1109" s="172">
        <v>161715.72889999999</v>
      </c>
      <c r="O1109" s="172">
        <v>258745.17</v>
      </c>
      <c r="P1109" s="172">
        <v>202144.66099999999</v>
      </c>
      <c r="Q1109" s="172">
        <v>323431.46240000002</v>
      </c>
      <c r="R1109" s="172">
        <v>229097.2824</v>
      </c>
      <c r="S1109" s="172">
        <v>366555.65740000003</v>
      </c>
      <c r="T1109" s="172">
        <v>256049.90400000001</v>
      </c>
      <c r="U1109" s="172">
        <v>409679.85249999998</v>
      </c>
    </row>
    <row r="1110" spans="1:21">
      <c r="A1110" s="171">
        <v>6</v>
      </c>
      <c r="B1110" s="171" t="s">
        <v>555</v>
      </c>
      <c r="C1110" s="171" t="s">
        <v>162</v>
      </c>
      <c r="D1110" s="171" t="s">
        <v>607</v>
      </c>
      <c r="E1110" s="171" t="s">
        <v>373</v>
      </c>
      <c r="F1110" s="171">
        <v>1</v>
      </c>
      <c r="G1110" s="171" t="s">
        <v>48</v>
      </c>
      <c r="H1110" s="172">
        <v>84406.398499999996</v>
      </c>
      <c r="I1110" s="172">
        <v>147711.1974</v>
      </c>
      <c r="J1110" s="172">
        <v>109287.0353</v>
      </c>
      <c r="K1110" s="172">
        <v>191252.31159999999</v>
      </c>
      <c r="L1110" s="172">
        <v>130814.44070000001</v>
      </c>
      <c r="M1110" s="172">
        <v>228925.27110000001</v>
      </c>
      <c r="N1110" s="172">
        <v>156051.27849999999</v>
      </c>
      <c r="O1110" s="172">
        <v>273089.73739999998</v>
      </c>
      <c r="P1110" s="172">
        <v>183956.26439999999</v>
      </c>
      <c r="Q1110" s="172">
        <v>321923.46269999997</v>
      </c>
      <c r="R1110" s="172">
        <v>201700.83259999999</v>
      </c>
      <c r="S1110" s="172">
        <v>352976.4571</v>
      </c>
      <c r="T1110" s="172">
        <v>218398.99340000001</v>
      </c>
      <c r="U1110" s="172">
        <v>382198.23839999997</v>
      </c>
    </row>
    <row r="1111" spans="1:21">
      <c r="A1111" s="171">
        <v>6</v>
      </c>
      <c r="B1111" s="171" t="s">
        <v>555</v>
      </c>
      <c r="C1111" s="171" t="s">
        <v>162</v>
      </c>
      <c r="D1111" s="171" t="s">
        <v>607</v>
      </c>
      <c r="E1111" s="171" t="s">
        <v>373</v>
      </c>
      <c r="F1111" s="171">
        <v>2</v>
      </c>
      <c r="G1111" s="171" t="s">
        <v>44</v>
      </c>
      <c r="H1111" s="172">
        <v>72207.569099999993</v>
      </c>
      <c r="I1111" s="172">
        <v>126363.24589999999</v>
      </c>
      <c r="J1111" s="172">
        <v>94413.626799999998</v>
      </c>
      <c r="K1111" s="172">
        <v>165223.8469</v>
      </c>
      <c r="L1111" s="172">
        <v>114526.4261</v>
      </c>
      <c r="M1111" s="172">
        <v>200421.2458</v>
      </c>
      <c r="N1111" s="172">
        <v>140006.44760000001</v>
      </c>
      <c r="O1111" s="172">
        <v>245011.28339999999</v>
      </c>
      <c r="P1111" s="172">
        <v>166031.38639999999</v>
      </c>
      <c r="Q1111" s="172">
        <v>290554.92619999999</v>
      </c>
      <c r="R1111" s="172">
        <v>182898.81959999999</v>
      </c>
      <c r="S1111" s="172">
        <v>320072.93430000002</v>
      </c>
      <c r="T1111" s="172">
        <v>198577.76790000001</v>
      </c>
      <c r="U1111" s="172">
        <v>347511.09379999997</v>
      </c>
    </row>
    <row r="1112" spans="1:21">
      <c r="A1112" s="171">
        <v>6</v>
      </c>
      <c r="B1112" s="171" t="s">
        <v>555</v>
      </c>
      <c r="C1112" s="171" t="s">
        <v>162</v>
      </c>
      <c r="D1112" s="171" t="s">
        <v>607</v>
      </c>
      <c r="E1112" s="171" t="s">
        <v>373</v>
      </c>
      <c r="F1112" s="171">
        <v>3</v>
      </c>
      <c r="G1112" s="171" t="s">
        <v>43</v>
      </c>
      <c r="H1112" s="172">
        <v>64304.917099999999</v>
      </c>
      <c r="I1112" s="172">
        <v>112533.60490000001</v>
      </c>
      <c r="J1112" s="172">
        <v>87513.546100000007</v>
      </c>
      <c r="K1112" s="172">
        <v>153148.70569999999</v>
      </c>
      <c r="L1112" s="172">
        <v>110638.03019999999</v>
      </c>
      <c r="M1112" s="172">
        <v>193616.5528</v>
      </c>
      <c r="N1112" s="172">
        <v>145614.19760000001</v>
      </c>
      <c r="O1112" s="172">
        <v>254824.84580000001</v>
      </c>
      <c r="P1112" s="172">
        <v>180233.51949999999</v>
      </c>
      <c r="Q1112" s="172">
        <v>315408.65919999999</v>
      </c>
      <c r="R1112" s="172">
        <v>202916.57250000001</v>
      </c>
      <c r="S1112" s="172">
        <v>355104.00170000002</v>
      </c>
      <c r="T1112" s="172">
        <v>225282.42939999999</v>
      </c>
      <c r="U1112" s="172">
        <v>394244.25140000001</v>
      </c>
    </row>
    <row r="1113" spans="1:21">
      <c r="A1113" s="171">
        <v>6</v>
      </c>
      <c r="B1113" s="171" t="s">
        <v>555</v>
      </c>
      <c r="C1113" s="171" t="s">
        <v>162</v>
      </c>
      <c r="D1113" s="171" t="s">
        <v>607</v>
      </c>
      <c r="E1113" s="171" t="s">
        <v>373</v>
      </c>
      <c r="F1113" s="171">
        <v>4</v>
      </c>
      <c r="G1113" s="171" t="s">
        <v>46</v>
      </c>
      <c r="H1113" s="172">
        <v>71931.387100000007</v>
      </c>
      <c r="I1113" s="172">
        <v>115090.22100000001</v>
      </c>
      <c r="J1113" s="172">
        <v>100703.94190000001</v>
      </c>
      <c r="K1113" s="172">
        <v>161126.30929999999</v>
      </c>
      <c r="L1113" s="172">
        <v>129476.4967</v>
      </c>
      <c r="M1113" s="172">
        <v>207162.3977</v>
      </c>
      <c r="N1113" s="172">
        <v>172635.32879999999</v>
      </c>
      <c r="O1113" s="172">
        <v>276216.53029999998</v>
      </c>
      <c r="P1113" s="172">
        <v>215794.16099999999</v>
      </c>
      <c r="Q1113" s="172">
        <v>345270.66279999999</v>
      </c>
      <c r="R1113" s="172">
        <v>244566.71580000001</v>
      </c>
      <c r="S1113" s="172">
        <v>391306.7512</v>
      </c>
      <c r="T1113" s="172">
        <v>273339.27069999999</v>
      </c>
      <c r="U1113" s="172">
        <v>437342.8395</v>
      </c>
    </row>
    <row r="1114" spans="1:21">
      <c r="A1114" s="171">
        <v>6</v>
      </c>
      <c r="B1114" s="171" t="s">
        <v>555</v>
      </c>
      <c r="C1114" s="171" t="s">
        <v>162</v>
      </c>
      <c r="D1114" s="171" t="s">
        <v>607</v>
      </c>
      <c r="E1114" s="171" t="s">
        <v>408</v>
      </c>
      <c r="F1114" s="171">
        <v>1</v>
      </c>
      <c r="G1114" s="171" t="s">
        <v>48</v>
      </c>
      <c r="H1114" s="172">
        <v>79497.030199999994</v>
      </c>
      <c r="I1114" s="172">
        <v>139119.80300000001</v>
      </c>
      <c r="J1114" s="172">
        <v>102847.35030000001</v>
      </c>
      <c r="K1114" s="172">
        <v>179982.86309999999</v>
      </c>
      <c r="L1114" s="172">
        <v>123049.5917</v>
      </c>
      <c r="M1114" s="172">
        <v>215336.78539999999</v>
      </c>
      <c r="N1114" s="172">
        <v>146702.45370000001</v>
      </c>
      <c r="O1114" s="172">
        <v>256729.29399999999</v>
      </c>
      <c r="P1114" s="172">
        <v>172854.70069999999</v>
      </c>
      <c r="Q1114" s="172">
        <v>302495.72619999998</v>
      </c>
      <c r="R1114" s="172">
        <v>189485.26920000001</v>
      </c>
      <c r="S1114" s="172">
        <v>331599.22100000002</v>
      </c>
      <c r="T1114" s="172">
        <v>205102.73509999999</v>
      </c>
      <c r="U1114" s="172">
        <v>358929.78649999999</v>
      </c>
    </row>
    <row r="1115" spans="1:21">
      <c r="A1115" s="171">
        <v>6</v>
      </c>
      <c r="B1115" s="171" t="s">
        <v>555</v>
      </c>
      <c r="C1115" s="171" t="s">
        <v>162</v>
      </c>
      <c r="D1115" s="171" t="s">
        <v>607</v>
      </c>
      <c r="E1115" s="171" t="s">
        <v>408</v>
      </c>
      <c r="F1115" s="171">
        <v>2</v>
      </c>
      <c r="G1115" s="171" t="s">
        <v>44</v>
      </c>
      <c r="H1115" s="172">
        <v>68394.724600000001</v>
      </c>
      <c r="I1115" s="172">
        <v>119690.7681</v>
      </c>
      <c r="J1115" s="172">
        <v>89310.877299999993</v>
      </c>
      <c r="K1115" s="172">
        <v>156294.03520000001</v>
      </c>
      <c r="L1115" s="172">
        <v>108225.66800000001</v>
      </c>
      <c r="M1115" s="172">
        <v>189394.9192</v>
      </c>
      <c r="N1115" s="172">
        <v>132099.85449999999</v>
      </c>
      <c r="O1115" s="172">
        <v>231174.74540000001</v>
      </c>
      <c r="P1115" s="172">
        <v>156541.04730000001</v>
      </c>
      <c r="Q1115" s="172">
        <v>273946.83279999997</v>
      </c>
      <c r="R1115" s="172">
        <v>172373.32440000001</v>
      </c>
      <c r="S1115" s="172">
        <v>301653.31760000001</v>
      </c>
      <c r="T1115" s="172">
        <v>187063.1925</v>
      </c>
      <c r="U1115" s="172">
        <v>327360.58689999999</v>
      </c>
    </row>
    <row r="1116" spans="1:21">
      <c r="A1116" s="171">
        <v>6</v>
      </c>
      <c r="B1116" s="171" t="s">
        <v>555</v>
      </c>
      <c r="C1116" s="171" t="s">
        <v>162</v>
      </c>
      <c r="D1116" s="171" t="s">
        <v>607</v>
      </c>
      <c r="E1116" s="171" t="s">
        <v>408</v>
      </c>
      <c r="F1116" s="171">
        <v>3</v>
      </c>
      <c r="G1116" s="171" t="s">
        <v>43</v>
      </c>
      <c r="H1116" s="172">
        <v>61177.775199999996</v>
      </c>
      <c r="I1116" s="172">
        <v>107061.1066</v>
      </c>
      <c r="J1116" s="172">
        <v>83361.465500000006</v>
      </c>
      <c r="K1116" s="172">
        <v>145882.56460000001</v>
      </c>
      <c r="L1116" s="172">
        <v>105468.5744</v>
      </c>
      <c r="M1116" s="172">
        <v>184570.00510000001</v>
      </c>
      <c r="N1116" s="172">
        <v>138892.6618</v>
      </c>
      <c r="O1116" s="172">
        <v>243062.1581</v>
      </c>
      <c r="P1116" s="172">
        <v>171991.9797</v>
      </c>
      <c r="Q1116" s="172">
        <v>300985.9645</v>
      </c>
      <c r="R1116" s="172">
        <v>193697.33670000001</v>
      </c>
      <c r="S1116" s="172">
        <v>338970.33919999999</v>
      </c>
      <c r="T1116" s="172">
        <v>215114.00959999999</v>
      </c>
      <c r="U1116" s="172">
        <v>376449.51679999998</v>
      </c>
    </row>
    <row r="1117" spans="1:21">
      <c r="A1117" s="171">
        <v>6</v>
      </c>
      <c r="B1117" s="171" t="s">
        <v>555</v>
      </c>
      <c r="C1117" s="171" t="s">
        <v>162</v>
      </c>
      <c r="D1117" s="171" t="s">
        <v>607</v>
      </c>
      <c r="E1117" s="171" t="s">
        <v>408</v>
      </c>
      <c r="F1117" s="171">
        <v>4</v>
      </c>
      <c r="G1117" s="171" t="s">
        <v>46</v>
      </c>
      <c r="H1117" s="172">
        <v>67768.282900000006</v>
      </c>
      <c r="I1117" s="172">
        <v>108429.2542</v>
      </c>
      <c r="J1117" s="172">
        <v>94875.596000000005</v>
      </c>
      <c r="K1117" s="172">
        <v>151800.9558</v>
      </c>
      <c r="L1117" s="172">
        <v>121982.90919999999</v>
      </c>
      <c r="M1117" s="172">
        <v>195172.6575</v>
      </c>
      <c r="N1117" s="172">
        <v>162643.87880000001</v>
      </c>
      <c r="O1117" s="172">
        <v>260230.20989999999</v>
      </c>
      <c r="P1117" s="172">
        <v>203304.84849999999</v>
      </c>
      <c r="Q1117" s="172">
        <v>325287.76240000001</v>
      </c>
      <c r="R1117" s="172">
        <v>230412.16159999999</v>
      </c>
      <c r="S1117" s="172">
        <v>368659.46409999998</v>
      </c>
      <c r="T1117" s="172">
        <v>257519.47469999999</v>
      </c>
      <c r="U1117" s="172">
        <v>412031.16570000001</v>
      </c>
    </row>
    <row r="1118" spans="1:21">
      <c r="A1118" s="171">
        <v>6</v>
      </c>
      <c r="B1118" s="171" t="s">
        <v>555</v>
      </c>
      <c r="C1118" s="171" t="s">
        <v>162</v>
      </c>
      <c r="D1118" s="171" t="s">
        <v>607</v>
      </c>
      <c r="E1118" s="171" t="s">
        <v>441</v>
      </c>
      <c r="F1118" s="171">
        <v>1</v>
      </c>
      <c r="G1118" s="171" t="s">
        <v>48</v>
      </c>
      <c r="H1118" s="172">
        <v>84406.398499999996</v>
      </c>
      <c r="I1118" s="172">
        <v>147711.1974</v>
      </c>
      <c r="J1118" s="172">
        <v>109287.0353</v>
      </c>
      <c r="K1118" s="172">
        <v>191252.31159999999</v>
      </c>
      <c r="L1118" s="172">
        <v>130814.44070000001</v>
      </c>
      <c r="M1118" s="172">
        <v>228925.27110000001</v>
      </c>
      <c r="N1118" s="172">
        <v>156051.27849999999</v>
      </c>
      <c r="O1118" s="172">
        <v>273089.73739999998</v>
      </c>
      <c r="P1118" s="172">
        <v>183956.26439999999</v>
      </c>
      <c r="Q1118" s="172">
        <v>321923.46269999997</v>
      </c>
      <c r="R1118" s="172">
        <v>201700.83259999999</v>
      </c>
      <c r="S1118" s="172">
        <v>352976.4571</v>
      </c>
      <c r="T1118" s="172">
        <v>218398.99340000001</v>
      </c>
      <c r="U1118" s="172">
        <v>382198.23839999997</v>
      </c>
    </row>
    <row r="1119" spans="1:21">
      <c r="A1119" s="171">
        <v>6</v>
      </c>
      <c r="B1119" s="171" t="s">
        <v>555</v>
      </c>
      <c r="C1119" s="171" t="s">
        <v>162</v>
      </c>
      <c r="D1119" s="171" t="s">
        <v>607</v>
      </c>
      <c r="E1119" s="171" t="s">
        <v>441</v>
      </c>
      <c r="F1119" s="171">
        <v>2</v>
      </c>
      <c r="G1119" s="171" t="s">
        <v>44</v>
      </c>
      <c r="H1119" s="172">
        <v>72207.569099999993</v>
      </c>
      <c r="I1119" s="172">
        <v>126363.24589999999</v>
      </c>
      <c r="J1119" s="172">
        <v>94413.626799999998</v>
      </c>
      <c r="K1119" s="172">
        <v>165223.8469</v>
      </c>
      <c r="L1119" s="172">
        <v>114526.4261</v>
      </c>
      <c r="M1119" s="172">
        <v>200421.2458</v>
      </c>
      <c r="N1119" s="172">
        <v>140006.44760000001</v>
      </c>
      <c r="O1119" s="172">
        <v>245011.28339999999</v>
      </c>
      <c r="P1119" s="172">
        <v>166031.38639999999</v>
      </c>
      <c r="Q1119" s="172">
        <v>290554.92619999999</v>
      </c>
      <c r="R1119" s="172">
        <v>182898.81959999999</v>
      </c>
      <c r="S1119" s="172">
        <v>320072.93430000002</v>
      </c>
      <c r="T1119" s="172">
        <v>198577.76790000001</v>
      </c>
      <c r="U1119" s="172">
        <v>347511.09379999997</v>
      </c>
    </row>
    <row r="1120" spans="1:21">
      <c r="A1120" s="171">
        <v>6</v>
      </c>
      <c r="B1120" s="171" t="s">
        <v>555</v>
      </c>
      <c r="C1120" s="171" t="s">
        <v>162</v>
      </c>
      <c r="D1120" s="171" t="s">
        <v>607</v>
      </c>
      <c r="E1120" s="171" t="s">
        <v>441</v>
      </c>
      <c r="F1120" s="171">
        <v>3</v>
      </c>
      <c r="G1120" s="171" t="s">
        <v>43</v>
      </c>
      <c r="H1120" s="172">
        <v>64304.917099999999</v>
      </c>
      <c r="I1120" s="172">
        <v>112533.60490000001</v>
      </c>
      <c r="J1120" s="172">
        <v>87513.546100000007</v>
      </c>
      <c r="K1120" s="172">
        <v>153148.70569999999</v>
      </c>
      <c r="L1120" s="172">
        <v>110638.03019999999</v>
      </c>
      <c r="M1120" s="172">
        <v>193616.5528</v>
      </c>
      <c r="N1120" s="172">
        <v>145614.19760000001</v>
      </c>
      <c r="O1120" s="172">
        <v>254824.84580000001</v>
      </c>
      <c r="P1120" s="172">
        <v>180233.51949999999</v>
      </c>
      <c r="Q1120" s="172">
        <v>315408.65919999999</v>
      </c>
      <c r="R1120" s="172">
        <v>202916.57250000001</v>
      </c>
      <c r="S1120" s="172">
        <v>355104.00170000002</v>
      </c>
      <c r="T1120" s="172">
        <v>225282.42939999999</v>
      </c>
      <c r="U1120" s="172">
        <v>394244.25140000001</v>
      </c>
    </row>
    <row r="1121" spans="1:21">
      <c r="A1121" s="171">
        <v>6</v>
      </c>
      <c r="B1121" s="171" t="s">
        <v>555</v>
      </c>
      <c r="C1121" s="171" t="s">
        <v>162</v>
      </c>
      <c r="D1121" s="171" t="s">
        <v>607</v>
      </c>
      <c r="E1121" s="171" t="s">
        <v>441</v>
      </c>
      <c r="F1121" s="171">
        <v>4</v>
      </c>
      <c r="G1121" s="171" t="s">
        <v>46</v>
      </c>
      <c r="H1121" s="172">
        <v>71931.387100000007</v>
      </c>
      <c r="I1121" s="172">
        <v>115090.22100000001</v>
      </c>
      <c r="J1121" s="172">
        <v>100703.94190000001</v>
      </c>
      <c r="K1121" s="172">
        <v>161126.30929999999</v>
      </c>
      <c r="L1121" s="172">
        <v>129476.4967</v>
      </c>
      <c r="M1121" s="172">
        <v>207162.3977</v>
      </c>
      <c r="N1121" s="172">
        <v>172635.32879999999</v>
      </c>
      <c r="O1121" s="172">
        <v>276216.53029999998</v>
      </c>
      <c r="P1121" s="172">
        <v>215794.16099999999</v>
      </c>
      <c r="Q1121" s="172">
        <v>345270.66279999999</v>
      </c>
      <c r="R1121" s="172">
        <v>244566.71580000001</v>
      </c>
      <c r="S1121" s="172">
        <v>391306.7512</v>
      </c>
      <c r="T1121" s="172">
        <v>273339.27069999999</v>
      </c>
      <c r="U1121" s="172">
        <v>437342.8395</v>
      </c>
    </row>
    <row r="1122" spans="1:21">
      <c r="A1122" s="171">
        <v>6</v>
      </c>
      <c r="B1122" s="171" t="s">
        <v>555</v>
      </c>
      <c r="C1122" s="171" t="s">
        <v>174</v>
      </c>
      <c r="D1122" s="171" t="s">
        <v>608</v>
      </c>
      <c r="E1122" s="171" t="s">
        <v>219</v>
      </c>
      <c r="F1122" s="171">
        <v>1</v>
      </c>
      <c r="G1122" s="171" t="s">
        <v>48</v>
      </c>
      <c r="H1122" s="172">
        <v>82925.528399999996</v>
      </c>
      <c r="I1122" s="172">
        <v>145119.67480000001</v>
      </c>
      <c r="J1122" s="172">
        <v>107356.7279</v>
      </c>
      <c r="K1122" s="172">
        <v>187874.2738</v>
      </c>
      <c r="L1122" s="172">
        <v>128495.0984</v>
      </c>
      <c r="M1122" s="172">
        <v>224866.42199999999</v>
      </c>
      <c r="N1122" s="172">
        <v>153271.13320000001</v>
      </c>
      <c r="O1122" s="172">
        <v>268224.48300000001</v>
      </c>
      <c r="P1122" s="172">
        <v>180666.39629999999</v>
      </c>
      <c r="Q1122" s="172">
        <v>316166.19349999999</v>
      </c>
      <c r="R1122" s="172">
        <v>198086.92170000001</v>
      </c>
      <c r="S1122" s="172">
        <v>346652.11290000001</v>
      </c>
      <c r="T1122" s="172">
        <v>214475.11799999999</v>
      </c>
      <c r="U1122" s="172">
        <v>375331.45659999998</v>
      </c>
    </row>
    <row r="1123" spans="1:21">
      <c r="A1123" s="171">
        <v>6</v>
      </c>
      <c r="B1123" s="171" t="s">
        <v>555</v>
      </c>
      <c r="C1123" s="171" t="s">
        <v>174</v>
      </c>
      <c r="D1123" s="171" t="s">
        <v>608</v>
      </c>
      <c r="E1123" s="171" t="s">
        <v>219</v>
      </c>
      <c r="F1123" s="171">
        <v>2</v>
      </c>
      <c r="G1123" s="171" t="s">
        <v>44</v>
      </c>
      <c r="H1123" s="172">
        <v>71000.829700000002</v>
      </c>
      <c r="I1123" s="172">
        <v>124251.45209999999</v>
      </c>
      <c r="J1123" s="172">
        <v>92817.553100000005</v>
      </c>
      <c r="K1123" s="172">
        <v>162430.71780000001</v>
      </c>
      <c r="L1123" s="172">
        <v>112573.1063</v>
      </c>
      <c r="M1123" s="172">
        <v>197002.93599999999</v>
      </c>
      <c r="N1123" s="172">
        <v>137586.85990000001</v>
      </c>
      <c r="O1123" s="172">
        <v>240777.0048</v>
      </c>
      <c r="P1123" s="172">
        <v>163144.3242</v>
      </c>
      <c r="Q1123" s="172">
        <v>285502.56719999999</v>
      </c>
      <c r="R1123" s="172">
        <v>179707.42540000001</v>
      </c>
      <c r="S1123" s="172">
        <v>314487.99440000003</v>
      </c>
      <c r="T1123" s="172">
        <v>195099.31289999999</v>
      </c>
      <c r="U1123" s="172">
        <v>341423.7977</v>
      </c>
    </row>
    <row r="1124" spans="1:21">
      <c r="A1124" s="171">
        <v>6</v>
      </c>
      <c r="B1124" s="171" t="s">
        <v>555</v>
      </c>
      <c r="C1124" s="171" t="s">
        <v>174</v>
      </c>
      <c r="D1124" s="171" t="s">
        <v>608</v>
      </c>
      <c r="E1124" s="171" t="s">
        <v>219</v>
      </c>
      <c r="F1124" s="171">
        <v>3</v>
      </c>
      <c r="G1124" s="171" t="s">
        <v>43</v>
      </c>
      <c r="H1124" s="172">
        <v>63271.936999999998</v>
      </c>
      <c r="I1124" s="172">
        <v>110725.88959999999</v>
      </c>
      <c r="J1124" s="172">
        <v>86123.853400000007</v>
      </c>
      <c r="K1124" s="172">
        <v>150716.74350000001</v>
      </c>
      <c r="L1124" s="172">
        <v>108893.51579999999</v>
      </c>
      <c r="M1124" s="172">
        <v>190563.6525</v>
      </c>
      <c r="N1124" s="172">
        <v>143330.94630000001</v>
      </c>
      <c r="O1124" s="172">
        <v>250829.15599999999</v>
      </c>
      <c r="P1124" s="172">
        <v>177419.55040000001</v>
      </c>
      <c r="Q1124" s="172">
        <v>310484.21309999999</v>
      </c>
      <c r="R1124" s="172">
        <v>199757.70129999999</v>
      </c>
      <c r="S1124" s="172">
        <v>349575.97739999997</v>
      </c>
      <c r="T1124" s="172">
        <v>221785.7844</v>
      </c>
      <c r="U1124" s="172">
        <v>388125.1226</v>
      </c>
    </row>
    <row r="1125" spans="1:21">
      <c r="A1125" s="171">
        <v>6</v>
      </c>
      <c r="B1125" s="171" t="s">
        <v>555</v>
      </c>
      <c r="C1125" s="171" t="s">
        <v>174</v>
      </c>
      <c r="D1125" s="171" t="s">
        <v>608</v>
      </c>
      <c r="E1125" s="171" t="s">
        <v>219</v>
      </c>
      <c r="F1125" s="171">
        <v>4</v>
      </c>
      <c r="G1125" s="171" t="s">
        <v>46</v>
      </c>
      <c r="H1125" s="172">
        <v>70672.5962</v>
      </c>
      <c r="I1125" s="172">
        <v>113076.15549999999</v>
      </c>
      <c r="J1125" s="172">
        <v>98941.634600000005</v>
      </c>
      <c r="K1125" s="172">
        <v>158306.61780000001</v>
      </c>
      <c r="L1125" s="172">
        <v>127210.6731</v>
      </c>
      <c r="M1125" s="172">
        <v>203537.08</v>
      </c>
      <c r="N1125" s="172">
        <v>169614.23079999999</v>
      </c>
      <c r="O1125" s="172">
        <v>271382.7733</v>
      </c>
      <c r="P1125" s="172">
        <v>212017.78839999999</v>
      </c>
      <c r="Q1125" s="172">
        <v>339228.46659999999</v>
      </c>
      <c r="R1125" s="172">
        <v>240286.82689999999</v>
      </c>
      <c r="S1125" s="172">
        <v>384458.92879999999</v>
      </c>
      <c r="T1125" s="172">
        <v>268555.86540000001</v>
      </c>
      <c r="U1125" s="172">
        <v>429689.391</v>
      </c>
    </row>
    <row r="1126" spans="1:21">
      <c r="A1126" s="171">
        <v>6</v>
      </c>
      <c r="B1126" s="171" t="s">
        <v>555</v>
      </c>
      <c r="C1126" s="171" t="s">
        <v>174</v>
      </c>
      <c r="D1126" s="171" t="s">
        <v>608</v>
      </c>
      <c r="E1126" s="171" t="s">
        <v>262</v>
      </c>
      <c r="F1126" s="171">
        <v>1</v>
      </c>
      <c r="G1126" s="171" t="s">
        <v>48</v>
      </c>
      <c r="H1126" s="172">
        <v>85967.876600000003</v>
      </c>
      <c r="I1126" s="172">
        <v>150443.78400000001</v>
      </c>
      <c r="J1126" s="172">
        <v>111201.3766</v>
      </c>
      <c r="K1126" s="172">
        <v>194602.40900000001</v>
      </c>
      <c r="L1126" s="172">
        <v>133032.67800000001</v>
      </c>
      <c r="M1126" s="172">
        <v>232807.18650000001</v>
      </c>
      <c r="N1126" s="172">
        <v>158586.42540000001</v>
      </c>
      <c r="O1126" s="172">
        <v>277526.24430000002</v>
      </c>
      <c r="P1126" s="172">
        <v>186840.149</v>
      </c>
      <c r="Q1126" s="172">
        <v>326970.26069999998</v>
      </c>
      <c r="R1126" s="172">
        <v>204807.19200000001</v>
      </c>
      <c r="S1126" s="172">
        <v>358412.5858</v>
      </c>
      <c r="T1126" s="172">
        <v>221672.87880000001</v>
      </c>
      <c r="U1126" s="172">
        <v>387927.5379</v>
      </c>
    </row>
    <row r="1127" spans="1:21">
      <c r="A1127" s="171">
        <v>6</v>
      </c>
      <c r="B1127" s="171" t="s">
        <v>555</v>
      </c>
      <c r="C1127" s="171" t="s">
        <v>174</v>
      </c>
      <c r="D1127" s="171" t="s">
        <v>608</v>
      </c>
      <c r="E1127" s="171" t="s">
        <v>262</v>
      </c>
      <c r="F1127" s="171">
        <v>2</v>
      </c>
      <c r="G1127" s="171" t="s">
        <v>44</v>
      </c>
      <c r="H1127" s="172">
        <v>74043.177800000005</v>
      </c>
      <c r="I1127" s="172">
        <v>129575.5612</v>
      </c>
      <c r="J1127" s="172">
        <v>96662.201700000005</v>
      </c>
      <c r="K1127" s="172">
        <v>169158.8529</v>
      </c>
      <c r="L1127" s="172">
        <v>117110.6859</v>
      </c>
      <c r="M1127" s="172">
        <v>204943.7004</v>
      </c>
      <c r="N1127" s="172">
        <v>142902.15210000001</v>
      </c>
      <c r="O1127" s="172">
        <v>250078.76620000001</v>
      </c>
      <c r="P1127" s="172">
        <v>169318.07689999999</v>
      </c>
      <c r="Q1127" s="172">
        <v>296306.63449999999</v>
      </c>
      <c r="R1127" s="172">
        <v>186427.69570000001</v>
      </c>
      <c r="S1127" s="172">
        <v>326248.46730000002</v>
      </c>
      <c r="T1127" s="172">
        <v>202297.07370000001</v>
      </c>
      <c r="U1127" s="172">
        <v>354019.87900000002</v>
      </c>
    </row>
    <row r="1128" spans="1:21">
      <c r="A1128" s="171">
        <v>6</v>
      </c>
      <c r="B1128" s="171" t="s">
        <v>555</v>
      </c>
      <c r="C1128" s="171" t="s">
        <v>174</v>
      </c>
      <c r="D1128" s="171" t="s">
        <v>608</v>
      </c>
      <c r="E1128" s="171" t="s">
        <v>262</v>
      </c>
      <c r="F1128" s="171">
        <v>3</v>
      </c>
      <c r="G1128" s="171" t="s">
        <v>43</v>
      </c>
      <c r="H1128" s="172">
        <v>66286.280799999993</v>
      </c>
      <c r="I1128" s="172">
        <v>116000.99129999999</v>
      </c>
      <c r="J1128" s="172">
        <v>90343.934800000003</v>
      </c>
      <c r="K1128" s="172">
        <v>158101.88579999999</v>
      </c>
      <c r="L1128" s="172">
        <v>114319.3346</v>
      </c>
      <c r="M1128" s="172">
        <v>200058.83549999999</v>
      </c>
      <c r="N1128" s="172">
        <v>150565.3714</v>
      </c>
      <c r="O1128" s="172">
        <v>263489.40000000002</v>
      </c>
      <c r="P1128" s="172">
        <v>186462.58180000001</v>
      </c>
      <c r="Q1128" s="172">
        <v>326309.51809999999</v>
      </c>
      <c r="R1128" s="172">
        <v>210006.47029999999</v>
      </c>
      <c r="S1128" s="172">
        <v>367511.32299999997</v>
      </c>
      <c r="T1128" s="172">
        <v>233240.29079999999</v>
      </c>
      <c r="U1128" s="172">
        <v>408170.50900000002</v>
      </c>
    </row>
    <row r="1129" spans="1:21">
      <c r="A1129" s="171">
        <v>6</v>
      </c>
      <c r="B1129" s="171" t="s">
        <v>555</v>
      </c>
      <c r="C1129" s="171" t="s">
        <v>174</v>
      </c>
      <c r="D1129" s="171" t="s">
        <v>608</v>
      </c>
      <c r="E1129" s="171" t="s">
        <v>262</v>
      </c>
      <c r="F1129" s="171">
        <v>4</v>
      </c>
      <c r="G1129" s="171" t="s">
        <v>46</v>
      </c>
      <c r="H1129" s="172">
        <v>73288.783899999995</v>
      </c>
      <c r="I1129" s="172">
        <v>117262.05590000001</v>
      </c>
      <c r="J1129" s="172">
        <v>102604.29730000001</v>
      </c>
      <c r="K1129" s="172">
        <v>164166.87820000001</v>
      </c>
      <c r="L1129" s="172">
        <v>131919.81090000001</v>
      </c>
      <c r="M1129" s="172">
        <v>211071.70060000001</v>
      </c>
      <c r="N1129" s="172">
        <v>175893.08119999999</v>
      </c>
      <c r="O1129" s="172">
        <v>281428.93410000001</v>
      </c>
      <c r="P1129" s="172">
        <v>219866.35140000001</v>
      </c>
      <c r="Q1129" s="172">
        <v>351786.16759999999</v>
      </c>
      <c r="R1129" s="172">
        <v>249181.86499999999</v>
      </c>
      <c r="S1129" s="172">
        <v>398690.99</v>
      </c>
      <c r="T1129" s="172">
        <v>278497.3786</v>
      </c>
      <c r="U1129" s="172">
        <v>445595.8124</v>
      </c>
    </row>
    <row r="1130" spans="1:21">
      <c r="A1130" s="171">
        <v>6</v>
      </c>
      <c r="B1130" s="171" t="s">
        <v>555</v>
      </c>
      <c r="C1130" s="171" t="s">
        <v>174</v>
      </c>
      <c r="D1130" s="171" t="s">
        <v>608</v>
      </c>
      <c r="E1130" s="171" t="s">
        <v>303</v>
      </c>
      <c r="F1130" s="171">
        <v>1</v>
      </c>
      <c r="G1130" s="171" t="s">
        <v>48</v>
      </c>
      <c r="H1130" s="172">
        <v>86941.689100000003</v>
      </c>
      <c r="I1130" s="172">
        <v>152147.95600000001</v>
      </c>
      <c r="J1130" s="172">
        <v>112490.90979999999</v>
      </c>
      <c r="K1130" s="172">
        <v>196859.092</v>
      </c>
      <c r="L1130" s="172">
        <v>134595.75779999999</v>
      </c>
      <c r="M1130" s="172">
        <v>235542.57620000001</v>
      </c>
      <c r="N1130" s="172">
        <v>160480.68960000001</v>
      </c>
      <c r="O1130" s="172">
        <v>280841.20669999998</v>
      </c>
      <c r="P1130" s="172">
        <v>189101.05929999999</v>
      </c>
      <c r="Q1130" s="172">
        <v>330926.85389999999</v>
      </c>
      <c r="R1130" s="172">
        <v>207301.05900000001</v>
      </c>
      <c r="S1130" s="172">
        <v>362776.85310000001</v>
      </c>
      <c r="T1130" s="172">
        <v>224397.12849999999</v>
      </c>
      <c r="U1130" s="172">
        <v>392694.97499999998</v>
      </c>
    </row>
    <row r="1131" spans="1:21">
      <c r="A1131" s="171">
        <v>6</v>
      </c>
      <c r="B1131" s="171" t="s">
        <v>555</v>
      </c>
      <c r="C1131" s="171" t="s">
        <v>174</v>
      </c>
      <c r="D1131" s="171" t="s">
        <v>608</v>
      </c>
      <c r="E1131" s="171" t="s">
        <v>303</v>
      </c>
      <c r="F1131" s="171">
        <v>2</v>
      </c>
      <c r="G1131" s="171" t="s">
        <v>44</v>
      </c>
      <c r="H1131" s="172">
        <v>74742.859700000001</v>
      </c>
      <c r="I1131" s="172">
        <v>130800.0045</v>
      </c>
      <c r="J1131" s="172">
        <v>97617.501300000004</v>
      </c>
      <c r="K1131" s="172">
        <v>170830.62719999999</v>
      </c>
      <c r="L1131" s="172">
        <v>118307.7433</v>
      </c>
      <c r="M1131" s="172">
        <v>207038.5508</v>
      </c>
      <c r="N1131" s="172">
        <v>144435.85870000001</v>
      </c>
      <c r="O1131" s="172">
        <v>252762.75270000001</v>
      </c>
      <c r="P1131" s="172">
        <v>171176.1813</v>
      </c>
      <c r="Q1131" s="172">
        <v>299558.3174</v>
      </c>
      <c r="R1131" s="172">
        <v>188499.0459</v>
      </c>
      <c r="S1131" s="172">
        <v>329873.33039999998</v>
      </c>
      <c r="T1131" s="172">
        <v>204575.90299999999</v>
      </c>
      <c r="U1131" s="172">
        <v>358007.83039999998</v>
      </c>
    </row>
    <row r="1132" spans="1:21">
      <c r="A1132" s="171">
        <v>6</v>
      </c>
      <c r="B1132" s="171" t="s">
        <v>555</v>
      </c>
      <c r="C1132" s="171" t="s">
        <v>174</v>
      </c>
      <c r="D1132" s="171" t="s">
        <v>608</v>
      </c>
      <c r="E1132" s="171" t="s">
        <v>303</v>
      </c>
      <c r="F1132" s="171">
        <v>3</v>
      </c>
      <c r="G1132" s="171" t="s">
        <v>43</v>
      </c>
      <c r="H1132" s="172">
        <v>66816.870800000004</v>
      </c>
      <c r="I1132" s="172">
        <v>116929.5238</v>
      </c>
      <c r="J1132" s="172">
        <v>91030.281300000002</v>
      </c>
      <c r="K1132" s="172">
        <v>159302.99230000001</v>
      </c>
      <c r="L1132" s="172">
        <v>115159.5468</v>
      </c>
      <c r="M1132" s="172">
        <v>201529.20689999999</v>
      </c>
      <c r="N1132" s="172">
        <v>151642.88639999999</v>
      </c>
      <c r="O1132" s="172">
        <v>265375.05119999999</v>
      </c>
      <c r="P1132" s="172">
        <v>187769.3806</v>
      </c>
      <c r="Q1132" s="172">
        <v>328596.41590000002</v>
      </c>
      <c r="R1132" s="172">
        <v>211457.21489999999</v>
      </c>
      <c r="S1132" s="172">
        <v>370050.12609999999</v>
      </c>
      <c r="T1132" s="172">
        <v>234827.85329999999</v>
      </c>
      <c r="U1132" s="172">
        <v>410948.74339999998</v>
      </c>
    </row>
    <row r="1133" spans="1:21">
      <c r="A1133" s="171">
        <v>6</v>
      </c>
      <c r="B1133" s="171" t="s">
        <v>555</v>
      </c>
      <c r="C1133" s="171" t="s">
        <v>174</v>
      </c>
      <c r="D1133" s="171" t="s">
        <v>608</v>
      </c>
      <c r="E1133" s="171" t="s">
        <v>303</v>
      </c>
      <c r="F1133" s="171">
        <v>4</v>
      </c>
      <c r="G1133" s="171" t="s">
        <v>46</v>
      </c>
      <c r="H1133" s="172">
        <v>74111.543900000004</v>
      </c>
      <c r="I1133" s="172">
        <v>118578.47199999999</v>
      </c>
      <c r="J1133" s="172">
        <v>103756.1614</v>
      </c>
      <c r="K1133" s="172">
        <v>166009.86060000001</v>
      </c>
      <c r="L1133" s="172">
        <v>133400.7789</v>
      </c>
      <c r="M1133" s="172">
        <v>213441.24950000001</v>
      </c>
      <c r="N1133" s="172">
        <v>177867.7052</v>
      </c>
      <c r="O1133" s="172">
        <v>284588.33260000002</v>
      </c>
      <c r="P1133" s="172">
        <v>222334.63149999999</v>
      </c>
      <c r="Q1133" s="172">
        <v>355735.41570000001</v>
      </c>
      <c r="R1133" s="172">
        <v>251979.24900000001</v>
      </c>
      <c r="S1133" s="172">
        <v>403166.80440000002</v>
      </c>
      <c r="T1133" s="172">
        <v>281623.86660000001</v>
      </c>
      <c r="U1133" s="172">
        <v>450598.19329999998</v>
      </c>
    </row>
    <row r="1134" spans="1:21">
      <c r="A1134" s="171">
        <v>6</v>
      </c>
      <c r="B1134" s="171" t="s">
        <v>555</v>
      </c>
      <c r="C1134" s="171" t="s">
        <v>174</v>
      </c>
      <c r="D1134" s="171" t="s">
        <v>608</v>
      </c>
      <c r="E1134" s="171" t="s">
        <v>344</v>
      </c>
      <c r="F1134" s="171">
        <v>1</v>
      </c>
      <c r="G1134" s="171" t="s">
        <v>48</v>
      </c>
      <c r="H1134" s="172">
        <v>85480.970199999996</v>
      </c>
      <c r="I1134" s="172">
        <v>149591.698</v>
      </c>
      <c r="J1134" s="172">
        <v>110556.6099</v>
      </c>
      <c r="K1134" s="172">
        <v>193474.0674</v>
      </c>
      <c r="L1134" s="172">
        <v>132251.13810000001</v>
      </c>
      <c r="M1134" s="172">
        <v>231439.49160000001</v>
      </c>
      <c r="N1134" s="172">
        <v>157639.29319999999</v>
      </c>
      <c r="O1134" s="172">
        <v>275868.76319999999</v>
      </c>
      <c r="P1134" s="172">
        <v>185709.69380000001</v>
      </c>
      <c r="Q1134" s="172">
        <v>324991.96419999999</v>
      </c>
      <c r="R1134" s="172">
        <v>203560.25839999999</v>
      </c>
      <c r="S1134" s="172">
        <v>356230.4522</v>
      </c>
      <c r="T1134" s="172">
        <v>220310.75399999999</v>
      </c>
      <c r="U1134" s="172">
        <v>385543.81939999998</v>
      </c>
    </row>
    <row r="1135" spans="1:21">
      <c r="A1135" s="171">
        <v>6</v>
      </c>
      <c r="B1135" s="171" t="s">
        <v>555</v>
      </c>
      <c r="C1135" s="171" t="s">
        <v>174</v>
      </c>
      <c r="D1135" s="171" t="s">
        <v>608</v>
      </c>
      <c r="E1135" s="171" t="s">
        <v>344</v>
      </c>
      <c r="F1135" s="171">
        <v>2</v>
      </c>
      <c r="G1135" s="171" t="s">
        <v>44</v>
      </c>
      <c r="H1135" s="172">
        <v>73693.336899999995</v>
      </c>
      <c r="I1135" s="172">
        <v>128963.33960000001</v>
      </c>
      <c r="J1135" s="172">
        <v>96184.551900000006</v>
      </c>
      <c r="K1135" s="172">
        <v>168322.96580000001</v>
      </c>
      <c r="L1135" s="172">
        <v>116512.15730000001</v>
      </c>
      <c r="M1135" s="172">
        <v>203896.2752</v>
      </c>
      <c r="N1135" s="172">
        <v>142135.29879999999</v>
      </c>
      <c r="O1135" s="172">
        <v>248736.77299999999</v>
      </c>
      <c r="P1135" s="172">
        <v>168389.0246</v>
      </c>
      <c r="Q1135" s="172">
        <v>294680.79300000001</v>
      </c>
      <c r="R1135" s="172">
        <v>185392.02050000001</v>
      </c>
      <c r="S1135" s="172">
        <v>324436.03580000001</v>
      </c>
      <c r="T1135" s="172">
        <v>201157.65900000001</v>
      </c>
      <c r="U1135" s="172">
        <v>352025.90330000001</v>
      </c>
    </row>
    <row r="1136" spans="1:21">
      <c r="A1136" s="171">
        <v>6</v>
      </c>
      <c r="B1136" s="171" t="s">
        <v>555</v>
      </c>
      <c r="C1136" s="171" t="s">
        <v>174</v>
      </c>
      <c r="D1136" s="171" t="s">
        <v>608</v>
      </c>
      <c r="E1136" s="171" t="s">
        <v>344</v>
      </c>
      <c r="F1136" s="171">
        <v>3</v>
      </c>
      <c r="G1136" s="171" t="s">
        <v>43</v>
      </c>
      <c r="H1136" s="172">
        <v>66020.985799999995</v>
      </c>
      <c r="I1136" s="172">
        <v>115536.72500000001</v>
      </c>
      <c r="J1136" s="172">
        <v>90000.761499999993</v>
      </c>
      <c r="K1136" s="172">
        <v>157501.33249999999</v>
      </c>
      <c r="L1136" s="172">
        <v>113899.2285</v>
      </c>
      <c r="M1136" s="172">
        <v>199323.64980000001</v>
      </c>
      <c r="N1136" s="172">
        <v>150026.6139</v>
      </c>
      <c r="O1136" s="172">
        <v>262546.57439999998</v>
      </c>
      <c r="P1136" s="172">
        <v>185809.18239999999</v>
      </c>
      <c r="Q1136" s="172">
        <v>325166.06920000003</v>
      </c>
      <c r="R1136" s="172">
        <v>209281.098</v>
      </c>
      <c r="S1136" s="172">
        <v>366241.9215</v>
      </c>
      <c r="T1136" s="172">
        <v>232446.50959999999</v>
      </c>
      <c r="U1136" s="172">
        <v>406781.39179999998</v>
      </c>
    </row>
    <row r="1137" spans="1:21">
      <c r="A1137" s="171">
        <v>6</v>
      </c>
      <c r="B1137" s="171" t="s">
        <v>555</v>
      </c>
      <c r="C1137" s="171" t="s">
        <v>174</v>
      </c>
      <c r="D1137" s="171" t="s">
        <v>608</v>
      </c>
      <c r="E1137" s="171" t="s">
        <v>344</v>
      </c>
      <c r="F1137" s="171">
        <v>4</v>
      </c>
      <c r="G1137" s="171" t="s">
        <v>46</v>
      </c>
      <c r="H1137" s="172">
        <v>72877.403900000005</v>
      </c>
      <c r="I1137" s="172">
        <v>116603.84789999999</v>
      </c>
      <c r="J1137" s="172">
        <v>102028.3653</v>
      </c>
      <c r="K1137" s="172">
        <v>163245.38699999999</v>
      </c>
      <c r="L1137" s="172">
        <v>131179.32689999999</v>
      </c>
      <c r="M1137" s="172">
        <v>209886.92619999999</v>
      </c>
      <c r="N1137" s="172">
        <v>174905.76920000001</v>
      </c>
      <c r="O1137" s="172">
        <v>279849.23489999998</v>
      </c>
      <c r="P1137" s="172">
        <v>218632.2115</v>
      </c>
      <c r="Q1137" s="172">
        <v>349811.54359999998</v>
      </c>
      <c r="R1137" s="172">
        <v>247783.17300000001</v>
      </c>
      <c r="S1137" s="172">
        <v>396453.08270000003</v>
      </c>
      <c r="T1137" s="172">
        <v>276934.13459999999</v>
      </c>
      <c r="U1137" s="172">
        <v>443094.62180000002</v>
      </c>
    </row>
    <row r="1138" spans="1:21">
      <c r="A1138" s="171">
        <v>6</v>
      </c>
      <c r="B1138" s="171" t="s">
        <v>555</v>
      </c>
      <c r="C1138" s="171" t="s">
        <v>174</v>
      </c>
      <c r="D1138" s="171" t="s">
        <v>608</v>
      </c>
      <c r="E1138" s="171" t="s">
        <v>383</v>
      </c>
      <c r="F1138" s="171">
        <v>1</v>
      </c>
      <c r="G1138" s="171" t="s">
        <v>48</v>
      </c>
      <c r="H1138" s="172">
        <v>83392.283500000005</v>
      </c>
      <c r="I1138" s="172">
        <v>145936.49609999999</v>
      </c>
      <c r="J1138" s="172">
        <v>108005.48699999999</v>
      </c>
      <c r="K1138" s="172">
        <v>189009.60209999999</v>
      </c>
      <c r="L1138" s="172">
        <v>129301.91559999999</v>
      </c>
      <c r="M1138" s="172">
        <v>226278.3524</v>
      </c>
      <c r="N1138" s="172">
        <v>154279.51620000001</v>
      </c>
      <c r="O1138" s="172">
        <v>269989.15330000001</v>
      </c>
      <c r="P1138" s="172">
        <v>181898.34890000001</v>
      </c>
      <c r="Q1138" s="172">
        <v>318322.11050000001</v>
      </c>
      <c r="R1138" s="172">
        <v>199460.74479999999</v>
      </c>
      <c r="S1138" s="172">
        <v>349056.30339999998</v>
      </c>
      <c r="T1138" s="172">
        <v>215999.74220000001</v>
      </c>
      <c r="U1138" s="172">
        <v>377999.54879999999</v>
      </c>
    </row>
    <row r="1139" spans="1:21">
      <c r="A1139" s="171">
        <v>6</v>
      </c>
      <c r="B1139" s="171" t="s">
        <v>555</v>
      </c>
      <c r="C1139" s="171" t="s">
        <v>174</v>
      </c>
      <c r="D1139" s="171" t="s">
        <v>608</v>
      </c>
      <c r="E1139" s="171" t="s">
        <v>383</v>
      </c>
      <c r="F1139" s="171">
        <v>2</v>
      </c>
      <c r="G1139" s="171" t="s">
        <v>44</v>
      </c>
      <c r="H1139" s="172">
        <v>71193.454100000003</v>
      </c>
      <c r="I1139" s="172">
        <v>124588.54459999999</v>
      </c>
      <c r="J1139" s="172">
        <v>93132.078500000003</v>
      </c>
      <c r="K1139" s="172">
        <v>162981.13740000001</v>
      </c>
      <c r="L1139" s="172">
        <v>113013.9011</v>
      </c>
      <c r="M1139" s="172">
        <v>197774.32699999999</v>
      </c>
      <c r="N1139" s="172">
        <v>138234.68530000001</v>
      </c>
      <c r="O1139" s="172">
        <v>241910.69930000001</v>
      </c>
      <c r="P1139" s="172">
        <v>163973.47089999999</v>
      </c>
      <c r="Q1139" s="172">
        <v>286953.57400000002</v>
      </c>
      <c r="R1139" s="172">
        <v>180658.73180000001</v>
      </c>
      <c r="S1139" s="172">
        <v>316152.7806</v>
      </c>
      <c r="T1139" s="172">
        <v>196178.51670000001</v>
      </c>
      <c r="U1139" s="172">
        <v>343312.40419999999</v>
      </c>
    </row>
    <row r="1140" spans="1:21">
      <c r="A1140" s="171">
        <v>6</v>
      </c>
      <c r="B1140" s="171" t="s">
        <v>555</v>
      </c>
      <c r="C1140" s="171" t="s">
        <v>174</v>
      </c>
      <c r="D1140" s="171" t="s">
        <v>608</v>
      </c>
      <c r="E1140" s="171" t="s">
        <v>383</v>
      </c>
      <c r="F1140" s="171">
        <v>3</v>
      </c>
      <c r="G1140" s="171" t="s">
        <v>43</v>
      </c>
      <c r="H1140" s="172">
        <v>63300.1368</v>
      </c>
      <c r="I1140" s="172">
        <v>110775.23940000001</v>
      </c>
      <c r="J1140" s="172">
        <v>86106.853700000007</v>
      </c>
      <c r="K1140" s="172">
        <v>150686.99410000001</v>
      </c>
      <c r="L1140" s="172">
        <v>108829.42570000001</v>
      </c>
      <c r="M1140" s="172">
        <v>190451.49489999999</v>
      </c>
      <c r="N1140" s="172">
        <v>143202.72500000001</v>
      </c>
      <c r="O1140" s="172">
        <v>250604.76860000001</v>
      </c>
      <c r="P1140" s="172">
        <v>177219.17869999999</v>
      </c>
      <c r="Q1140" s="172">
        <v>310133.56270000001</v>
      </c>
      <c r="R1140" s="172">
        <v>199500.31950000001</v>
      </c>
      <c r="S1140" s="172">
        <v>349125.55910000001</v>
      </c>
      <c r="T1140" s="172">
        <v>221464.26439999999</v>
      </c>
      <c r="U1140" s="172">
        <v>387562.46260000003</v>
      </c>
    </row>
    <row r="1141" spans="1:21">
      <c r="A1141" s="171">
        <v>6</v>
      </c>
      <c r="B1141" s="171" t="s">
        <v>555</v>
      </c>
      <c r="C1141" s="171" t="s">
        <v>174</v>
      </c>
      <c r="D1141" s="171" t="s">
        <v>608</v>
      </c>
      <c r="E1141" s="171" t="s">
        <v>383</v>
      </c>
      <c r="F1141" s="171">
        <v>4</v>
      </c>
      <c r="G1141" s="171" t="s">
        <v>46</v>
      </c>
      <c r="H1141" s="172">
        <v>71059.325299999997</v>
      </c>
      <c r="I1141" s="172">
        <v>113694.92230000001</v>
      </c>
      <c r="J1141" s="172">
        <v>99483.055399999997</v>
      </c>
      <c r="K1141" s="172">
        <v>159172.89110000001</v>
      </c>
      <c r="L1141" s="172">
        <v>127906.7856</v>
      </c>
      <c r="M1141" s="172">
        <v>204650.86</v>
      </c>
      <c r="N1141" s="172">
        <v>170542.38080000001</v>
      </c>
      <c r="O1141" s="172">
        <v>272867.81329999998</v>
      </c>
      <c r="P1141" s="172">
        <v>213177.97589999999</v>
      </c>
      <c r="Q1141" s="172">
        <v>341084.76659999997</v>
      </c>
      <c r="R1141" s="172">
        <v>241601.70610000001</v>
      </c>
      <c r="S1141" s="172">
        <v>386562.73540000001</v>
      </c>
      <c r="T1141" s="172">
        <v>270025.4362</v>
      </c>
      <c r="U1141" s="172">
        <v>432040.70439999999</v>
      </c>
    </row>
    <row r="1142" spans="1:21">
      <c r="A1142" s="171">
        <v>6</v>
      </c>
      <c r="B1142" s="171" t="s">
        <v>555</v>
      </c>
      <c r="C1142" s="171" t="s">
        <v>174</v>
      </c>
      <c r="D1142" s="171" t="s">
        <v>608</v>
      </c>
      <c r="E1142" s="171" t="s">
        <v>419</v>
      </c>
      <c r="F1142" s="171">
        <v>1</v>
      </c>
      <c r="G1142" s="171" t="s">
        <v>48</v>
      </c>
      <c r="H1142" s="172">
        <v>87428.595400000006</v>
      </c>
      <c r="I1142" s="172">
        <v>153000.04199999999</v>
      </c>
      <c r="J1142" s="172">
        <v>113135.67630000001</v>
      </c>
      <c r="K1142" s="172">
        <v>197987.43350000001</v>
      </c>
      <c r="L1142" s="172">
        <v>135377.2977</v>
      </c>
      <c r="M1142" s="172">
        <v>236910.27100000001</v>
      </c>
      <c r="N1142" s="172">
        <v>161427.8216</v>
      </c>
      <c r="O1142" s="172">
        <v>282498.68790000002</v>
      </c>
      <c r="P1142" s="172">
        <v>190231.51449999999</v>
      </c>
      <c r="Q1142" s="172">
        <v>332905.15039999998</v>
      </c>
      <c r="R1142" s="172">
        <v>208547.99249999999</v>
      </c>
      <c r="S1142" s="172">
        <v>364958.98680000001</v>
      </c>
      <c r="T1142" s="172">
        <v>225759.25339999999</v>
      </c>
      <c r="U1142" s="172">
        <v>395078.69349999999</v>
      </c>
    </row>
    <row r="1143" spans="1:21">
      <c r="A1143" s="171">
        <v>6</v>
      </c>
      <c r="B1143" s="171" t="s">
        <v>555</v>
      </c>
      <c r="C1143" s="171" t="s">
        <v>174</v>
      </c>
      <c r="D1143" s="171" t="s">
        <v>608</v>
      </c>
      <c r="E1143" s="171" t="s">
        <v>419</v>
      </c>
      <c r="F1143" s="171">
        <v>2</v>
      </c>
      <c r="G1143" s="171" t="s">
        <v>44</v>
      </c>
      <c r="H1143" s="172">
        <v>75092.700599999996</v>
      </c>
      <c r="I1143" s="172">
        <v>131412.2261</v>
      </c>
      <c r="J1143" s="172">
        <v>98095.151100000003</v>
      </c>
      <c r="K1143" s="172">
        <v>171666.51439999999</v>
      </c>
      <c r="L1143" s="172">
        <v>118906.272</v>
      </c>
      <c r="M1143" s="172">
        <v>208085.976</v>
      </c>
      <c r="N1143" s="172">
        <v>145202.71189999999</v>
      </c>
      <c r="O1143" s="172">
        <v>254104.74590000001</v>
      </c>
      <c r="P1143" s="172">
        <v>172105.23360000001</v>
      </c>
      <c r="Q1143" s="172">
        <v>301184.15879999998</v>
      </c>
      <c r="R1143" s="172">
        <v>189534.7211</v>
      </c>
      <c r="S1143" s="172">
        <v>331685.76189999998</v>
      </c>
      <c r="T1143" s="172">
        <v>205715.31770000001</v>
      </c>
      <c r="U1143" s="172">
        <v>360001.80609999999</v>
      </c>
    </row>
    <row r="1144" spans="1:21">
      <c r="A1144" s="171">
        <v>6</v>
      </c>
      <c r="B1144" s="171" t="s">
        <v>555</v>
      </c>
      <c r="C1144" s="171" t="s">
        <v>174</v>
      </c>
      <c r="D1144" s="171" t="s">
        <v>608</v>
      </c>
      <c r="E1144" s="171" t="s">
        <v>419</v>
      </c>
      <c r="F1144" s="171">
        <v>3</v>
      </c>
      <c r="G1144" s="171" t="s">
        <v>43</v>
      </c>
      <c r="H1144" s="172">
        <v>67082.165800000002</v>
      </c>
      <c r="I1144" s="172">
        <v>117393.79</v>
      </c>
      <c r="J1144" s="172">
        <v>91373.454599999997</v>
      </c>
      <c r="K1144" s="172">
        <v>159903.54550000001</v>
      </c>
      <c r="L1144" s="172">
        <v>115579.6529</v>
      </c>
      <c r="M1144" s="172">
        <v>202264.39259999999</v>
      </c>
      <c r="N1144" s="172">
        <v>152181.6439</v>
      </c>
      <c r="O1144" s="172">
        <v>266317.87680000003</v>
      </c>
      <c r="P1144" s="172">
        <v>188422.77989999999</v>
      </c>
      <c r="Q1144" s="172">
        <v>329739.86489999999</v>
      </c>
      <c r="R1144" s="172">
        <v>212182.58730000001</v>
      </c>
      <c r="S1144" s="172">
        <v>371319.52769999998</v>
      </c>
      <c r="T1144" s="172">
        <v>235621.63459999999</v>
      </c>
      <c r="U1144" s="172">
        <v>412337.86050000001</v>
      </c>
    </row>
    <row r="1145" spans="1:21">
      <c r="A1145" s="171">
        <v>6</v>
      </c>
      <c r="B1145" s="171" t="s">
        <v>555</v>
      </c>
      <c r="C1145" s="171" t="s">
        <v>174</v>
      </c>
      <c r="D1145" s="171" t="s">
        <v>608</v>
      </c>
      <c r="E1145" s="171" t="s">
        <v>419</v>
      </c>
      <c r="F1145" s="171">
        <v>4</v>
      </c>
      <c r="G1145" s="171" t="s">
        <v>46</v>
      </c>
      <c r="H1145" s="172">
        <v>74522.923899999994</v>
      </c>
      <c r="I1145" s="172">
        <v>119236.68</v>
      </c>
      <c r="J1145" s="172">
        <v>104332.0934</v>
      </c>
      <c r="K1145" s="172">
        <v>166931.35190000001</v>
      </c>
      <c r="L1145" s="172">
        <v>134141.2629</v>
      </c>
      <c r="M1145" s="172">
        <v>214626.0239</v>
      </c>
      <c r="N1145" s="172">
        <v>178855.01730000001</v>
      </c>
      <c r="O1145" s="172">
        <v>286168.0319</v>
      </c>
      <c r="P1145" s="172">
        <v>223568.7715</v>
      </c>
      <c r="Q1145" s="172">
        <v>357710.03970000002</v>
      </c>
      <c r="R1145" s="172">
        <v>253377.94099999999</v>
      </c>
      <c r="S1145" s="172">
        <v>405404.71169999999</v>
      </c>
      <c r="T1145" s="172">
        <v>283187.11060000001</v>
      </c>
      <c r="U1145" s="172">
        <v>453099.38370000001</v>
      </c>
    </row>
    <row r="1146" spans="1:21">
      <c r="A1146" s="171">
        <v>6</v>
      </c>
      <c r="B1146" s="171" t="s">
        <v>555</v>
      </c>
      <c r="C1146" s="171" t="s">
        <v>174</v>
      </c>
      <c r="D1146" s="171" t="s">
        <v>608</v>
      </c>
      <c r="E1146" s="171" t="s">
        <v>451</v>
      </c>
      <c r="F1146" s="171">
        <v>1</v>
      </c>
      <c r="G1146" s="171" t="s">
        <v>48</v>
      </c>
      <c r="H1146" s="172">
        <v>83939.643500000006</v>
      </c>
      <c r="I1146" s="172">
        <v>146894.37599999999</v>
      </c>
      <c r="J1146" s="172">
        <v>108638.27619999999</v>
      </c>
      <c r="K1146" s="172">
        <v>190116.98329999999</v>
      </c>
      <c r="L1146" s="172">
        <v>130007.6234</v>
      </c>
      <c r="M1146" s="172">
        <v>227513.34090000001</v>
      </c>
      <c r="N1146" s="172">
        <v>155042.89550000001</v>
      </c>
      <c r="O1146" s="172">
        <v>271325.06709999999</v>
      </c>
      <c r="P1146" s="172">
        <v>182724.3118</v>
      </c>
      <c r="Q1146" s="172">
        <v>319767.54560000001</v>
      </c>
      <c r="R1146" s="172">
        <v>200327.00949999999</v>
      </c>
      <c r="S1146" s="172">
        <v>350572.26669999998</v>
      </c>
      <c r="T1146" s="172">
        <v>216874.36919999999</v>
      </c>
      <c r="U1146" s="172">
        <v>379530.14610000001</v>
      </c>
    </row>
    <row r="1147" spans="1:21">
      <c r="A1147" s="171">
        <v>6</v>
      </c>
      <c r="B1147" s="171" t="s">
        <v>555</v>
      </c>
      <c r="C1147" s="171" t="s">
        <v>174</v>
      </c>
      <c r="D1147" s="171" t="s">
        <v>608</v>
      </c>
      <c r="E1147" s="171" t="s">
        <v>451</v>
      </c>
      <c r="F1147" s="171">
        <v>2</v>
      </c>
      <c r="G1147" s="171" t="s">
        <v>44</v>
      </c>
      <c r="H1147" s="172">
        <v>72014.944699999993</v>
      </c>
      <c r="I1147" s="172">
        <v>126026.15330000001</v>
      </c>
      <c r="J1147" s="172">
        <v>94099.101299999995</v>
      </c>
      <c r="K1147" s="172">
        <v>164673.42730000001</v>
      </c>
      <c r="L1147" s="172">
        <v>114085.63129999999</v>
      </c>
      <c r="M1147" s="172">
        <v>199649.85490000001</v>
      </c>
      <c r="N1147" s="172">
        <v>139358.62220000001</v>
      </c>
      <c r="O1147" s="172">
        <v>243877.5889</v>
      </c>
      <c r="P1147" s="172">
        <v>165202.23970000001</v>
      </c>
      <c r="Q1147" s="172">
        <v>289103.91930000001</v>
      </c>
      <c r="R1147" s="172">
        <v>181947.51319999999</v>
      </c>
      <c r="S1147" s="172">
        <v>318408.1482</v>
      </c>
      <c r="T1147" s="172">
        <v>197498.56409999999</v>
      </c>
      <c r="U1147" s="172">
        <v>345622.48729999998</v>
      </c>
    </row>
    <row r="1148" spans="1:21">
      <c r="A1148" s="171">
        <v>6</v>
      </c>
      <c r="B1148" s="171" t="s">
        <v>555</v>
      </c>
      <c r="C1148" s="171" t="s">
        <v>174</v>
      </c>
      <c r="D1148" s="171" t="s">
        <v>608</v>
      </c>
      <c r="E1148" s="171" t="s">
        <v>451</v>
      </c>
      <c r="F1148" s="171">
        <v>3</v>
      </c>
      <c r="G1148" s="171" t="s">
        <v>43</v>
      </c>
      <c r="H1148" s="172">
        <v>64276.717199999999</v>
      </c>
      <c r="I1148" s="172">
        <v>112484.25509999999</v>
      </c>
      <c r="J1148" s="172">
        <v>87530.545800000007</v>
      </c>
      <c r="K1148" s="172">
        <v>153178.45509999999</v>
      </c>
      <c r="L1148" s="172">
        <v>110702.1202</v>
      </c>
      <c r="M1148" s="172">
        <v>193728.71040000001</v>
      </c>
      <c r="N1148" s="172">
        <v>145742.41889999999</v>
      </c>
      <c r="O1148" s="172">
        <v>255049.23310000001</v>
      </c>
      <c r="P1148" s="172">
        <v>180433.89120000001</v>
      </c>
      <c r="Q1148" s="172">
        <v>315759.30949999997</v>
      </c>
      <c r="R1148" s="172">
        <v>203173.95430000001</v>
      </c>
      <c r="S1148" s="172">
        <v>355554.42</v>
      </c>
      <c r="T1148" s="172">
        <v>225603.94940000001</v>
      </c>
      <c r="U1148" s="172">
        <v>394806.91149999999</v>
      </c>
    </row>
    <row r="1149" spans="1:21">
      <c r="A1149" s="171">
        <v>6</v>
      </c>
      <c r="B1149" s="171" t="s">
        <v>555</v>
      </c>
      <c r="C1149" s="171" t="s">
        <v>174</v>
      </c>
      <c r="D1149" s="171" t="s">
        <v>608</v>
      </c>
      <c r="E1149" s="171" t="s">
        <v>451</v>
      </c>
      <c r="F1149" s="171">
        <v>4</v>
      </c>
      <c r="G1149" s="171" t="s">
        <v>46</v>
      </c>
      <c r="H1149" s="172">
        <v>71544.657900000006</v>
      </c>
      <c r="I1149" s="172">
        <v>114471.45419999999</v>
      </c>
      <c r="J1149" s="172">
        <v>100162.52099999999</v>
      </c>
      <c r="K1149" s="172">
        <v>160260.03589999999</v>
      </c>
      <c r="L1149" s="172">
        <v>128780.3841</v>
      </c>
      <c r="M1149" s="172">
        <v>206048.6177</v>
      </c>
      <c r="N1149" s="172">
        <v>171707.17879999999</v>
      </c>
      <c r="O1149" s="172">
        <v>274731.4902</v>
      </c>
      <c r="P1149" s="172">
        <v>214633.97349999999</v>
      </c>
      <c r="Q1149" s="172">
        <v>343414.3627</v>
      </c>
      <c r="R1149" s="172">
        <v>243251.83670000001</v>
      </c>
      <c r="S1149" s="172">
        <v>389202.94449999998</v>
      </c>
      <c r="T1149" s="172">
        <v>271869.6998</v>
      </c>
      <c r="U1149" s="172">
        <v>434991.52620000002</v>
      </c>
    </row>
    <row r="1150" spans="1:21">
      <c r="A1150" s="171">
        <v>6</v>
      </c>
      <c r="B1150" s="171" t="s">
        <v>555</v>
      </c>
      <c r="C1150" s="171" t="s">
        <v>185</v>
      </c>
      <c r="D1150" s="171" t="s">
        <v>609</v>
      </c>
      <c r="E1150" s="171" t="s">
        <v>230</v>
      </c>
      <c r="F1150" s="171">
        <v>1</v>
      </c>
      <c r="G1150" s="171" t="s">
        <v>48</v>
      </c>
      <c r="H1150" s="172">
        <v>87408.447100000005</v>
      </c>
      <c r="I1150" s="172">
        <v>152964.7824</v>
      </c>
      <c r="J1150" s="172">
        <v>113139.67260000001</v>
      </c>
      <c r="K1150" s="172">
        <v>197994.427</v>
      </c>
      <c r="L1150" s="172">
        <v>135402.57980000001</v>
      </c>
      <c r="M1150" s="172">
        <v>236954.51459999999</v>
      </c>
      <c r="N1150" s="172">
        <v>161489.07819999999</v>
      </c>
      <c r="O1150" s="172">
        <v>282605.88699999999</v>
      </c>
      <c r="P1150" s="172">
        <v>190333.01869999999</v>
      </c>
      <c r="Q1150" s="172">
        <v>333082.78269999998</v>
      </c>
      <c r="R1150" s="172">
        <v>208674.88949999999</v>
      </c>
      <c r="S1150" s="172">
        <v>365181.05660000001</v>
      </c>
      <c r="T1150" s="172">
        <v>225921.76070000001</v>
      </c>
      <c r="U1150" s="172">
        <v>395363.08140000002</v>
      </c>
    </row>
    <row r="1151" spans="1:21">
      <c r="A1151" s="171">
        <v>6</v>
      </c>
      <c r="B1151" s="171" t="s">
        <v>555</v>
      </c>
      <c r="C1151" s="171" t="s">
        <v>185</v>
      </c>
      <c r="D1151" s="171" t="s">
        <v>609</v>
      </c>
      <c r="E1151" s="171" t="s">
        <v>230</v>
      </c>
      <c r="F1151" s="171">
        <v>2</v>
      </c>
      <c r="G1151" s="171" t="s">
        <v>44</v>
      </c>
      <c r="H1151" s="172">
        <v>74935.486099999995</v>
      </c>
      <c r="I1151" s="172">
        <v>131137.10070000001</v>
      </c>
      <c r="J1151" s="172">
        <v>97932.029599999994</v>
      </c>
      <c r="K1151" s="172">
        <v>171381.05179999999</v>
      </c>
      <c r="L1151" s="172">
        <v>118748.54180000001</v>
      </c>
      <c r="M1151" s="172">
        <v>207809.94810000001</v>
      </c>
      <c r="N1151" s="172">
        <v>145083.68859999999</v>
      </c>
      <c r="O1151" s="172">
        <v>253896.45509999999</v>
      </c>
      <c r="P1151" s="172">
        <v>172005.33360000001</v>
      </c>
      <c r="Q1151" s="172">
        <v>301009.33380000002</v>
      </c>
      <c r="R1151" s="172">
        <v>189450.3584</v>
      </c>
      <c r="S1151" s="172">
        <v>331538.12729999999</v>
      </c>
      <c r="T1151" s="172">
        <v>205655.11360000001</v>
      </c>
      <c r="U1151" s="172">
        <v>359896.44880000001</v>
      </c>
    </row>
    <row r="1152" spans="1:21">
      <c r="A1152" s="171">
        <v>6</v>
      </c>
      <c r="B1152" s="171" t="s">
        <v>555</v>
      </c>
      <c r="C1152" s="171" t="s">
        <v>185</v>
      </c>
      <c r="D1152" s="171" t="s">
        <v>609</v>
      </c>
      <c r="E1152" s="171" t="s">
        <v>230</v>
      </c>
      <c r="F1152" s="171">
        <v>3</v>
      </c>
      <c r="G1152" s="171" t="s">
        <v>43</v>
      </c>
      <c r="H1152" s="172">
        <v>66845.072199999995</v>
      </c>
      <c r="I1152" s="172">
        <v>116978.87639999999</v>
      </c>
      <c r="J1152" s="172">
        <v>91013.2837</v>
      </c>
      <c r="K1152" s="172">
        <v>159273.24650000001</v>
      </c>
      <c r="L1152" s="172">
        <v>115095.4592</v>
      </c>
      <c r="M1152" s="172">
        <v>201417.05369999999</v>
      </c>
      <c r="N1152" s="172">
        <v>151514.66829999999</v>
      </c>
      <c r="O1152" s="172">
        <v>265150.66940000001</v>
      </c>
      <c r="P1152" s="172">
        <v>187569.0128</v>
      </c>
      <c r="Q1152" s="172">
        <v>328245.77240000002</v>
      </c>
      <c r="R1152" s="172">
        <v>211199.83739999999</v>
      </c>
      <c r="S1152" s="172">
        <v>369599.71549999999</v>
      </c>
      <c r="T1152" s="172">
        <v>234506.33809999999</v>
      </c>
      <c r="U1152" s="172">
        <v>410386.09159999999</v>
      </c>
    </row>
    <row r="1153" spans="1:21">
      <c r="A1153" s="171">
        <v>6</v>
      </c>
      <c r="B1153" s="171" t="s">
        <v>555</v>
      </c>
      <c r="C1153" s="171" t="s">
        <v>185</v>
      </c>
      <c r="D1153" s="171" t="s">
        <v>609</v>
      </c>
      <c r="E1153" s="171" t="s">
        <v>230</v>
      </c>
      <c r="F1153" s="171">
        <v>4</v>
      </c>
      <c r="G1153" s="171" t="s">
        <v>46</v>
      </c>
      <c r="H1153" s="172">
        <v>74498.275500000003</v>
      </c>
      <c r="I1153" s="172">
        <v>119197.24249999999</v>
      </c>
      <c r="J1153" s="172">
        <v>104297.58560000001</v>
      </c>
      <c r="K1153" s="172">
        <v>166876.13949999999</v>
      </c>
      <c r="L1153" s="172">
        <v>134096.8959</v>
      </c>
      <c r="M1153" s="172">
        <v>214555.03649999999</v>
      </c>
      <c r="N1153" s="172">
        <v>178795.86110000001</v>
      </c>
      <c r="O1153" s="172">
        <v>286073.38209999999</v>
      </c>
      <c r="P1153" s="172">
        <v>223494.82629999999</v>
      </c>
      <c r="Q1153" s="172">
        <v>357591.72749999998</v>
      </c>
      <c r="R1153" s="172">
        <v>253294.13649999999</v>
      </c>
      <c r="S1153" s="172">
        <v>405270.62449999998</v>
      </c>
      <c r="T1153" s="172">
        <v>283093.44679999998</v>
      </c>
      <c r="U1153" s="172">
        <v>452949.52149999997</v>
      </c>
    </row>
    <row r="1154" spans="1:21">
      <c r="A1154" s="171">
        <v>6</v>
      </c>
      <c r="B1154" s="171" t="s">
        <v>555</v>
      </c>
      <c r="C1154" s="171" t="s">
        <v>185</v>
      </c>
      <c r="D1154" s="171" t="s">
        <v>609</v>
      </c>
      <c r="E1154" s="171" t="s">
        <v>274</v>
      </c>
      <c r="F1154" s="171">
        <v>1</v>
      </c>
      <c r="G1154" s="171" t="s">
        <v>48</v>
      </c>
      <c r="H1154" s="172">
        <v>88849.011700000003</v>
      </c>
      <c r="I1154" s="172">
        <v>155485.77050000001</v>
      </c>
      <c r="J1154" s="172">
        <v>115077.961</v>
      </c>
      <c r="K1154" s="172">
        <v>201386.43179999999</v>
      </c>
      <c r="L1154" s="172">
        <v>137772.4724</v>
      </c>
      <c r="M1154" s="172">
        <v>241101.82670000001</v>
      </c>
      <c r="N1154" s="172">
        <v>164391.72029999999</v>
      </c>
      <c r="O1154" s="172">
        <v>287685.51049999997</v>
      </c>
      <c r="P1154" s="172">
        <v>193825.87549999999</v>
      </c>
      <c r="Q1154" s="172">
        <v>339195.28210000001</v>
      </c>
      <c r="R1154" s="172">
        <v>212542.573</v>
      </c>
      <c r="S1154" s="172">
        <v>371949.50270000001</v>
      </c>
      <c r="T1154" s="172">
        <v>230170.6274</v>
      </c>
      <c r="U1154" s="172">
        <v>402798.5981</v>
      </c>
    </row>
    <row r="1155" spans="1:21">
      <c r="A1155" s="171">
        <v>6</v>
      </c>
      <c r="B1155" s="171" t="s">
        <v>555</v>
      </c>
      <c r="C1155" s="171" t="s">
        <v>185</v>
      </c>
      <c r="D1155" s="171" t="s">
        <v>609</v>
      </c>
      <c r="E1155" s="171" t="s">
        <v>274</v>
      </c>
      <c r="F1155" s="171">
        <v>2</v>
      </c>
      <c r="G1155" s="171" t="s">
        <v>44</v>
      </c>
      <c r="H1155" s="172">
        <v>75827.789300000004</v>
      </c>
      <c r="I1155" s="172">
        <v>132698.6312</v>
      </c>
      <c r="J1155" s="172">
        <v>99201.8508</v>
      </c>
      <c r="K1155" s="172">
        <v>173603.2389</v>
      </c>
      <c r="L1155" s="172">
        <v>120386.3895</v>
      </c>
      <c r="M1155" s="172">
        <v>210676.18150000001</v>
      </c>
      <c r="N1155" s="172">
        <v>147265.21530000001</v>
      </c>
      <c r="O1155" s="172">
        <v>257714.1268</v>
      </c>
      <c r="P1155" s="172">
        <v>174692.57870000001</v>
      </c>
      <c r="Q1155" s="172">
        <v>305712.01270000002</v>
      </c>
      <c r="R1155" s="172">
        <v>192473.00839999999</v>
      </c>
      <c r="S1155" s="172">
        <v>336827.7648</v>
      </c>
      <c r="T1155" s="172">
        <v>209013.13949999999</v>
      </c>
      <c r="U1155" s="172">
        <v>365772.99420000002</v>
      </c>
    </row>
    <row r="1156" spans="1:21">
      <c r="A1156" s="171">
        <v>6</v>
      </c>
      <c r="B1156" s="171" t="s">
        <v>555</v>
      </c>
      <c r="C1156" s="171" t="s">
        <v>185</v>
      </c>
      <c r="D1156" s="171" t="s">
        <v>609</v>
      </c>
      <c r="E1156" s="171" t="s">
        <v>274</v>
      </c>
      <c r="F1156" s="171">
        <v>3</v>
      </c>
      <c r="G1156" s="171" t="s">
        <v>43</v>
      </c>
      <c r="H1156" s="172">
        <v>67403.859100000001</v>
      </c>
      <c r="I1156" s="172">
        <v>117956.7533</v>
      </c>
      <c r="J1156" s="172">
        <v>91682.626399999994</v>
      </c>
      <c r="K1156" s="172">
        <v>160444.5963</v>
      </c>
      <c r="L1156" s="172">
        <v>115871.57610000001</v>
      </c>
      <c r="M1156" s="172">
        <v>202775.25810000001</v>
      </c>
      <c r="N1156" s="172">
        <v>152463.9547</v>
      </c>
      <c r="O1156" s="172">
        <v>266811.92070000002</v>
      </c>
      <c r="P1156" s="172">
        <v>188675.43090000001</v>
      </c>
      <c r="Q1156" s="172">
        <v>330182.00410000002</v>
      </c>
      <c r="R1156" s="172">
        <v>212393.19010000001</v>
      </c>
      <c r="S1156" s="172">
        <v>371688.08260000002</v>
      </c>
      <c r="T1156" s="172">
        <v>235772.36919999999</v>
      </c>
      <c r="U1156" s="172">
        <v>412601.64600000001</v>
      </c>
    </row>
    <row r="1157" spans="1:21">
      <c r="A1157" s="171">
        <v>6</v>
      </c>
      <c r="B1157" s="171" t="s">
        <v>555</v>
      </c>
      <c r="C1157" s="171" t="s">
        <v>185</v>
      </c>
      <c r="D1157" s="171" t="s">
        <v>609</v>
      </c>
      <c r="E1157" s="171" t="s">
        <v>274</v>
      </c>
      <c r="F1157" s="171">
        <v>4</v>
      </c>
      <c r="G1157" s="171" t="s">
        <v>46</v>
      </c>
      <c r="H1157" s="172">
        <v>75707.762000000002</v>
      </c>
      <c r="I1157" s="172">
        <v>121132.42110000001</v>
      </c>
      <c r="J1157" s="172">
        <v>105990.86689999999</v>
      </c>
      <c r="K1157" s="172">
        <v>169585.38949999999</v>
      </c>
      <c r="L1157" s="172">
        <v>136273.97159999999</v>
      </c>
      <c r="M1157" s="172">
        <v>218038.3579</v>
      </c>
      <c r="N1157" s="172">
        <v>181698.62890000001</v>
      </c>
      <c r="O1157" s="172">
        <v>290717.81050000002</v>
      </c>
      <c r="P1157" s="172">
        <v>227123.28599999999</v>
      </c>
      <c r="Q1157" s="172">
        <v>363397.26309999998</v>
      </c>
      <c r="R1157" s="172">
        <v>257406.39079999999</v>
      </c>
      <c r="S1157" s="172">
        <v>411850.23149999999</v>
      </c>
      <c r="T1157" s="172">
        <v>287689.49570000003</v>
      </c>
      <c r="U1157" s="172">
        <v>460303.19990000001</v>
      </c>
    </row>
    <row r="1158" spans="1:21">
      <c r="A1158" s="171">
        <v>6</v>
      </c>
      <c r="B1158" s="171" t="s">
        <v>555</v>
      </c>
      <c r="C1158" s="171" t="s">
        <v>185</v>
      </c>
      <c r="D1158" s="171" t="s">
        <v>609</v>
      </c>
      <c r="E1158" s="171" t="s">
        <v>315</v>
      </c>
      <c r="F1158" s="171">
        <v>1</v>
      </c>
      <c r="G1158" s="171" t="s">
        <v>48</v>
      </c>
      <c r="H1158" s="172">
        <v>88869.165900000007</v>
      </c>
      <c r="I1158" s="172">
        <v>155521.0405</v>
      </c>
      <c r="J1158" s="172">
        <v>115073.9724</v>
      </c>
      <c r="K1158" s="172">
        <v>201379.45170000001</v>
      </c>
      <c r="L1158" s="172">
        <v>137747.19949999999</v>
      </c>
      <c r="M1158" s="172">
        <v>241057.59909999999</v>
      </c>
      <c r="N1158" s="172">
        <v>164330.47459999999</v>
      </c>
      <c r="O1158" s="172">
        <v>287578.33049999998</v>
      </c>
      <c r="P1158" s="172">
        <v>193724.38430000001</v>
      </c>
      <c r="Q1158" s="172">
        <v>339017.67239999998</v>
      </c>
      <c r="R1158" s="172">
        <v>212415.69010000001</v>
      </c>
      <c r="S1158" s="172">
        <v>371727.45760000002</v>
      </c>
      <c r="T1158" s="172">
        <v>230008.13529999999</v>
      </c>
      <c r="U1158" s="172">
        <v>402514.23690000002</v>
      </c>
    </row>
    <row r="1159" spans="1:21">
      <c r="A1159" s="171">
        <v>6</v>
      </c>
      <c r="B1159" s="171" t="s">
        <v>555</v>
      </c>
      <c r="C1159" s="171" t="s">
        <v>185</v>
      </c>
      <c r="D1159" s="171" t="s">
        <v>609</v>
      </c>
      <c r="E1159" s="171" t="s">
        <v>315</v>
      </c>
      <c r="F1159" s="171">
        <v>2</v>
      </c>
      <c r="G1159" s="171" t="s">
        <v>44</v>
      </c>
      <c r="H1159" s="172">
        <v>75985.008799999996</v>
      </c>
      <c r="I1159" s="172">
        <v>132973.76560000001</v>
      </c>
      <c r="J1159" s="172">
        <v>99364.979000000007</v>
      </c>
      <c r="K1159" s="172">
        <v>173888.7132</v>
      </c>
      <c r="L1159" s="172">
        <v>120544.1278</v>
      </c>
      <c r="M1159" s="172">
        <v>210952.2236</v>
      </c>
      <c r="N1159" s="172">
        <v>147384.24849999999</v>
      </c>
      <c r="O1159" s="172">
        <v>257922.43479999999</v>
      </c>
      <c r="P1159" s="172">
        <v>174792.49040000001</v>
      </c>
      <c r="Q1159" s="172">
        <v>305886.85810000001</v>
      </c>
      <c r="R1159" s="172">
        <v>192557.38389999999</v>
      </c>
      <c r="S1159" s="172">
        <v>336975.42180000001</v>
      </c>
      <c r="T1159" s="172">
        <v>209073.35759999999</v>
      </c>
      <c r="U1159" s="172">
        <v>365878.37589999998</v>
      </c>
    </row>
    <row r="1160" spans="1:21">
      <c r="A1160" s="171">
        <v>6</v>
      </c>
      <c r="B1160" s="171" t="s">
        <v>555</v>
      </c>
      <c r="C1160" s="171" t="s">
        <v>185</v>
      </c>
      <c r="D1160" s="171" t="s">
        <v>609</v>
      </c>
      <c r="E1160" s="171" t="s">
        <v>315</v>
      </c>
      <c r="F1160" s="171">
        <v>3</v>
      </c>
      <c r="G1160" s="171" t="s">
        <v>43</v>
      </c>
      <c r="H1160" s="172">
        <v>67640.957200000004</v>
      </c>
      <c r="I1160" s="172">
        <v>118371.67509999999</v>
      </c>
      <c r="J1160" s="172">
        <v>92042.803499999995</v>
      </c>
      <c r="K1160" s="172">
        <v>161074.90609999999</v>
      </c>
      <c r="L1160" s="172">
        <v>116355.7776</v>
      </c>
      <c r="M1160" s="172">
        <v>203622.61069999999</v>
      </c>
      <c r="N1160" s="172">
        <v>153130.94080000001</v>
      </c>
      <c r="O1160" s="172">
        <v>267979.14630000002</v>
      </c>
      <c r="P1160" s="172">
        <v>189529.21100000001</v>
      </c>
      <c r="Q1160" s="172">
        <v>331676.11910000001</v>
      </c>
      <c r="R1160" s="172">
        <v>213375.95439999999</v>
      </c>
      <c r="S1160" s="172">
        <v>373407.92019999999</v>
      </c>
      <c r="T1160" s="172">
        <v>236887.68179999999</v>
      </c>
      <c r="U1160" s="172">
        <v>414553.44319999998</v>
      </c>
    </row>
    <row r="1161" spans="1:21">
      <c r="A1161" s="171">
        <v>6</v>
      </c>
      <c r="B1161" s="171" t="s">
        <v>555</v>
      </c>
      <c r="C1161" s="171" t="s">
        <v>185</v>
      </c>
      <c r="D1161" s="171" t="s">
        <v>609</v>
      </c>
      <c r="E1161" s="171" t="s">
        <v>315</v>
      </c>
      <c r="F1161" s="171">
        <v>4</v>
      </c>
      <c r="G1161" s="171" t="s">
        <v>46</v>
      </c>
      <c r="H1161" s="172">
        <v>75732.415500000003</v>
      </c>
      <c r="I1161" s="172">
        <v>121171.86659999999</v>
      </c>
      <c r="J1161" s="172">
        <v>106025.38159999999</v>
      </c>
      <c r="K1161" s="172">
        <v>169640.61309999999</v>
      </c>
      <c r="L1161" s="172">
        <v>136318.34779999999</v>
      </c>
      <c r="M1161" s="172">
        <v>218109.35980000001</v>
      </c>
      <c r="N1161" s="172">
        <v>181757.7971</v>
      </c>
      <c r="O1161" s="172">
        <v>290812.47970000003</v>
      </c>
      <c r="P1161" s="172">
        <v>227197.2464</v>
      </c>
      <c r="Q1161" s="172">
        <v>363515.59960000002</v>
      </c>
      <c r="R1161" s="172">
        <v>257490.2126</v>
      </c>
      <c r="S1161" s="172">
        <v>411984.34620000003</v>
      </c>
      <c r="T1161" s="172">
        <v>287783.17879999999</v>
      </c>
      <c r="U1161" s="172">
        <v>460453.09289999999</v>
      </c>
    </row>
    <row r="1162" spans="1:21">
      <c r="A1162" s="171">
        <v>6</v>
      </c>
      <c r="B1162" s="171" t="s">
        <v>555</v>
      </c>
      <c r="C1162" s="171" t="s">
        <v>185</v>
      </c>
      <c r="D1162" s="171" t="s">
        <v>609</v>
      </c>
      <c r="E1162" s="171" t="s">
        <v>355</v>
      </c>
      <c r="F1162" s="171">
        <v>1</v>
      </c>
      <c r="G1162" s="171" t="s">
        <v>48</v>
      </c>
      <c r="H1162" s="172">
        <v>86434.631599999993</v>
      </c>
      <c r="I1162" s="172">
        <v>151260.6053</v>
      </c>
      <c r="J1162" s="172">
        <v>111850.13559999999</v>
      </c>
      <c r="K1162" s="172">
        <v>195737.73730000001</v>
      </c>
      <c r="L1162" s="172">
        <v>133839.49530000001</v>
      </c>
      <c r="M1162" s="172">
        <v>234219.11670000001</v>
      </c>
      <c r="N1162" s="172">
        <v>159594.80840000001</v>
      </c>
      <c r="O1162" s="172">
        <v>279290.91470000002</v>
      </c>
      <c r="P1162" s="172">
        <v>188072.10159999999</v>
      </c>
      <c r="Q1162" s="172">
        <v>329126.1777</v>
      </c>
      <c r="R1162" s="172">
        <v>206181.01500000001</v>
      </c>
      <c r="S1162" s="172">
        <v>360816.77630000003</v>
      </c>
      <c r="T1162" s="172">
        <v>223197.50289999999</v>
      </c>
      <c r="U1162" s="172">
        <v>390595.63010000001</v>
      </c>
    </row>
    <row r="1163" spans="1:21">
      <c r="A1163" s="171">
        <v>6</v>
      </c>
      <c r="B1163" s="171" t="s">
        <v>555</v>
      </c>
      <c r="C1163" s="171" t="s">
        <v>185</v>
      </c>
      <c r="D1163" s="171" t="s">
        <v>609</v>
      </c>
      <c r="E1163" s="171" t="s">
        <v>355</v>
      </c>
      <c r="F1163" s="171">
        <v>2</v>
      </c>
      <c r="G1163" s="171" t="s">
        <v>44</v>
      </c>
      <c r="H1163" s="172">
        <v>74235.802200000006</v>
      </c>
      <c r="I1163" s="172">
        <v>129912.6539</v>
      </c>
      <c r="J1163" s="172">
        <v>96976.727199999994</v>
      </c>
      <c r="K1163" s="172">
        <v>169709.27239999999</v>
      </c>
      <c r="L1163" s="172">
        <v>117551.4808</v>
      </c>
      <c r="M1163" s="172">
        <v>205715.0914</v>
      </c>
      <c r="N1163" s="172">
        <v>143549.97750000001</v>
      </c>
      <c r="O1163" s="172">
        <v>251212.46059999999</v>
      </c>
      <c r="P1163" s="172">
        <v>170147.2236</v>
      </c>
      <c r="Q1163" s="172">
        <v>297757.64120000001</v>
      </c>
      <c r="R1163" s="172">
        <v>187379.00200000001</v>
      </c>
      <c r="S1163" s="172">
        <v>327913.25349999999</v>
      </c>
      <c r="T1163" s="172">
        <v>203376.27739999999</v>
      </c>
      <c r="U1163" s="172">
        <v>355908.48550000001</v>
      </c>
    </row>
    <row r="1164" spans="1:21">
      <c r="A1164" s="171">
        <v>6</v>
      </c>
      <c r="B1164" s="171" t="s">
        <v>555</v>
      </c>
      <c r="C1164" s="171" t="s">
        <v>185</v>
      </c>
      <c r="D1164" s="171" t="s">
        <v>609</v>
      </c>
      <c r="E1164" s="171" t="s">
        <v>355</v>
      </c>
      <c r="F1164" s="171">
        <v>3</v>
      </c>
      <c r="G1164" s="171" t="s">
        <v>43</v>
      </c>
      <c r="H1164" s="172">
        <v>66314.480599999995</v>
      </c>
      <c r="I1164" s="172">
        <v>116050.34110000001</v>
      </c>
      <c r="J1164" s="172">
        <v>90326.935100000002</v>
      </c>
      <c r="K1164" s="172">
        <v>158072.13639999999</v>
      </c>
      <c r="L1164" s="172">
        <v>114255.24460000001</v>
      </c>
      <c r="M1164" s="172">
        <v>199946.67800000001</v>
      </c>
      <c r="N1164" s="172">
        <v>150437.1501</v>
      </c>
      <c r="O1164" s="172">
        <v>263265.01260000002</v>
      </c>
      <c r="P1164" s="172">
        <v>186262.2101</v>
      </c>
      <c r="Q1164" s="172">
        <v>325958.8677</v>
      </c>
      <c r="R1164" s="172">
        <v>209749.08850000001</v>
      </c>
      <c r="S1164" s="172">
        <v>367060.90480000002</v>
      </c>
      <c r="T1164" s="172">
        <v>232918.7709</v>
      </c>
      <c r="U1164" s="172">
        <v>407607.84899999999</v>
      </c>
    </row>
    <row r="1165" spans="1:21">
      <c r="A1165" s="171">
        <v>6</v>
      </c>
      <c r="B1165" s="171" t="s">
        <v>555</v>
      </c>
      <c r="C1165" s="171" t="s">
        <v>185</v>
      </c>
      <c r="D1165" s="171" t="s">
        <v>609</v>
      </c>
      <c r="E1165" s="171" t="s">
        <v>355</v>
      </c>
      <c r="F1165" s="171">
        <v>4</v>
      </c>
      <c r="G1165" s="171" t="s">
        <v>46</v>
      </c>
      <c r="H1165" s="172">
        <v>73675.513000000006</v>
      </c>
      <c r="I1165" s="172">
        <v>117880.82249999999</v>
      </c>
      <c r="J1165" s="172">
        <v>103145.7182</v>
      </c>
      <c r="K1165" s="172">
        <v>165033.15160000001</v>
      </c>
      <c r="L1165" s="172">
        <v>132615.9234</v>
      </c>
      <c r="M1165" s="172">
        <v>212185.48060000001</v>
      </c>
      <c r="N1165" s="172">
        <v>176821.23120000001</v>
      </c>
      <c r="O1165" s="172">
        <v>282913.9742</v>
      </c>
      <c r="P1165" s="172">
        <v>221026.53899999999</v>
      </c>
      <c r="Q1165" s="172">
        <v>353642.46759999997</v>
      </c>
      <c r="R1165" s="172">
        <v>250496.74419999999</v>
      </c>
      <c r="S1165" s="172">
        <v>400794.7966</v>
      </c>
      <c r="T1165" s="172">
        <v>279966.94939999998</v>
      </c>
      <c r="U1165" s="172">
        <v>447947.12569999998</v>
      </c>
    </row>
    <row r="1166" spans="1:21">
      <c r="A1166" s="171">
        <v>6</v>
      </c>
      <c r="B1166" s="171" t="s">
        <v>555</v>
      </c>
      <c r="C1166" s="171" t="s">
        <v>185</v>
      </c>
      <c r="D1166" s="171" t="s">
        <v>609</v>
      </c>
      <c r="E1166" s="171" t="s">
        <v>392</v>
      </c>
      <c r="F1166" s="171">
        <v>1</v>
      </c>
      <c r="G1166" s="171" t="s">
        <v>48</v>
      </c>
      <c r="H1166" s="172">
        <v>86394.328999999998</v>
      </c>
      <c r="I1166" s="172">
        <v>151190.07579999999</v>
      </c>
      <c r="J1166" s="172">
        <v>111858.1205</v>
      </c>
      <c r="K1166" s="172">
        <v>195751.71090000001</v>
      </c>
      <c r="L1166" s="172">
        <v>133890.0502</v>
      </c>
      <c r="M1166" s="172">
        <v>234307.58790000001</v>
      </c>
      <c r="N1166" s="172">
        <v>159717.3106</v>
      </c>
      <c r="O1166" s="172">
        <v>279505.29369999998</v>
      </c>
      <c r="P1166" s="172">
        <v>188275.09710000001</v>
      </c>
      <c r="Q1166" s="172">
        <v>329481.41979999997</v>
      </c>
      <c r="R1166" s="172">
        <v>206434.79500000001</v>
      </c>
      <c r="S1166" s="172">
        <v>361260.89120000001</v>
      </c>
      <c r="T1166" s="172">
        <v>223522.5024</v>
      </c>
      <c r="U1166" s="172">
        <v>391164.37920000002</v>
      </c>
    </row>
    <row r="1167" spans="1:21">
      <c r="A1167" s="171">
        <v>6</v>
      </c>
      <c r="B1167" s="171" t="s">
        <v>555</v>
      </c>
      <c r="C1167" s="171" t="s">
        <v>185</v>
      </c>
      <c r="D1167" s="171" t="s">
        <v>609</v>
      </c>
      <c r="E1167" s="171" t="s">
        <v>392</v>
      </c>
      <c r="F1167" s="171">
        <v>2</v>
      </c>
      <c r="G1167" s="171" t="s">
        <v>44</v>
      </c>
      <c r="H1167" s="172">
        <v>73921.368000000002</v>
      </c>
      <c r="I1167" s="172">
        <v>129362.3941</v>
      </c>
      <c r="J1167" s="172">
        <v>96650.477499999994</v>
      </c>
      <c r="K1167" s="172">
        <v>169138.33559999999</v>
      </c>
      <c r="L1167" s="172">
        <v>117236.01210000001</v>
      </c>
      <c r="M1167" s="172">
        <v>205163.02129999999</v>
      </c>
      <c r="N1167" s="172">
        <v>143311.92110000001</v>
      </c>
      <c r="O1167" s="172">
        <v>250795.86180000001</v>
      </c>
      <c r="P1167" s="172">
        <v>169947.41200000001</v>
      </c>
      <c r="Q1167" s="172">
        <v>297407.97090000001</v>
      </c>
      <c r="R1167" s="172">
        <v>187210.26389999999</v>
      </c>
      <c r="S1167" s="172">
        <v>327617.96189999999</v>
      </c>
      <c r="T1167" s="172">
        <v>203255.85519999999</v>
      </c>
      <c r="U1167" s="172">
        <v>355697.74660000001</v>
      </c>
    </row>
    <row r="1168" spans="1:21">
      <c r="A1168" s="171">
        <v>6</v>
      </c>
      <c r="B1168" s="171" t="s">
        <v>555</v>
      </c>
      <c r="C1168" s="171" t="s">
        <v>185</v>
      </c>
      <c r="D1168" s="171" t="s">
        <v>609</v>
      </c>
      <c r="E1168" s="171" t="s">
        <v>392</v>
      </c>
      <c r="F1168" s="171">
        <v>3</v>
      </c>
      <c r="G1168" s="171" t="s">
        <v>43</v>
      </c>
      <c r="H1168" s="172">
        <v>65840.289000000004</v>
      </c>
      <c r="I1168" s="172">
        <v>115220.5056</v>
      </c>
      <c r="J1168" s="172">
        <v>89606.587199999994</v>
      </c>
      <c r="K1168" s="172">
        <v>156811.52739999999</v>
      </c>
      <c r="L1168" s="172">
        <v>113286.84940000001</v>
      </c>
      <c r="M1168" s="172">
        <v>198251.98639999999</v>
      </c>
      <c r="N1168" s="172">
        <v>149103.18840000001</v>
      </c>
      <c r="O1168" s="172">
        <v>260930.57980000001</v>
      </c>
      <c r="P1168" s="172">
        <v>184554.663</v>
      </c>
      <c r="Q1168" s="172">
        <v>322970.66029999999</v>
      </c>
      <c r="R1168" s="172">
        <v>207783.57440000001</v>
      </c>
      <c r="S1168" s="172">
        <v>363621.255</v>
      </c>
      <c r="T1168" s="172">
        <v>230688.16159999999</v>
      </c>
      <c r="U1168" s="172">
        <v>403704.28289999999</v>
      </c>
    </row>
    <row r="1169" spans="1:21">
      <c r="A1169" s="171">
        <v>6</v>
      </c>
      <c r="B1169" s="171" t="s">
        <v>555</v>
      </c>
      <c r="C1169" s="171" t="s">
        <v>185</v>
      </c>
      <c r="D1169" s="171" t="s">
        <v>609</v>
      </c>
      <c r="E1169" s="171" t="s">
        <v>392</v>
      </c>
      <c r="F1169" s="171">
        <v>4</v>
      </c>
      <c r="G1169" s="171" t="s">
        <v>46</v>
      </c>
      <c r="H1169" s="172">
        <v>73626.211200000005</v>
      </c>
      <c r="I1169" s="172">
        <v>117801.9397</v>
      </c>
      <c r="J1169" s="172">
        <v>103076.69560000001</v>
      </c>
      <c r="K1169" s="172">
        <v>164922.71539999999</v>
      </c>
      <c r="L1169" s="172">
        <v>132527.1801</v>
      </c>
      <c r="M1169" s="172">
        <v>212043.49129999999</v>
      </c>
      <c r="N1169" s="172">
        <v>176702.9068</v>
      </c>
      <c r="O1169" s="172">
        <v>282724.65509999997</v>
      </c>
      <c r="P1169" s="172">
        <v>220878.63339999999</v>
      </c>
      <c r="Q1169" s="172">
        <v>353405.81880000001</v>
      </c>
      <c r="R1169" s="172">
        <v>250329.11799999999</v>
      </c>
      <c r="S1169" s="172">
        <v>400526.59460000001</v>
      </c>
      <c r="T1169" s="172">
        <v>279779.60239999997</v>
      </c>
      <c r="U1169" s="172">
        <v>447647.37050000002</v>
      </c>
    </row>
    <row r="1170" spans="1:21">
      <c r="A1170" s="171">
        <v>6</v>
      </c>
      <c r="B1170" s="171" t="s">
        <v>555</v>
      </c>
      <c r="C1170" s="171" t="s">
        <v>185</v>
      </c>
      <c r="D1170" s="171" t="s">
        <v>609</v>
      </c>
      <c r="E1170" s="171" t="s">
        <v>426</v>
      </c>
      <c r="F1170" s="171">
        <v>1</v>
      </c>
      <c r="G1170" s="171" t="s">
        <v>48</v>
      </c>
      <c r="H1170" s="172">
        <v>87875.199200000003</v>
      </c>
      <c r="I1170" s="172">
        <v>153781.59849999999</v>
      </c>
      <c r="J1170" s="172">
        <v>113788.4278</v>
      </c>
      <c r="K1170" s="172">
        <v>199129.7487</v>
      </c>
      <c r="L1170" s="172">
        <v>136209.39249999999</v>
      </c>
      <c r="M1170" s="172">
        <v>238366.43700000001</v>
      </c>
      <c r="N1170" s="172">
        <v>162497.45610000001</v>
      </c>
      <c r="O1170" s="172">
        <v>284370.54800000001</v>
      </c>
      <c r="P1170" s="172">
        <v>191564.96520000001</v>
      </c>
      <c r="Q1170" s="172">
        <v>335238.68900000001</v>
      </c>
      <c r="R1170" s="172">
        <v>210048.70600000001</v>
      </c>
      <c r="S1170" s="172">
        <v>367585.23540000001</v>
      </c>
      <c r="T1170" s="172">
        <v>227446.37779999999</v>
      </c>
      <c r="U1170" s="172">
        <v>398031.16100000002</v>
      </c>
    </row>
    <row r="1171" spans="1:21">
      <c r="A1171" s="171">
        <v>6</v>
      </c>
      <c r="B1171" s="171" t="s">
        <v>555</v>
      </c>
      <c r="C1171" s="171" t="s">
        <v>185</v>
      </c>
      <c r="D1171" s="171" t="s">
        <v>609</v>
      </c>
      <c r="E1171" s="171" t="s">
        <v>426</v>
      </c>
      <c r="F1171" s="171">
        <v>2</v>
      </c>
      <c r="G1171" s="171" t="s">
        <v>44</v>
      </c>
      <c r="H1171" s="172">
        <v>75128.107399999994</v>
      </c>
      <c r="I1171" s="172">
        <v>131474.18789999999</v>
      </c>
      <c r="J1171" s="172">
        <v>98246.551200000002</v>
      </c>
      <c r="K1171" s="172">
        <v>171931.46470000001</v>
      </c>
      <c r="L1171" s="172">
        <v>119189.33199999999</v>
      </c>
      <c r="M1171" s="172">
        <v>208581.33119999999</v>
      </c>
      <c r="N1171" s="172">
        <v>145731.50880000001</v>
      </c>
      <c r="O1171" s="172">
        <v>255030.1403</v>
      </c>
      <c r="P1171" s="172">
        <v>172834.4742</v>
      </c>
      <c r="Q1171" s="172">
        <v>302460.32980000001</v>
      </c>
      <c r="R1171" s="172">
        <v>190401.65820000001</v>
      </c>
      <c r="S1171" s="172">
        <v>333202.90179999999</v>
      </c>
      <c r="T1171" s="172">
        <v>206734.31020000001</v>
      </c>
      <c r="U1171" s="172">
        <v>361785.0429</v>
      </c>
    </row>
    <row r="1172" spans="1:21">
      <c r="A1172" s="171">
        <v>6</v>
      </c>
      <c r="B1172" s="171" t="s">
        <v>555</v>
      </c>
      <c r="C1172" s="171" t="s">
        <v>185</v>
      </c>
      <c r="D1172" s="171" t="s">
        <v>609</v>
      </c>
      <c r="E1172" s="171" t="s">
        <v>426</v>
      </c>
      <c r="F1172" s="171">
        <v>3</v>
      </c>
      <c r="G1172" s="171" t="s">
        <v>43</v>
      </c>
      <c r="H1172" s="172">
        <v>66873.269100000005</v>
      </c>
      <c r="I1172" s="172">
        <v>117028.2208</v>
      </c>
      <c r="J1172" s="172">
        <v>90996.279899999994</v>
      </c>
      <c r="K1172" s="172">
        <v>159243.48980000001</v>
      </c>
      <c r="L1172" s="172">
        <v>115031.36380000001</v>
      </c>
      <c r="M1172" s="172">
        <v>201304.8867</v>
      </c>
      <c r="N1172" s="172">
        <v>151386.43969999999</v>
      </c>
      <c r="O1172" s="172">
        <v>264926.26949999999</v>
      </c>
      <c r="P1172" s="172">
        <v>187368.63209999999</v>
      </c>
      <c r="Q1172" s="172">
        <v>327895.10629999998</v>
      </c>
      <c r="R1172" s="172">
        <v>210942.4454</v>
      </c>
      <c r="S1172" s="172">
        <v>369149.2795</v>
      </c>
      <c r="T1172" s="172">
        <v>234184.80669999999</v>
      </c>
      <c r="U1172" s="172">
        <v>409823.4117</v>
      </c>
    </row>
    <row r="1173" spans="1:21">
      <c r="A1173" s="171">
        <v>6</v>
      </c>
      <c r="B1173" s="171" t="s">
        <v>555</v>
      </c>
      <c r="C1173" s="171" t="s">
        <v>185</v>
      </c>
      <c r="D1173" s="171" t="s">
        <v>609</v>
      </c>
      <c r="E1173" s="171" t="s">
        <v>426</v>
      </c>
      <c r="F1173" s="171">
        <v>4</v>
      </c>
      <c r="G1173" s="171" t="s">
        <v>46</v>
      </c>
      <c r="H1173" s="172">
        <v>74885.001999999993</v>
      </c>
      <c r="I1173" s="172">
        <v>119816.00509999999</v>
      </c>
      <c r="J1173" s="172">
        <v>104839.00290000001</v>
      </c>
      <c r="K1173" s="172">
        <v>167742.40710000001</v>
      </c>
      <c r="L1173" s="172">
        <v>134793.0036</v>
      </c>
      <c r="M1173" s="172">
        <v>215668.80910000001</v>
      </c>
      <c r="N1173" s="172">
        <v>179724.0048</v>
      </c>
      <c r="O1173" s="172">
        <v>287558.41200000001</v>
      </c>
      <c r="P1173" s="172">
        <v>224655.00599999999</v>
      </c>
      <c r="Q1173" s="172">
        <v>359448.01500000001</v>
      </c>
      <c r="R1173" s="172">
        <v>254609.0068</v>
      </c>
      <c r="S1173" s="172">
        <v>407374.41700000002</v>
      </c>
      <c r="T1173" s="172">
        <v>284563.00770000002</v>
      </c>
      <c r="U1173" s="172">
        <v>455300.81900000002</v>
      </c>
    </row>
    <row r="1174" spans="1:21">
      <c r="A1174" s="171">
        <v>6</v>
      </c>
      <c r="B1174" s="171" t="s">
        <v>555</v>
      </c>
      <c r="C1174" s="171" t="s">
        <v>185</v>
      </c>
      <c r="D1174" s="171" t="s">
        <v>609</v>
      </c>
      <c r="E1174" s="171" t="s">
        <v>455</v>
      </c>
      <c r="F1174" s="171">
        <v>1</v>
      </c>
      <c r="G1174" s="171" t="s">
        <v>48</v>
      </c>
      <c r="H1174" s="172">
        <v>90350.035999999993</v>
      </c>
      <c r="I1174" s="172">
        <v>158112.5631</v>
      </c>
      <c r="J1174" s="172">
        <v>117004.2797</v>
      </c>
      <c r="K1174" s="172">
        <v>204757.48939999999</v>
      </c>
      <c r="L1174" s="172">
        <v>140066.54190000001</v>
      </c>
      <c r="M1174" s="172">
        <v>245116.44820000001</v>
      </c>
      <c r="N1174" s="172">
        <v>167110.61989999999</v>
      </c>
      <c r="O1174" s="172">
        <v>292443.58490000002</v>
      </c>
      <c r="P1174" s="172">
        <v>197014.25229999999</v>
      </c>
      <c r="Q1174" s="172">
        <v>344774.94160000002</v>
      </c>
      <c r="R1174" s="172">
        <v>216029.6011</v>
      </c>
      <c r="S1174" s="172">
        <v>378051.80180000002</v>
      </c>
      <c r="T1174" s="172">
        <v>233932.01070000001</v>
      </c>
      <c r="U1174" s="172">
        <v>409381.01870000002</v>
      </c>
    </row>
    <row r="1175" spans="1:21">
      <c r="A1175" s="171">
        <v>6</v>
      </c>
      <c r="B1175" s="171" t="s">
        <v>555</v>
      </c>
      <c r="C1175" s="171" t="s">
        <v>185</v>
      </c>
      <c r="D1175" s="171" t="s">
        <v>609</v>
      </c>
      <c r="E1175" s="171" t="s">
        <v>455</v>
      </c>
      <c r="F1175" s="171">
        <v>2</v>
      </c>
      <c r="G1175" s="171" t="s">
        <v>44</v>
      </c>
      <c r="H1175" s="172">
        <v>77191.748200000002</v>
      </c>
      <c r="I1175" s="172">
        <v>135085.5594</v>
      </c>
      <c r="J1175" s="172">
        <v>100961.0527</v>
      </c>
      <c r="K1175" s="172">
        <v>176681.84220000001</v>
      </c>
      <c r="L1175" s="172">
        <v>122497.4477</v>
      </c>
      <c r="M1175" s="172">
        <v>214370.53339999999</v>
      </c>
      <c r="N1175" s="172">
        <v>149803.83609999999</v>
      </c>
      <c r="O1175" s="172">
        <v>262156.7132</v>
      </c>
      <c r="P1175" s="172">
        <v>177679.5526</v>
      </c>
      <c r="Q1175" s="172">
        <v>310939.217</v>
      </c>
      <c r="R1175" s="172">
        <v>195748.7781</v>
      </c>
      <c r="S1175" s="172">
        <v>342560.36170000001</v>
      </c>
      <c r="T1175" s="172">
        <v>212551.8126</v>
      </c>
      <c r="U1175" s="172">
        <v>371965.67200000002</v>
      </c>
    </row>
    <row r="1176" spans="1:21">
      <c r="A1176" s="171">
        <v>6</v>
      </c>
      <c r="B1176" s="171" t="s">
        <v>555</v>
      </c>
      <c r="C1176" s="171" t="s">
        <v>185</v>
      </c>
      <c r="D1176" s="171" t="s">
        <v>609</v>
      </c>
      <c r="E1176" s="171" t="s">
        <v>455</v>
      </c>
      <c r="F1176" s="171">
        <v>3</v>
      </c>
      <c r="G1176" s="171" t="s">
        <v>43</v>
      </c>
      <c r="H1176" s="172">
        <v>68673.937300000005</v>
      </c>
      <c r="I1176" s="172">
        <v>120179.3904</v>
      </c>
      <c r="J1176" s="172">
        <v>93432.496299999999</v>
      </c>
      <c r="K1176" s="172">
        <v>163506.86850000001</v>
      </c>
      <c r="L1176" s="172">
        <v>118100.29210000001</v>
      </c>
      <c r="M1176" s="172">
        <v>206675.5111</v>
      </c>
      <c r="N1176" s="172">
        <v>155414.19209999999</v>
      </c>
      <c r="O1176" s="172">
        <v>271974.83610000001</v>
      </c>
      <c r="P1176" s="172">
        <v>192343.1801</v>
      </c>
      <c r="Q1176" s="172">
        <v>336600.56520000001</v>
      </c>
      <c r="R1176" s="172">
        <v>216534.82550000001</v>
      </c>
      <c r="S1176" s="172">
        <v>378935.94459999999</v>
      </c>
      <c r="T1176" s="172">
        <v>240384.32689999999</v>
      </c>
      <c r="U1176" s="172">
        <v>420672.57199999999</v>
      </c>
    </row>
    <row r="1177" spans="1:21">
      <c r="A1177" s="171">
        <v>6</v>
      </c>
      <c r="B1177" s="171" t="s">
        <v>555</v>
      </c>
      <c r="C1177" s="171" t="s">
        <v>185</v>
      </c>
      <c r="D1177" s="171" t="s">
        <v>609</v>
      </c>
      <c r="E1177" s="171" t="s">
        <v>455</v>
      </c>
      <c r="F1177" s="171">
        <v>4</v>
      </c>
      <c r="G1177" s="171" t="s">
        <v>46</v>
      </c>
      <c r="H1177" s="172">
        <v>76991.206300000005</v>
      </c>
      <c r="I1177" s="172">
        <v>123185.932</v>
      </c>
      <c r="J1177" s="172">
        <v>107787.68889999999</v>
      </c>
      <c r="K1177" s="172">
        <v>172460.30470000001</v>
      </c>
      <c r="L1177" s="172">
        <v>138584.17129999999</v>
      </c>
      <c r="M1177" s="172">
        <v>221734.67749999999</v>
      </c>
      <c r="N1177" s="172">
        <v>184778.8952</v>
      </c>
      <c r="O1177" s="172">
        <v>295646.23670000001</v>
      </c>
      <c r="P1177" s="172">
        <v>230973.61900000001</v>
      </c>
      <c r="Q1177" s="172">
        <v>369557.79580000002</v>
      </c>
      <c r="R1177" s="172">
        <v>261770.10140000001</v>
      </c>
      <c r="S1177" s="172">
        <v>418832.16859999998</v>
      </c>
      <c r="T1177" s="172">
        <v>292566.58409999998</v>
      </c>
      <c r="U1177" s="172">
        <v>468106.54139999999</v>
      </c>
    </row>
    <row r="1178" spans="1:21">
      <c r="A1178" s="171">
        <v>6</v>
      </c>
      <c r="B1178" s="171" t="s">
        <v>555</v>
      </c>
      <c r="C1178" s="171" t="s">
        <v>189</v>
      </c>
      <c r="D1178" s="171" t="s">
        <v>610</v>
      </c>
      <c r="E1178" s="171" t="s">
        <v>234</v>
      </c>
      <c r="F1178" s="171">
        <v>1</v>
      </c>
      <c r="G1178" s="171" t="s">
        <v>48</v>
      </c>
      <c r="H1178" s="172">
        <v>84873.156400000007</v>
      </c>
      <c r="I1178" s="172">
        <v>148528.0238</v>
      </c>
      <c r="J1178" s="172">
        <v>109935.7981</v>
      </c>
      <c r="K1178" s="172">
        <v>192387.64670000001</v>
      </c>
      <c r="L1178" s="172">
        <v>131621.26259999999</v>
      </c>
      <c r="M1178" s="172">
        <v>230337.2096</v>
      </c>
      <c r="N1178" s="172">
        <v>157059.6672</v>
      </c>
      <c r="O1178" s="172">
        <v>274854.41759999999</v>
      </c>
      <c r="P1178" s="172">
        <v>185188.22380000001</v>
      </c>
      <c r="Q1178" s="172">
        <v>324079.39159999997</v>
      </c>
      <c r="R1178" s="172">
        <v>203074.66320000001</v>
      </c>
      <c r="S1178" s="172">
        <v>355380.6606</v>
      </c>
      <c r="T1178" s="172">
        <v>219923.6256</v>
      </c>
      <c r="U1178" s="172">
        <v>384866.34480000002</v>
      </c>
    </row>
    <row r="1179" spans="1:21">
      <c r="A1179" s="171">
        <v>6</v>
      </c>
      <c r="B1179" s="171" t="s">
        <v>555</v>
      </c>
      <c r="C1179" s="171" t="s">
        <v>189</v>
      </c>
      <c r="D1179" s="171" t="s">
        <v>610</v>
      </c>
      <c r="E1179" s="171" t="s">
        <v>234</v>
      </c>
      <c r="F1179" s="171">
        <v>2</v>
      </c>
      <c r="G1179" s="171" t="s">
        <v>44</v>
      </c>
      <c r="H1179" s="172">
        <v>72400.195399999997</v>
      </c>
      <c r="I1179" s="172">
        <v>126700.34209999999</v>
      </c>
      <c r="J1179" s="172">
        <v>94728.155100000004</v>
      </c>
      <c r="K1179" s="172">
        <v>165774.2714</v>
      </c>
      <c r="L1179" s="172">
        <v>114967.2246</v>
      </c>
      <c r="M1179" s="172">
        <v>201192.64309999999</v>
      </c>
      <c r="N1179" s="172">
        <v>140654.2776</v>
      </c>
      <c r="O1179" s="172">
        <v>246144.98569999999</v>
      </c>
      <c r="P1179" s="172">
        <v>166860.5387</v>
      </c>
      <c r="Q1179" s="172">
        <v>292005.94260000001</v>
      </c>
      <c r="R1179" s="172">
        <v>183850.13209999999</v>
      </c>
      <c r="S1179" s="172">
        <v>321737.73129999998</v>
      </c>
      <c r="T1179" s="172">
        <v>199656.97839999999</v>
      </c>
      <c r="U1179" s="172">
        <v>349399.71220000001</v>
      </c>
    </row>
    <row r="1180" spans="1:21">
      <c r="A1180" s="171">
        <v>6</v>
      </c>
      <c r="B1180" s="171" t="s">
        <v>555</v>
      </c>
      <c r="C1180" s="171" t="s">
        <v>189</v>
      </c>
      <c r="D1180" s="171" t="s">
        <v>610</v>
      </c>
      <c r="E1180" s="171" t="s">
        <v>234</v>
      </c>
      <c r="F1180" s="171">
        <v>3</v>
      </c>
      <c r="G1180" s="171" t="s">
        <v>43</v>
      </c>
      <c r="H1180" s="172">
        <v>64333.118499999997</v>
      </c>
      <c r="I1180" s="172">
        <v>112582.9574</v>
      </c>
      <c r="J1180" s="172">
        <v>87496.548599999995</v>
      </c>
      <c r="K1180" s="172">
        <v>153118.95989999999</v>
      </c>
      <c r="L1180" s="172">
        <v>110573.94259999999</v>
      </c>
      <c r="M1180" s="172">
        <v>193504.39970000001</v>
      </c>
      <c r="N1180" s="172">
        <v>145485.97949999999</v>
      </c>
      <c r="O1180" s="172">
        <v>254600.46410000001</v>
      </c>
      <c r="P1180" s="172">
        <v>180033.15179999999</v>
      </c>
      <c r="Q1180" s="172">
        <v>315058.01559999998</v>
      </c>
      <c r="R1180" s="172">
        <v>202659.19500000001</v>
      </c>
      <c r="S1180" s="172">
        <v>354653.59110000002</v>
      </c>
      <c r="T1180" s="172">
        <v>224960.91409999999</v>
      </c>
      <c r="U1180" s="172">
        <v>393681.59960000002</v>
      </c>
    </row>
    <row r="1181" spans="1:21">
      <c r="A1181" s="171">
        <v>6</v>
      </c>
      <c r="B1181" s="171" t="s">
        <v>555</v>
      </c>
      <c r="C1181" s="171" t="s">
        <v>189</v>
      </c>
      <c r="D1181" s="171" t="s">
        <v>610</v>
      </c>
      <c r="E1181" s="171" t="s">
        <v>234</v>
      </c>
      <c r="F1181" s="171">
        <v>4</v>
      </c>
      <c r="G1181" s="171" t="s">
        <v>46</v>
      </c>
      <c r="H1181" s="172">
        <v>72318.118700000006</v>
      </c>
      <c r="I1181" s="172">
        <v>115708.99159999999</v>
      </c>
      <c r="J1181" s="172">
        <v>101245.36599999999</v>
      </c>
      <c r="K1181" s="172">
        <v>161992.58809999999</v>
      </c>
      <c r="L1181" s="172">
        <v>130172.61350000001</v>
      </c>
      <c r="M1181" s="172">
        <v>208276.18479999999</v>
      </c>
      <c r="N1181" s="172">
        <v>173563.48480000001</v>
      </c>
      <c r="O1181" s="172">
        <v>277701.5797</v>
      </c>
      <c r="P1181" s="172">
        <v>216954.35579999999</v>
      </c>
      <c r="Q1181" s="172">
        <v>347126.97450000001</v>
      </c>
      <c r="R1181" s="172">
        <v>245881.60329999999</v>
      </c>
      <c r="S1181" s="172">
        <v>393410.5711</v>
      </c>
      <c r="T1181" s="172">
        <v>274808.85080000001</v>
      </c>
      <c r="U1181" s="172">
        <v>439694.1678</v>
      </c>
    </row>
    <row r="1182" spans="1:21">
      <c r="A1182" s="171">
        <v>6</v>
      </c>
      <c r="B1182" s="171" t="s">
        <v>555</v>
      </c>
      <c r="C1182" s="171" t="s">
        <v>189</v>
      </c>
      <c r="D1182" s="171" t="s">
        <v>610</v>
      </c>
      <c r="E1182" s="171" t="s">
        <v>279</v>
      </c>
      <c r="F1182" s="171">
        <v>1</v>
      </c>
      <c r="G1182" s="171" t="s">
        <v>48</v>
      </c>
      <c r="H1182" s="172">
        <v>85380.214000000007</v>
      </c>
      <c r="I1182" s="172">
        <v>149415.37450000001</v>
      </c>
      <c r="J1182" s="172">
        <v>110576.5722</v>
      </c>
      <c r="K1182" s="172">
        <v>193509.00150000001</v>
      </c>
      <c r="L1182" s="172">
        <v>132377.5252</v>
      </c>
      <c r="M1182" s="172">
        <v>231660.66899999999</v>
      </c>
      <c r="N1182" s="172">
        <v>157945.54829999999</v>
      </c>
      <c r="O1182" s="172">
        <v>276404.7096</v>
      </c>
      <c r="P1182" s="172">
        <v>186217.18150000001</v>
      </c>
      <c r="Q1182" s="172">
        <v>325880.06760000001</v>
      </c>
      <c r="R1182" s="172">
        <v>204194.7071</v>
      </c>
      <c r="S1182" s="172">
        <v>357340.73749999999</v>
      </c>
      <c r="T1182" s="172">
        <v>221123.2512</v>
      </c>
      <c r="U1182" s="172">
        <v>386965.68969999999</v>
      </c>
    </row>
    <row r="1183" spans="1:21">
      <c r="A1183" s="171">
        <v>6</v>
      </c>
      <c r="B1183" s="171" t="s">
        <v>555</v>
      </c>
      <c r="C1183" s="171" t="s">
        <v>189</v>
      </c>
      <c r="D1183" s="171" t="s">
        <v>610</v>
      </c>
      <c r="E1183" s="171" t="s">
        <v>279</v>
      </c>
      <c r="F1183" s="171">
        <v>2</v>
      </c>
      <c r="G1183" s="171" t="s">
        <v>44</v>
      </c>
      <c r="H1183" s="172">
        <v>72907.252999999997</v>
      </c>
      <c r="I1183" s="172">
        <v>127587.6928</v>
      </c>
      <c r="J1183" s="172">
        <v>95368.929199999999</v>
      </c>
      <c r="K1183" s="172">
        <v>166895.62609999999</v>
      </c>
      <c r="L1183" s="172">
        <v>115723.4871</v>
      </c>
      <c r="M1183" s="172">
        <v>202516.10250000001</v>
      </c>
      <c r="N1183" s="172">
        <v>141540.1588</v>
      </c>
      <c r="O1183" s="172">
        <v>247695.27780000001</v>
      </c>
      <c r="P1183" s="172">
        <v>167889.49650000001</v>
      </c>
      <c r="Q1183" s="172">
        <v>293806.6188</v>
      </c>
      <c r="R1183" s="172">
        <v>184970.17610000001</v>
      </c>
      <c r="S1183" s="172">
        <v>323697.80810000002</v>
      </c>
      <c r="T1183" s="172">
        <v>200856.60399999999</v>
      </c>
      <c r="U1183" s="172">
        <v>351499.05709999998</v>
      </c>
    </row>
    <row r="1184" spans="1:21">
      <c r="A1184" s="171">
        <v>6</v>
      </c>
      <c r="B1184" s="171" t="s">
        <v>555</v>
      </c>
      <c r="C1184" s="171" t="s">
        <v>189</v>
      </c>
      <c r="D1184" s="171" t="s">
        <v>610</v>
      </c>
      <c r="E1184" s="171" t="s">
        <v>279</v>
      </c>
      <c r="F1184" s="171">
        <v>3</v>
      </c>
      <c r="G1184" s="171" t="s">
        <v>43</v>
      </c>
      <c r="H1184" s="172">
        <v>64835.508699999998</v>
      </c>
      <c r="I1184" s="172">
        <v>113462.14019999999</v>
      </c>
      <c r="J1184" s="172">
        <v>88199.894799999995</v>
      </c>
      <c r="K1184" s="172">
        <v>154349.81580000001</v>
      </c>
      <c r="L1184" s="172">
        <v>111478.24490000001</v>
      </c>
      <c r="M1184" s="172">
        <v>195086.92860000001</v>
      </c>
      <c r="N1184" s="172">
        <v>146691.71580000001</v>
      </c>
      <c r="O1184" s="172">
        <v>256710.50260000001</v>
      </c>
      <c r="P1184" s="172">
        <v>181540.3222</v>
      </c>
      <c r="Q1184" s="172">
        <v>317695.5638</v>
      </c>
      <c r="R1184" s="172">
        <v>204367.32139999999</v>
      </c>
      <c r="S1184" s="172">
        <v>357642.8125</v>
      </c>
      <c r="T1184" s="172">
        <v>226869.99660000001</v>
      </c>
      <c r="U1184" s="172">
        <v>397022.49400000001</v>
      </c>
    </row>
    <row r="1185" spans="1:21">
      <c r="A1185" s="171">
        <v>6</v>
      </c>
      <c r="B1185" s="171" t="s">
        <v>555</v>
      </c>
      <c r="C1185" s="171" t="s">
        <v>189</v>
      </c>
      <c r="D1185" s="171" t="s">
        <v>610</v>
      </c>
      <c r="E1185" s="171" t="s">
        <v>279</v>
      </c>
      <c r="F1185" s="171">
        <v>4</v>
      </c>
      <c r="G1185" s="171" t="s">
        <v>46</v>
      </c>
      <c r="H1185" s="172">
        <v>72754.1495</v>
      </c>
      <c r="I1185" s="172">
        <v>116406.6409</v>
      </c>
      <c r="J1185" s="172">
        <v>101855.80929999999</v>
      </c>
      <c r="K1185" s="172">
        <v>162969.29730000001</v>
      </c>
      <c r="L1185" s="172">
        <v>130957.4691</v>
      </c>
      <c r="M1185" s="172">
        <v>209531.95370000001</v>
      </c>
      <c r="N1185" s="172">
        <v>174609.95869999999</v>
      </c>
      <c r="O1185" s="172">
        <v>279375.93819999998</v>
      </c>
      <c r="P1185" s="172">
        <v>218262.44839999999</v>
      </c>
      <c r="Q1185" s="172">
        <v>349219.9227</v>
      </c>
      <c r="R1185" s="172">
        <v>247364.10819999999</v>
      </c>
      <c r="S1185" s="172">
        <v>395782.57900000003</v>
      </c>
      <c r="T1185" s="172">
        <v>276465.76799999998</v>
      </c>
      <c r="U1185" s="172">
        <v>442345.2353</v>
      </c>
    </row>
    <row r="1186" spans="1:21">
      <c r="A1186" s="171">
        <v>6</v>
      </c>
      <c r="B1186" s="171" t="s">
        <v>555</v>
      </c>
      <c r="C1186" s="171" t="s">
        <v>189</v>
      </c>
      <c r="D1186" s="171" t="s">
        <v>610</v>
      </c>
      <c r="E1186" s="171" t="s">
        <v>319</v>
      </c>
      <c r="F1186" s="171">
        <v>1</v>
      </c>
      <c r="G1186" s="171" t="s">
        <v>48</v>
      </c>
      <c r="H1186" s="172">
        <v>82478.921700000006</v>
      </c>
      <c r="I1186" s="172">
        <v>144338.11300000001</v>
      </c>
      <c r="J1186" s="172">
        <v>106703.97259999999</v>
      </c>
      <c r="K1186" s="172">
        <v>186731.95189999999</v>
      </c>
      <c r="L1186" s="172">
        <v>127662.999</v>
      </c>
      <c r="M1186" s="172">
        <v>223410.2482</v>
      </c>
      <c r="N1186" s="172">
        <v>152201.49350000001</v>
      </c>
      <c r="O1186" s="172">
        <v>266352.61359999998</v>
      </c>
      <c r="P1186" s="172">
        <v>179332.93950000001</v>
      </c>
      <c r="Q1186" s="172">
        <v>313832.64409999998</v>
      </c>
      <c r="R1186" s="172">
        <v>196586.2015</v>
      </c>
      <c r="S1186" s="172">
        <v>344025.85269999999</v>
      </c>
      <c r="T1186" s="172">
        <v>212787.9866</v>
      </c>
      <c r="U1186" s="172">
        <v>372378.97649999999</v>
      </c>
    </row>
    <row r="1187" spans="1:21">
      <c r="A1187" s="171">
        <v>6</v>
      </c>
      <c r="B1187" s="171" t="s">
        <v>555</v>
      </c>
      <c r="C1187" s="171" t="s">
        <v>189</v>
      </c>
      <c r="D1187" s="171" t="s">
        <v>610</v>
      </c>
      <c r="E1187" s="171" t="s">
        <v>319</v>
      </c>
      <c r="F1187" s="171">
        <v>2</v>
      </c>
      <c r="G1187" s="171" t="s">
        <v>44</v>
      </c>
      <c r="H1187" s="172">
        <v>70965.419899999994</v>
      </c>
      <c r="I1187" s="172">
        <v>124189.4849</v>
      </c>
      <c r="J1187" s="172">
        <v>92666.149099999995</v>
      </c>
      <c r="K1187" s="172">
        <v>162165.76079999999</v>
      </c>
      <c r="L1187" s="172">
        <v>112290.0417</v>
      </c>
      <c r="M1187" s="172">
        <v>196507.573</v>
      </c>
      <c r="N1187" s="172">
        <v>137058.05780000001</v>
      </c>
      <c r="O1187" s="172">
        <v>239851.6012</v>
      </c>
      <c r="P1187" s="172">
        <v>162415.07740000001</v>
      </c>
      <c r="Q1187" s="172">
        <v>284226.38540000003</v>
      </c>
      <c r="R1187" s="172">
        <v>178840.4816</v>
      </c>
      <c r="S1187" s="172">
        <v>312970.84289999999</v>
      </c>
      <c r="T1187" s="172">
        <v>194080.31340000001</v>
      </c>
      <c r="U1187" s="172">
        <v>339640.54830000002</v>
      </c>
    </row>
    <row r="1188" spans="1:21">
      <c r="A1188" s="171">
        <v>6</v>
      </c>
      <c r="B1188" s="171" t="s">
        <v>555</v>
      </c>
      <c r="C1188" s="171" t="s">
        <v>189</v>
      </c>
      <c r="D1188" s="171" t="s">
        <v>610</v>
      </c>
      <c r="E1188" s="171" t="s">
        <v>319</v>
      </c>
      <c r="F1188" s="171">
        <v>3</v>
      </c>
      <c r="G1188" s="171" t="s">
        <v>43</v>
      </c>
      <c r="H1188" s="172">
        <v>63480.830600000001</v>
      </c>
      <c r="I1188" s="172">
        <v>111091.45359999999</v>
      </c>
      <c r="J1188" s="172">
        <v>86501.024000000005</v>
      </c>
      <c r="K1188" s="172">
        <v>151376.79190000001</v>
      </c>
      <c r="L1188" s="172">
        <v>109441.7994</v>
      </c>
      <c r="M1188" s="172">
        <v>191523.149</v>
      </c>
      <c r="N1188" s="172">
        <v>144126.14319999999</v>
      </c>
      <c r="O1188" s="172">
        <v>252220.7507</v>
      </c>
      <c r="P1188" s="172">
        <v>178473.68909999999</v>
      </c>
      <c r="Q1188" s="172">
        <v>312328.9559</v>
      </c>
      <c r="R1188" s="172">
        <v>200997.83300000001</v>
      </c>
      <c r="S1188" s="172">
        <v>351746.20779999997</v>
      </c>
      <c r="T1188" s="172">
        <v>223222.60089999999</v>
      </c>
      <c r="U1188" s="172">
        <v>390639.55160000001</v>
      </c>
    </row>
    <row r="1189" spans="1:21">
      <c r="A1189" s="171">
        <v>6</v>
      </c>
      <c r="B1189" s="171" t="s">
        <v>555</v>
      </c>
      <c r="C1189" s="171" t="s">
        <v>189</v>
      </c>
      <c r="D1189" s="171" t="s">
        <v>610</v>
      </c>
      <c r="E1189" s="171" t="s">
        <v>319</v>
      </c>
      <c r="F1189" s="171">
        <v>4</v>
      </c>
      <c r="G1189" s="171" t="s">
        <v>46</v>
      </c>
      <c r="H1189" s="172">
        <v>70310.515400000004</v>
      </c>
      <c r="I1189" s="172">
        <v>112496.8263</v>
      </c>
      <c r="J1189" s="172">
        <v>98434.7215</v>
      </c>
      <c r="K1189" s="172">
        <v>157495.55679999999</v>
      </c>
      <c r="L1189" s="172">
        <v>126558.9277</v>
      </c>
      <c r="M1189" s="172">
        <v>202494.2873</v>
      </c>
      <c r="N1189" s="172">
        <v>168745.23689999999</v>
      </c>
      <c r="O1189" s="172">
        <v>269992.38319999998</v>
      </c>
      <c r="P1189" s="172">
        <v>210931.54620000001</v>
      </c>
      <c r="Q1189" s="172">
        <v>337490.47889999999</v>
      </c>
      <c r="R1189" s="172">
        <v>239055.75219999999</v>
      </c>
      <c r="S1189" s="172">
        <v>382489.20939999999</v>
      </c>
      <c r="T1189" s="172">
        <v>267179.9584</v>
      </c>
      <c r="U1189" s="172">
        <v>427487.9399</v>
      </c>
    </row>
    <row r="1190" spans="1:21">
      <c r="A1190" s="171">
        <v>6</v>
      </c>
      <c r="B1190" s="171" t="s">
        <v>555</v>
      </c>
      <c r="C1190" s="171" t="s">
        <v>189</v>
      </c>
      <c r="D1190" s="171" t="s">
        <v>610</v>
      </c>
      <c r="E1190" s="171" t="s">
        <v>358</v>
      </c>
      <c r="F1190" s="171">
        <v>1</v>
      </c>
      <c r="G1190" s="171" t="s">
        <v>48</v>
      </c>
      <c r="H1190" s="172">
        <v>85907.419800000003</v>
      </c>
      <c r="I1190" s="172">
        <v>150337.98480000001</v>
      </c>
      <c r="J1190" s="172">
        <v>111213.35</v>
      </c>
      <c r="K1190" s="172">
        <v>194623.36259999999</v>
      </c>
      <c r="L1190" s="172">
        <v>133108.5056</v>
      </c>
      <c r="M1190" s="172">
        <v>232939.8849</v>
      </c>
      <c r="N1190" s="172">
        <v>158770.17290000001</v>
      </c>
      <c r="O1190" s="172">
        <v>277847.8026</v>
      </c>
      <c r="P1190" s="172">
        <v>187144.63510000001</v>
      </c>
      <c r="Q1190" s="172">
        <v>327503.11139999999</v>
      </c>
      <c r="R1190" s="172">
        <v>205187.85399999999</v>
      </c>
      <c r="S1190" s="172">
        <v>359078.74459999998</v>
      </c>
      <c r="T1190" s="172">
        <v>222160.3694</v>
      </c>
      <c r="U1190" s="172">
        <v>388780.64649999997</v>
      </c>
    </row>
    <row r="1191" spans="1:21">
      <c r="A1191" s="171">
        <v>6</v>
      </c>
      <c r="B1191" s="171" t="s">
        <v>555</v>
      </c>
      <c r="C1191" s="171" t="s">
        <v>189</v>
      </c>
      <c r="D1191" s="171" t="s">
        <v>610</v>
      </c>
      <c r="E1191" s="171" t="s">
        <v>358</v>
      </c>
      <c r="F1191" s="171">
        <v>2</v>
      </c>
      <c r="G1191" s="171" t="s">
        <v>44</v>
      </c>
      <c r="H1191" s="172">
        <v>73571.524999999994</v>
      </c>
      <c r="I1191" s="172">
        <v>128750.1689</v>
      </c>
      <c r="J1191" s="172">
        <v>96172.824900000007</v>
      </c>
      <c r="K1191" s="172">
        <v>168302.44339999999</v>
      </c>
      <c r="L1191" s="172">
        <v>116637.47990000001</v>
      </c>
      <c r="M1191" s="172">
        <v>204115.58979999999</v>
      </c>
      <c r="N1191" s="172">
        <v>142545.0632</v>
      </c>
      <c r="O1191" s="172">
        <v>249453.86060000001</v>
      </c>
      <c r="P1191" s="172">
        <v>169018.3542</v>
      </c>
      <c r="Q1191" s="172">
        <v>295782.11979999999</v>
      </c>
      <c r="R1191" s="172">
        <v>186174.58259999999</v>
      </c>
      <c r="S1191" s="172">
        <v>325805.5196</v>
      </c>
      <c r="T1191" s="172">
        <v>202116.43369999999</v>
      </c>
      <c r="U1191" s="172">
        <v>353703.75910000002</v>
      </c>
    </row>
    <row r="1192" spans="1:21">
      <c r="A1192" s="171">
        <v>6</v>
      </c>
      <c r="B1192" s="171" t="s">
        <v>555</v>
      </c>
      <c r="C1192" s="171" t="s">
        <v>189</v>
      </c>
      <c r="D1192" s="171" t="s">
        <v>610</v>
      </c>
      <c r="E1192" s="171" t="s">
        <v>358</v>
      </c>
      <c r="F1192" s="171">
        <v>3</v>
      </c>
      <c r="G1192" s="171" t="s">
        <v>43</v>
      </c>
      <c r="H1192" s="172">
        <v>65574.992400000003</v>
      </c>
      <c r="I1192" s="172">
        <v>114756.2366</v>
      </c>
      <c r="J1192" s="172">
        <v>89263.411900000006</v>
      </c>
      <c r="K1192" s="172">
        <v>156210.97070000001</v>
      </c>
      <c r="L1192" s="172">
        <v>112866.74069999999</v>
      </c>
      <c r="M1192" s="172">
        <v>197516.79629999999</v>
      </c>
      <c r="N1192" s="172">
        <v>148564.4278</v>
      </c>
      <c r="O1192" s="172">
        <v>259987.74849999999</v>
      </c>
      <c r="P1192" s="172">
        <v>183901.2597</v>
      </c>
      <c r="Q1192" s="172">
        <v>321827.20449999999</v>
      </c>
      <c r="R1192" s="172">
        <v>207058.19769999999</v>
      </c>
      <c r="S1192" s="172">
        <v>362351.84590000001</v>
      </c>
      <c r="T1192" s="172">
        <v>229894.3757</v>
      </c>
      <c r="U1192" s="172">
        <v>402315.15740000003</v>
      </c>
    </row>
    <row r="1193" spans="1:21">
      <c r="A1193" s="171">
        <v>6</v>
      </c>
      <c r="B1193" s="171" t="s">
        <v>555</v>
      </c>
      <c r="C1193" s="171" t="s">
        <v>189</v>
      </c>
      <c r="D1193" s="171" t="s">
        <v>610</v>
      </c>
      <c r="E1193" s="171" t="s">
        <v>358</v>
      </c>
      <c r="F1193" s="171">
        <v>4</v>
      </c>
      <c r="G1193" s="171" t="s">
        <v>46</v>
      </c>
      <c r="H1193" s="172">
        <v>73214.828699999998</v>
      </c>
      <c r="I1193" s="172">
        <v>117143.7277</v>
      </c>
      <c r="J1193" s="172">
        <v>102500.7602</v>
      </c>
      <c r="K1193" s="172">
        <v>164001.2188</v>
      </c>
      <c r="L1193" s="172">
        <v>131786.69159999999</v>
      </c>
      <c r="M1193" s="172">
        <v>210858.70989999999</v>
      </c>
      <c r="N1193" s="172">
        <v>175715.5889</v>
      </c>
      <c r="O1193" s="172">
        <v>281144.94640000002</v>
      </c>
      <c r="P1193" s="172">
        <v>219644.48610000001</v>
      </c>
      <c r="Q1193" s="172">
        <v>351431.18300000002</v>
      </c>
      <c r="R1193" s="172">
        <v>248930.41759999999</v>
      </c>
      <c r="S1193" s="172">
        <v>398288.674</v>
      </c>
      <c r="T1193" s="172">
        <v>278216.34909999999</v>
      </c>
      <c r="U1193" s="172">
        <v>445146.16519999999</v>
      </c>
    </row>
    <row r="1194" spans="1:21">
      <c r="A1194" s="171">
        <v>6</v>
      </c>
      <c r="B1194" s="171" t="s">
        <v>555</v>
      </c>
      <c r="C1194" s="171" t="s">
        <v>189</v>
      </c>
      <c r="D1194" s="171" t="s">
        <v>610</v>
      </c>
      <c r="E1194" s="171" t="s">
        <v>396</v>
      </c>
      <c r="F1194" s="171">
        <v>1</v>
      </c>
      <c r="G1194" s="171" t="s">
        <v>48</v>
      </c>
      <c r="H1194" s="172">
        <v>84406.398499999996</v>
      </c>
      <c r="I1194" s="172">
        <v>147711.1974</v>
      </c>
      <c r="J1194" s="172">
        <v>109287.0353</v>
      </c>
      <c r="K1194" s="172">
        <v>191252.31159999999</v>
      </c>
      <c r="L1194" s="172">
        <v>130814.44070000001</v>
      </c>
      <c r="M1194" s="172">
        <v>228925.27110000001</v>
      </c>
      <c r="N1194" s="172">
        <v>156051.27849999999</v>
      </c>
      <c r="O1194" s="172">
        <v>273089.73739999998</v>
      </c>
      <c r="P1194" s="172">
        <v>183956.26439999999</v>
      </c>
      <c r="Q1194" s="172">
        <v>321923.46269999997</v>
      </c>
      <c r="R1194" s="172">
        <v>201700.83259999999</v>
      </c>
      <c r="S1194" s="172">
        <v>352976.4571</v>
      </c>
      <c r="T1194" s="172">
        <v>218398.99340000001</v>
      </c>
      <c r="U1194" s="172">
        <v>382198.23839999997</v>
      </c>
    </row>
    <row r="1195" spans="1:21">
      <c r="A1195" s="171">
        <v>6</v>
      </c>
      <c r="B1195" s="171" t="s">
        <v>555</v>
      </c>
      <c r="C1195" s="171" t="s">
        <v>189</v>
      </c>
      <c r="D1195" s="171" t="s">
        <v>610</v>
      </c>
      <c r="E1195" s="171" t="s">
        <v>396</v>
      </c>
      <c r="F1195" s="171">
        <v>2</v>
      </c>
      <c r="G1195" s="171" t="s">
        <v>44</v>
      </c>
      <c r="H1195" s="172">
        <v>72207.569099999993</v>
      </c>
      <c r="I1195" s="172">
        <v>126363.24589999999</v>
      </c>
      <c r="J1195" s="172">
        <v>94413.626799999998</v>
      </c>
      <c r="K1195" s="172">
        <v>165223.8469</v>
      </c>
      <c r="L1195" s="172">
        <v>114526.4261</v>
      </c>
      <c r="M1195" s="172">
        <v>200421.2458</v>
      </c>
      <c r="N1195" s="172">
        <v>140006.44760000001</v>
      </c>
      <c r="O1195" s="172">
        <v>245011.28339999999</v>
      </c>
      <c r="P1195" s="172">
        <v>166031.38639999999</v>
      </c>
      <c r="Q1195" s="172">
        <v>290554.92619999999</v>
      </c>
      <c r="R1195" s="172">
        <v>182898.81959999999</v>
      </c>
      <c r="S1195" s="172">
        <v>320072.93430000002</v>
      </c>
      <c r="T1195" s="172">
        <v>198577.76790000001</v>
      </c>
      <c r="U1195" s="172">
        <v>347511.09379999997</v>
      </c>
    </row>
    <row r="1196" spans="1:21">
      <c r="A1196" s="171">
        <v>6</v>
      </c>
      <c r="B1196" s="171" t="s">
        <v>555</v>
      </c>
      <c r="C1196" s="171" t="s">
        <v>189</v>
      </c>
      <c r="D1196" s="171" t="s">
        <v>610</v>
      </c>
      <c r="E1196" s="171" t="s">
        <v>396</v>
      </c>
      <c r="F1196" s="171">
        <v>3</v>
      </c>
      <c r="G1196" s="171" t="s">
        <v>43</v>
      </c>
      <c r="H1196" s="172">
        <v>64304.917099999999</v>
      </c>
      <c r="I1196" s="172">
        <v>112533.60490000001</v>
      </c>
      <c r="J1196" s="172">
        <v>87513.546100000007</v>
      </c>
      <c r="K1196" s="172">
        <v>153148.70569999999</v>
      </c>
      <c r="L1196" s="172">
        <v>110638.03019999999</v>
      </c>
      <c r="M1196" s="172">
        <v>193616.5528</v>
      </c>
      <c r="N1196" s="172">
        <v>145614.19760000001</v>
      </c>
      <c r="O1196" s="172">
        <v>254824.84580000001</v>
      </c>
      <c r="P1196" s="172">
        <v>180233.51949999999</v>
      </c>
      <c r="Q1196" s="172">
        <v>315408.65919999999</v>
      </c>
      <c r="R1196" s="172">
        <v>202916.57250000001</v>
      </c>
      <c r="S1196" s="172">
        <v>355104.00170000002</v>
      </c>
      <c r="T1196" s="172">
        <v>225282.42939999999</v>
      </c>
      <c r="U1196" s="172">
        <v>394244.25140000001</v>
      </c>
    </row>
    <row r="1197" spans="1:21">
      <c r="A1197" s="171">
        <v>6</v>
      </c>
      <c r="B1197" s="171" t="s">
        <v>555</v>
      </c>
      <c r="C1197" s="171" t="s">
        <v>189</v>
      </c>
      <c r="D1197" s="171" t="s">
        <v>610</v>
      </c>
      <c r="E1197" s="171" t="s">
        <v>396</v>
      </c>
      <c r="F1197" s="171">
        <v>4</v>
      </c>
      <c r="G1197" s="171" t="s">
        <v>46</v>
      </c>
      <c r="H1197" s="172">
        <v>71931.387100000007</v>
      </c>
      <c r="I1197" s="172">
        <v>115090.22100000001</v>
      </c>
      <c r="J1197" s="172">
        <v>100703.94190000001</v>
      </c>
      <c r="K1197" s="172">
        <v>161126.30929999999</v>
      </c>
      <c r="L1197" s="172">
        <v>129476.4967</v>
      </c>
      <c r="M1197" s="172">
        <v>207162.3977</v>
      </c>
      <c r="N1197" s="172">
        <v>172635.32879999999</v>
      </c>
      <c r="O1197" s="172">
        <v>276216.53029999998</v>
      </c>
      <c r="P1197" s="172">
        <v>215794.16099999999</v>
      </c>
      <c r="Q1197" s="172">
        <v>345270.66279999999</v>
      </c>
      <c r="R1197" s="172">
        <v>244566.71580000001</v>
      </c>
      <c r="S1197" s="172">
        <v>391306.7512</v>
      </c>
      <c r="T1197" s="172">
        <v>273339.27069999999</v>
      </c>
      <c r="U1197" s="172">
        <v>437342.8395</v>
      </c>
    </row>
    <row r="1198" spans="1:21">
      <c r="A1198" s="171">
        <v>6</v>
      </c>
      <c r="B1198" s="171" t="s">
        <v>555</v>
      </c>
      <c r="C1198" s="171" t="s">
        <v>196</v>
      </c>
      <c r="D1198" s="171" t="s">
        <v>611</v>
      </c>
      <c r="E1198" s="171" t="s">
        <v>242</v>
      </c>
      <c r="F1198" s="171">
        <v>1</v>
      </c>
      <c r="G1198" s="171" t="s">
        <v>48</v>
      </c>
      <c r="H1198" s="172">
        <v>83432.585900000005</v>
      </c>
      <c r="I1198" s="172">
        <v>146007.02540000001</v>
      </c>
      <c r="J1198" s="172">
        <v>107997.50199999999</v>
      </c>
      <c r="K1198" s="172">
        <v>188995.6286</v>
      </c>
      <c r="L1198" s="172">
        <v>129251.36079999999</v>
      </c>
      <c r="M1198" s="172">
        <v>226189.88140000001</v>
      </c>
      <c r="N1198" s="172">
        <v>154157.01430000001</v>
      </c>
      <c r="O1198" s="172">
        <v>269774.77500000002</v>
      </c>
      <c r="P1198" s="172">
        <v>181695.35399999999</v>
      </c>
      <c r="Q1198" s="172">
        <v>317966.86959999998</v>
      </c>
      <c r="R1198" s="172">
        <v>199206.9656</v>
      </c>
      <c r="S1198" s="172">
        <v>348612.18979999999</v>
      </c>
      <c r="T1198" s="172">
        <v>215674.74359999999</v>
      </c>
      <c r="U1198" s="172">
        <v>377430.8014</v>
      </c>
    </row>
    <row r="1199" spans="1:21">
      <c r="A1199" s="171">
        <v>6</v>
      </c>
      <c r="B1199" s="171" t="s">
        <v>555</v>
      </c>
      <c r="C1199" s="171" t="s">
        <v>196</v>
      </c>
      <c r="D1199" s="171" t="s">
        <v>611</v>
      </c>
      <c r="E1199" s="171" t="s">
        <v>242</v>
      </c>
      <c r="F1199" s="171">
        <v>2</v>
      </c>
      <c r="G1199" s="171" t="s">
        <v>44</v>
      </c>
      <c r="H1199" s="172">
        <v>71507.887199999997</v>
      </c>
      <c r="I1199" s="172">
        <v>125138.8027</v>
      </c>
      <c r="J1199" s="172">
        <v>93458.3272</v>
      </c>
      <c r="K1199" s="172">
        <v>163552.07260000001</v>
      </c>
      <c r="L1199" s="172">
        <v>113329.3688</v>
      </c>
      <c r="M1199" s="172">
        <v>198326.39540000001</v>
      </c>
      <c r="N1199" s="172">
        <v>138472.74110000001</v>
      </c>
      <c r="O1199" s="172">
        <v>242327.29689999999</v>
      </c>
      <c r="P1199" s="172">
        <v>164173.2819</v>
      </c>
      <c r="Q1199" s="172">
        <v>287303.24329999997</v>
      </c>
      <c r="R1199" s="172">
        <v>180827.4693</v>
      </c>
      <c r="S1199" s="172">
        <v>316448.07120000001</v>
      </c>
      <c r="T1199" s="172">
        <v>196298.93849999999</v>
      </c>
      <c r="U1199" s="172">
        <v>343523.14240000001</v>
      </c>
    </row>
    <row r="1200" spans="1:21">
      <c r="A1200" s="171">
        <v>6</v>
      </c>
      <c r="B1200" s="171" t="s">
        <v>555</v>
      </c>
      <c r="C1200" s="171" t="s">
        <v>196</v>
      </c>
      <c r="D1200" s="171" t="s">
        <v>611</v>
      </c>
      <c r="E1200" s="171" t="s">
        <v>242</v>
      </c>
      <c r="F1200" s="171">
        <v>3</v>
      </c>
      <c r="G1200" s="171" t="s">
        <v>43</v>
      </c>
      <c r="H1200" s="172">
        <v>63774.327100000002</v>
      </c>
      <c r="I1200" s="172">
        <v>111605.0724</v>
      </c>
      <c r="J1200" s="172">
        <v>86827.199600000007</v>
      </c>
      <c r="K1200" s="172">
        <v>151947.5993</v>
      </c>
      <c r="L1200" s="172">
        <v>109797.81789999999</v>
      </c>
      <c r="M1200" s="172">
        <v>192146.18150000001</v>
      </c>
      <c r="N1200" s="172">
        <v>144536.6826</v>
      </c>
      <c r="O1200" s="172">
        <v>252939.19450000001</v>
      </c>
      <c r="P1200" s="172">
        <v>178926.72080000001</v>
      </c>
      <c r="Q1200" s="172">
        <v>313121.76130000001</v>
      </c>
      <c r="R1200" s="172">
        <v>201465.8278</v>
      </c>
      <c r="S1200" s="172">
        <v>352565.1986</v>
      </c>
      <c r="T1200" s="172">
        <v>223694.86689999999</v>
      </c>
      <c r="U1200" s="172">
        <v>391466.0171</v>
      </c>
    </row>
    <row r="1201" spans="1:21">
      <c r="A1201" s="171">
        <v>6</v>
      </c>
      <c r="B1201" s="171" t="s">
        <v>555</v>
      </c>
      <c r="C1201" s="171" t="s">
        <v>196</v>
      </c>
      <c r="D1201" s="171" t="s">
        <v>611</v>
      </c>
      <c r="E1201" s="171" t="s">
        <v>242</v>
      </c>
      <c r="F1201" s="171">
        <v>4</v>
      </c>
      <c r="G1201" s="171" t="s">
        <v>46</v>
      </c>
      <c r="H1201" s="172">
        <v>71108.626999999993</v>
      </c>
      <c r="I1201" s="172">
        <v>113773.8049</v>
      </c>
      <c r="J1201" s="172">
        <v>99552.077799999999</v>
      </c>
      <c r="K1201" s="172">
        <v>159283.32689999999</v>
      </c>
      <c r="L1201" s="172">
        <v>127995.52860000001</v>
      </c>
      <c r="M1201" s="172">
        <v>204792.84890000001</v>
      </c>
      <c r="N1201" s="172">
        <v>170660.70480000001</v>
      </c>
      <c r="O1201" s="172">
        <v>273057.13179999997</v>
      </c>
      <c r="P1201" s="172">
        <v>213325.88099999999</v>
      </c>
      <c r="Q1201" s="172">
        <v>341321.41470000002</v>
      </c>
      <c r="R1201" s="172">
        <v>241769.33180000001</v>
      </c>
      <c r="S1201" s="172">
        <v>386830.93660000002</v>
      </c>
      <c r="T1201" s="172">
        <v>270212.78259999998</v>
      </c>
      <c r="U1201" s="172">
        <v>432340.45860000001</v>
      </c>
    </row>
    <row r="1202" spans="1:21">
      <c r="A1202" s="171">
        <v>6</v>
      </c>
      <c r="B1202" s="171" t="s">
        <v>555</v>
      </c>
      <c r="C1202" s="171" t="s">
        <v>196</v>
      </c>
      <c r="D1202" s="171" t="s">
        <v>611</v>
      </c>
      <c r="E1202" s="171" t="s">
        <v>284</v>
      </c>
      <c r="F1202" s="171">
        <v>1</v>
      </c>
      <c r="G1202" s="171" t="s">
        <v>48</v>
      </c>
      <c r="H1202" s="172">
        <v>84386.247300000003</v>
      </c>
      <c r="I1202" s="172">
        <v>147675.93280000001</v>
      </c>
      <c r="J1202" s="172">
        <v>109291.02770000001</v>
      </c>
      <c r="K1202" s="172">
        <v>191259.2985</v>
      </c>
      <c r="L1202" s="172">
        <v>130839.71799999999</v>
      </c>
      <c r="M1202" s="172">
        <v>228969.50659999999</v>
      </c>
      <c r="N1202" s="172">
        <v>156112.5295</v>
      </c>
      <c r="O1202" s="172">
        <v>273196.9265</v>
      </c>
      <c r="P1202" s="172">
        <v>184057.76190000001</v>
      </c>
      <c r="Q1202" s="172">
        <v>322101.08319999999</v>
      </c>
      <c r="R1202" s="172">
        <v>201827.72219999999</v>
      </c>
      <c r="S1202" s="172">
        <v>353198.51390000002</v>
      </c>
      <c r="T1202" s="172">
        <v>218561.4927</v>
      </c>
      <c r="U1202" s="172">
        <v>382482.61210000003</v>
      </c>
    </row>
    <row r="1203" spans="1:21">
      <c r="A1203" s="171">
        <v>6</v>
      </c>
      <c r="B1203" s="171" t="s">
        <v>555</v>
      </c>
      <c r="C1203" s="171" t="s">
        <v>196</v>
      </c>
      <c r="D1203" s="171" t="s">
        <v>611</v>
      </c>
      <c r="E1203" s="171" t="s">
        <v>284</v>
      </c>
      <c r="F1203" s="171">
        <v>2</v>
      </c>
      <c r="G1203" s="171" t="s">
        <v>44</v>
      </c>
      <c r="H1203" s="172">
        <v>72050.352499999994</v>
      </c>
      <c r="I1203" s="172">
        <v>126088.11689999999</v>
      </c>
      <c r="J1203" s="172">
        <v>94250.502399999998</v>
      </c>
      <c r="K1203" s="172">
        <v>164938.3792</v>
      </c>
      <c r="L1203" s="172">
        <v>114368.6923</v>
      </c>
      <c r="M1203" s="172">
        <v>200145.21160000001</v>
      </c>
      <c r="N1203" s="172">
        <v>139887.4198</v>
      </c>
      <c r="O1203" s="172">
        <v>244802.98449999999</v>
      </c>
      <c r="P1203" s="172">
        <v>165931.4809</v>
      </c>
      <c r="Q1203" s="172">
        <v>290380.09149999998</v>
      </c>
      <c r="R1203" s="172">
        <v>182814.45079999999</v>
      </c>
      <c r="S1203" s="172">
        <v>319925.28899999999</v>
      </c>
      <c r="T1203" s="172">
        <v>198517.5569</v>
      </c>
      <c r="U1203" s="172">
        <v>347405.72470000002</v>
      </c>
    </row>
    <row r="1204" spans="1:21">
      <c r="A1204" s="171">
        <v>6</v>
      </c>
      <c r="B1204" s="171" t="s">
        <v>555</v>
      </c>
      <c r="C1204" s="171" t="s">
        <v>196</v>
      </c>
      <c r="D1204" s="171" t="s">
        <v>611</v>
      </c>
      <c r="E1204" s="171" t="s">
        <v>284</v>
      </c>
      <c r="F1204" s="171">
        <v>3</v>
      </c>
      <c r="G1204" s="171" t="s">
        <v>43</v>
      </c>
      <c r="H1204" s="172">
        <v>64067.821900000003</v>
      </c>
      <c r="I1204" s="172">
        <v>112118.68829999999</v>
      </c>
      <c r="J1204" s="172">
        <v>87153.373300000007</v>
      </c>
      <c r="K1204" s="172">
        <v>152518.4031</v>
      </c>
      <c r="L1204" s="172">
        <v>110153.83409999999</v>
      </c>
      <c r="M1204" s="172">
        <v>192769.2096</v>
      </c>
      <c r="N1204" s="172">
        <v>144947.2188</v>
      </c>
      <c r="O1204" s="172">
        <v>253657.63279999999</v>
      </c>
      <c r="P1204" s="172">
        <v>179379.74849999999</v>
      </c>
      <c r="Q1204" s="172">
        <v>313914.55989999999</v>
      </c>
      <c r="R1204" s="172">
        <v>201933.81830000001</v>
      </c>
      <c r="S1204" s="172">
        <v>353384.18199999997</v>
      </c>
      <c r="T1204" s="172">
        <v>224167.1281</v>
      </c>
      <c r="U1204" s="172">
        <v>392292.4742</v>
      </c>
    </row>
    <row r="1205" spans="1:21">
      <c r="A1205" s="171">
        <v>6</v>
      </c>
      <c r="B1205" s="171" t="s">
        <v>555</v>
      </c>
      <c r="C1205" s="171" t="s">
        <v>196</v>
      </c>
      <c r="D1205" s="171" t="s">
        <v>611</v>
      </c>
      <c r="E1205" s="171" t="s">
        <v>284</v>
      </c>
      <c r="F1205" s="171">
        <v>4</v>
      </c>
      <c r="G1205" s="171" t="s">
        <v>46</v>
      </c>
      <c r="H1205" s="172">
        <v>71906.736199999999</v>
      </c>
      <c r="I1205" s="172">
        <v>115050.77959999999</v>
      </c>
      <c r="J1205" s="172">
        <v>100669.43060000001</v>
      </c>
      <c r="K1205" s="172">
        <v>161071.09150000001</v>
      </c>
      <c r="L1205" s="172">
        <v>129432.1251</v>
      </c>
      <c r="M1205" s="172">
        <v>207091.40330000001</v>
      </c>
      <c r="N1205" s="172">
        <v>172576.16690000001</v>
      </c>
      <c r="O1205" s="172">
        <v>276121.87109999999</v>
      </c>
      <c r="P1205" s="172">
        <v>215720.20850000001</v>
      </c>
      <c r="Q1205" s="172">
        <v>345152.33870000002</v>
      </c>
      <c r="R1205" s="172">
        <v>244482.90289999999</v>
      </c>
      <c r="S1205" s="172">
        <v>391172.65059999999</v>
      </c>
      <c r="T1205" s="172">
        <v>273245.59749999997</v>
      </c>
      <c r="U1205" s="172">
        <v>437192.96240000002</v>
      </c>
    </row>
    <row r="1206" spans="1:21">
      <c r="A1206" s="171">
        <v>6</v>
      </c>
      <c r="B1206" s="171" t="s">
        <v>555</v>
      </c>
      <c r="C1206" s="171" t="s">
        <v>196</v>
      </c>
      <c r="D1206" s="171" t="s">
        <v>611</v>
      </c>
      <c r="E1206" s="171" t="s">
        <v>325</v>
      </c>
      <c r="F1206" s="171">
        <v>1</v>
      </c>
      <c r="G1206" s="171" t="s">
        <v>48</v>
      </c>
      <c r="H1206" s="172">
        <v>81444.658299999996</v>
      </c>
      <c r="I1206" s="172">
        <v>142528.15210000001</v>
      </c>
      <c r="J1206" s="172">
        <v>105426.42049999999</v>
      </c>
      <c r="K1206" s="172">
        <v>184496.236</v>
      </c>
      <c r="L1206" s="172">
        <v>126175.75599999999</v>
      </c>
      <c r="M1206" s="172">
        <v>220807.573</v>
      </c>
      <c r="N1206" s="172">
        <v>150490.9878</v>
      </c>
      <c r="O1206" s="172">
        <v>263359.22859999997</v>
      </c>
      <c r="P1206" s="172">
        <v>177376.5281</v>
      </c>
      <c r="Q1206" s="172">
        <v>310408.92420000001</v>
      </c>
      <c r="R1206" s="172">
        <v>194473.01070000001</v>
      </c>
      <c r="S1206" s="172">
        <v>340327.76870000002</v>
      </c>
      <c r="T1206" s="172">
        <v>210551.2427</v>
      </c>
      <c r="U1206" s="172">
        <v>368464.67479999998</v>
      </c>
    </row>
    <row r="1207" spans="1:21">
      <c r="A1207" s="171">
        <v>6</v>
      </c>
      <c r="B1207" s="171" t="s">
        <v>555</v>
      </c>
      <c r="C1207" s="171" t="s">
        <v>196</v>
      </c>
      <c r="D1207" s="171" t="s">
        <v>611</v>
      </c>
      <c r="E1207" s="171" t="s">
        <v>325</v>
      </c>
      <c r="F1207" s="171">
        <v>2</v>
      </c>
      <c r="G1207" s="171" t="s">
        <v>44</v>
      </c>
      <c r="H1207" s="172">
        <v>69794.090299999996</v>
      </c>
      <c r="I1207" s="172">
        <v>122139.65820000001</v>
      </c>
      <c r="J1207" s="172">
        <v>91221.479300000006</v>
      </c>
      <c r="K1207" s="172">
        <v>159637.58869999999</v>
      </c>
      <c r="L1207" s="172">
        <v>110619.78630000001</v>
      </c>
      <c r="M1207" s="172">
        <v>193584.6262</v>
      </c>
      <c r="N1207" s="172">
        <v>135167.27220000001</v>
      </c>
      <c r="O1207" s="172">
        <v>236542.72640000001</v>
      </c>
      <c r="P1207" s="172">
        <v>160257.26190000001</v>
      </c>
      <c r="Q1207" s="172">
        <v>280450.2083</v>
      </c>
      <c r="R1207" s="172">
        <v>176516.03109999999</v>
      </c>
      <c r="S1207" s="172">
        <v>308903.05450000003</v>
      </c>
      <c r="T1207" s="172">
        <v>191620.85800000001</v>
      </c>
      <c r="U1207" s="172">
        <v>335336.50150000001</v>
      </c>
    </row>
    <row r="1208" spans="1:21">
      <c r="A1208" s="171">
        <v>6</v>
      </c>
      <c r="B1208" s="171" t="s">
        <v>555</v>
      </c>
      <c r="C1208" s="171" t="s">
        <v>196</v>
      </c>
      <c r="D1208" s="171" t="s">
        <v>611</v>
      </c>
      <c r="E1208" s="171" t="s">
        <v>325</v>
      </c>
      <c r="F1208" s="171">
        <v>3</v>
      </c>
      <c r="G1208" s="171" t="s">
        <v>43</v>
      </c>
      <c r="H1208" s="172">
        <v>62238.9568</v>
      </c>
      <c r="I1208" s="172">
        <v>108918.1744</v>
      </c>
      <c r="J1208" s="172">
        <v>84734.160699999993</v>
      </c>
      <c r="K1208" s="172">
        <v>148284.78109999999</v>
      </c>
      <c r="L1208" s="172">
        <v>107149.0013</v>
      </c>
      <c r="M1208" s="172">
        <v>187510.75219999999</v>
      </c>
      <c r="N1208" s="172">
        <v>141047.69500000001</v>
      </c>
      <c r="O1208" s="172">
        <v>246833.46609999999</v>
      </c>
      <c r="P1208" s="172">
        <v>174605.58119999999</v>
      </c>
      <c r="Q1208" s="172">
        <v>305559.76699999999</v>
      </c>
      <c r="R1208" s="172">
        <v>196598.8302</v>
      </c>
      <c r="S1208" s="172">
        <v>344047.95299999998</v>
      </c>
      <c r="T1208" s="172">
        <v>218289.13939999999</v>
      </c>
      <c r="U1208" s="172">
        <v>382005.9939</v>
      </c>
    </row>
    <row r="1209" spans="1:21">
      <c r="A1209" s="171">
        <v>6</v>
      </c>
      <c r="B1209" s="171" t="s">
        <v>555</v>
      </c>
      <c r="C1209" s="171" t="s">
        <v>196</v>
      </c>
      <c r="D1209" s="171" t="s">
        <v>611</v>
      </c>
      <c r="E1209" s="171" t="s">
        <v>325</v>
      </c>
      <c r="F1209" s="171">
        <v>4</v>
      </c>
      <c r="G1209" s="171" t="s">
        <v>46</v>
      </c>
      <c r="H1209" s="172">
        <v>69413.805300000007</v>
      </c>
      <c r="I1209" s="172">
        <v>111062.09020000001</v>
      </c>
      <c r="J1209" s="172">
        <v>97179.327399999995</v>
      </c>
      <c r="K1209" s="172">
        <v>155486.92619999999</v>
      </c>
      <c r="L1209" s="172">
        <v>124944.8495</v>
      </c>
      <c r="M1209" s="172">
        <v>199911.7623</v>
      </c>
      <c r="N1209" s="172">
        <v>166593.13269999999</v>
      </c>
      <c r="O1209" s="172">
        <v>266549.01630000002</v>
      </c>
      <c r="P1209" s="172">
        <v>208241.41589999999</v>
      </c>
      <c r="Q1209" s="172">
        <v>333186.27039999998</v>
      </c>
      <c r="R1209" s="172">
        <v>236006.93799999999</v>
      </c>
      <c r="S1209" s="172">
        <v>377611.10649999999</v>
      </c>
      <c r="T1209" s="172">
        <v>263772.46010000003</v>
      </c>
      <c r="U1209" s="172">
        <v>422035.9425</v>
      </c>
    </row>
    <row r="1210" spans="1:21">
      <c r="A1210" s="171">
        <v>6</v>
      </c>
      <c r="B1210" s="171" t="s">
        <v>555</v>
      </c>
      <c r="C1210" s="171" t="s">
        <v>196</v>
      </c>
      <c r="D1210" s="171" t="s">
        <v>611</v>
      </c>
      <c r="E1210" s="171" t="s">
        <v>363</v>
      </c>
      <c r="F1210" s="171">
        <v>1</v>
      </c>
      <c r="G1210" s="171" t="s">
        <v>48</v>
      </c>
      <c r="H1210" s="172">
        <v>86434.631599999993</v>
      </c>
      <c r="I1210" s="172">
        <v>151260.6053</v>
      </c>
      <c r="J1210" s="172">
        <v>111850.13559999999</v>
      </c>
      <c r="K1210" s="172">
        <v>195737.73730000001</v>
      </c>
      <c r="L1210" s="172">
        <v>133839.49530000001</v>
      </c>
      <c r="M1210" s="172">
        <v>234219.11670000001</v>
      </c>
      <c r="N1210" s="172">
        <v>159594.80840000001</v>
      </c>
      <c r="O1210" s="172">
        <v>279290.91470000002</v>
      </c>
      <c r="P1210" s="172">
        <v>188072.10159999999</v>
      </c>
      <c r="Q1210" s="172">
        <v>329126.1777</v>
      </c>
      <c r="R1210" s="172">
        <v>206181.01500000001</v>
      </c>
      <c r="S1210" s="172">
        <v>360816.77630000003</v>
      </c>
      <c r="T1210" s="172">
        <v>223197.50289999999</v>
      </c>
      <c r="U1210" s="172">
        <v>390595.63010000001</v>
      </c>
    </row>
    <row r="1211" spans="1:21">
      <c r="A1211" s="171">
        <v>6</v>
      </c>
      <c r="B1211" s="171" t="s">
        <v>555</v>
      </c>
      <c r="C1211" s="171" t="s">
        <v>196</v>
      </c>
      <c r="D1211" s="171" t="s">
        <v>611</v>
      </c>
      <c r="E1211" s="171" t="s">
        <v>363</v>
      </c>
      <c r="F1211" s="171">
        <v>2</v>
      </c>
      <c r="G1211" s="171" t="s">
        <v>44</v>
      </c>
      <c r="H1211" s="172">
        <v>74235.802200000006</v>
      </c>
      <c r="I1211" s="172">
        <v>129912.6539</v>
      </c>
      <c r="J1211" s="172">
        <v>96976.727199999994</v>
      </c>
      <c r="K1211" s="172">
        <v>169709.27239999999</v>
      </c>
      <c r="L1211" s="172">
        <v>117551.4808</v>
      </c>
      <c r="M1211" s="172">
        <v>205715.0914</v>
      </c>
      <c r="N1211" s="172">
        <v>143549.97750000001</v>
      </c>
      <c r="O1211" s="172">
        <v>251212.46059999999</v>
      </c>
      <c r="P1211" s="172">
        <v>170147.2236</v>
      </c>
      <c r="Q1211" s="172">
        <v>297757.64120000001</v>
      </c>
      <c r="R1211" s="172">
        <v>187379.00200000001</v>
      </c>
      <c r="S1211" s="172">
        <v>327913.25349999999</v>
      </c>
      <c r="T1211" s="172">
        <v>203376.27739999999</v>
      </c>
      <c r="U1211" s="172">
        <v>355908.48550000001</v>
      </c>
    </row>
    <row r="1212" spans="1:21">
      <c r="A1212" s="171">
        <v>6</v>
      </c>
      <c r="B1212" s="171" t="s">
        <v>555</v>
      </c>
      <c r="C1212" s="171" t="s">
        <v>196</v>
      </c>
      <c r="D1212" s="171" t="s">
        <v>611</v>
      </c>
      <c r="E1212" s="171" t="s">
        <v>363</v>
      </c>
      <c r="F1212" s="171">
        <v>3</v>
      </c>
      <c r="G1212" s="171" t="s">
        <v>43</v>
      </c>
      <c r="H1212" s="172">
        <v>66314.480599999995</v>
      </c>
      <c r="I1212" s="172">
        <v>116050.34110000001</v>
      </c>
      <c r="J1212" s="172">
        <v>90326.935100000002</v>
      </c>
      <c r="K1212" s="172">
        <v>158072.13639999999</v>
      </c>
      <c r="L1212" s="172">
        <v>114255.24460000001</v>
      </c>
      <c r="M1212" s="172">
        <v>199946.67800000001</v>
      </c>
      <c r="N1212" s="172">
        <v>150437.1501</v>
      </c>
      <c r="O1212" s="172">
        <v>263265.01260000002</v>
      </c>
      <c r="P1212" s="172">
        <v>186262.2101</v>
      </c>
      <c r="Q1212" s="172">
        <v>325958.8677</v>
      </c>
      <c r="R1212" s="172">
        <v>209749.08850000001</v>
      </c>
      <c r="S1212" s="172">
        <v>367060.90480000002</v>
      </c>
      <c r="T1212" s="172">
        <v>232918.7709</v>
      </c>
      <c r="U1212" s="172">
        <v>407607.84899999999</v>
      </c>
    </row>
    <row r="1213" spans="1:21">
      <c r="A1213" s="171">
        <v>6</v>
      </c>
      <c r="B1213" s="171" t="s">
        <v>555</v>
      </c>
      <c r="C1213" s="171" t="s">
        <v>196</v>
      </c>
      <c r="D1213" s="171" t="s">
        <v>611</v>
      </c>
      <c r="E1213" s="171" t="s">
        <v>363</v>
      </c>
      <c r="F1213" s="171">
        <v>4</v>
      </c>
      <c r="G1213" s="171" t="s">
        <v>46</v>
      </c>
      <c r="H1213" s="172">
        <v>73675.513000000006</v>
      </c>
      <c r="I1213" s="172">
        <v>117880.82249999999</v>
      </c>
      <c r="J1213" s="172">
        <v>103145.7182</v>
      </c>
      <c r="K1213" s="172">
        <v>165033.15160000001</v>
      </c>
      <c r="L1213" s="172">
        <v>132615.9234</v>
      </c>
      <c r="M1213" s="172">
        <v>212185.48060000001</v>
      </c>
      <c r="N1213" s="172">
        <v>176821.23120000001</v>
      </c>
      <c r="O1213" s="172">
        <v>282913.9742</v>
      </c>
      <c r="P1213" s="172">
        <v>221026.53899999999</v>
      </c>
      <c r="Q1213" s="172">
        <v>353642.46759999997</v>
      </c>
      <c r="R1213" s="172">
        <v>250496.74419999999</v>
      </c>
      <c r="S1213" s="172">
        <v>400794.7966</v>
      </c>
      <c r="T1213" s="172">
        <v>279966.94939999998</v>
      </c>
      <c r="U1213" s="172">
        <v>447947.12569999998</v>
      </c>
    </row>
    <row r="1214" spans="1:21">
      <c r="A1214" s="171">
        <v>6</v>
      </c>
      <c r="B1214" s="171" t="s">
        <v>555</v>
      </c>
      <c r="C1214" s="171" t="s">
        <v>196</v>
      </c>
      <c r="D1214" s="171" t="s">
        <v>611</v>
      </c>
      <c r="E1214" s="171" t="s">
        <v>402</v>
      </c>
      <c r="F1214" s="171">
        <v>1</v>
      </c>
      <c r="G1214" s="171" t="s">
        <v>48</v>
      </c>
      <c r="H1214" s="172">
        <v>84426.549799999993</v>
      </c>
      <c r="I1214" s="172">
        <v>147746.4621</v>
      </c>
      <c r="J1214" s="172">
        <v>109283.04270000001</v>
      </c>
      <c r="K1214" s="172">
        <v>191245.3248</v>
      </c>
      <c r="L1214" s="172">
        <v>130789.1633</v>
      </c>
      <c r="M1214" s="172">
        <v>228881.03580000001</v>
      </c>
      <c r="N1214" s="172">
        <v>155990.0275</v>
      </c>
      <c r="O1214" s="172">
        <v>272982.54820000002</v>
      </c>
      <c r="P1214" s="172">
        <v>183854.76689999999</v>
      </c>
      <c r="Q1214" s="172">
        <v>321745.84220000001</v>
      </c>
      <c r="R1214" s="172">
        <v>201573.9431</v>
      </c>
      <c r="S1214" s="172">
        <v>352754.40039999998</v>
      </c>
      <c r="T1214" s="172">
        <v>218236.49410000001</v>
      </c>
      <c r="U1214" s="172">
        <v>381913.86469999998</v>
      </c>
    </row>
    <row r="1215" spans="1:21">
      <c r="A1215" s="171">
        <v>6</v>
      </c>
      <c r="B1215" s="171" t="s">
        <v>555</v>
      </c>
      <c r="C1215" s="171" t="s">
        <v>196</v>
      </c>
      <c r="D1215" s="171" t="s">
        <v>611</v>
      </c>
      <c r="E1215" s="171" t="s">
        <v>402</v>
      </c>
      <c r="F1215" s="171">
        <v>2</v>
      </c>
      <c r="G1215" s="171" t="s">
        <v>44</v>
      </c>
      <c r="H1215" s="172">
        <v>72364.785699999993</v>
      </c>
      <c r="I1215" s="172">
        <v>126638.375</v>
      </c>
      <c r="J1215" s="172">
        <v>94576.751099999994</v>
      </c>
      <c r="K1215" s="172">
        <v>165509.3144</v>
      </c>
      <c r="L1215" s="172">
        <v>114684.16</v>
      </c>
      <c r="M1215" s="172">
        <v>200697.2801</v>
      </c>
      <c r="N1215" s="172">
        <v>140125.4755</v>
      </c>
      <c r="O1215" s="172">
        <v>245219.5821</v>
      </c>
      <c r="P1215" s="172">
        <v>166131.29190000001</v>
      </c>
      <c r="Q1215" s="172">
        <v>290729.76079999999</v>
      </c>
      <c r="R1215" s="172">
        <v>182983.18840000001</v>
      </c>
      <c r="S1215" s="172">
        <v>320220.5797</v>
      </c>
      <c r="T1215" s="172">
        <v>198637.97880000001</v>
      </c>
      <c r="U1215" s="172">
        <v>347616.46299999999</v>
      </c>
    </row>
    <row r="1216" spans="1:21">
      <c r="A1216" s="171">
        <v>6</v>
      </c>
      <c r="B1216" s="171" t="s">
        <v>555</v>
      </c>
      <c r="C1216" s="171" t="s">
        <v>196</v>
      </c>
      <c r="D1216" s="171" t="s">
        <v>611</v>
      </c>
      <c r="E1216" s="171" t="s">
        <v>402</v>
      </c>
      <c r="F1216" s="171">
        <v>3</v>
      </c>
      <c r="G1216" s="171" t="s">
        <v>43</v>
      </c>
      <c r="H1216" s="172">
        <v>64542.012199999997</v>
      </c>
      <c r="I1216" s="172">
        <v>112948.52129999999</v>
      </c>
      <c r="J1216" s="172">
        <v>87873.719100000002</v>
      </c>
      <c r="K1216" s="172">
        <v>153779.00829999999</v>
      </c>
      <c r="L1216" s="172">
        <v>111122.22629999999</v>
      </c>
      <c r="M1216" s="172">
        <v>194463.89610000001</v>
      </c>
      <c r="N1216" s="172">
        <v>146281.1764</v>
      </c>
      <c r="O1216" s="172">
        <v>255992.05869999999</v>
      </c>
      <c r="P1216" s="172">
        <v>181087.29060000001</v>
      </c>
      <c r="Q1216" s="172">
        <v>316902.75839999999</v>
      </c>
      <c r="R1216" s="172">
        <v>203899.3265</v>
      </c>
      <c r="S1216" s="172">
        <v>356823.82150000002</v>
      </c>
      <c r="T1216" s="172">
        <v>226397.73069999999</v>
      </c>
      <c r="U1216" s="172">
        <v>396196.02860000002</v>
      </c>
    </row>
    <row r="1217" spans="1:21">
      <c r="A1217" s="171">
        <v>6</v>
      </c>
      <c r="B1217" s="171" t="s">
        <v>555</v>
      </c>
      <c r="C1217" s="171" t="s">
        <v>196</v>
      </c>
      <c r="D1217" s="171" t="s">
        <v>611</v>
      </c>
      <c r="E1217" s="171" t="s">
        <v>402</v>
      </c>
      <c r="F1217" s="171">
        <v>4</v>
      </c>
      <c r="G1217" s="171" t="s">
        <v>46</v>
      </c>
      <c r="H1217" s="172">
        <v>71956.037800000006</v>
      </c>
      <c r="I1217" s="172">
        <v>115129.6623</v>
      </c>
      <c r="J1217" s="172">
        <v>100738.45299999999</v>
      </c>
      <c r="K1217" s="172">
        <v>161181.52720000001</v>
      </c>
      <c r="L1217" s="172">
        <v>129520.86810000001</v>
      </c>
      <c r="M1217" s="172">
        <v>207233.3921</v>
      </c>
      <c r="N1217" s="172">
        <v>172694.4909</v>
      </c>
      <c r="O1217" s="172">
        <v>276311.18949999998</v>
      </c>
      <c r="P1217" s="172">
        <v>215868.11360000001</v>
      </c>
      <c r="Q1217" s="172">
        <v>345388.98680000001</v>
      </c>
      <c r="R1217" s="172">
        <v>244650.52859999999</v>
      </c>
      <c r="S1217" s="172">
        <v>391440.8517</v>
      </c>
      <c r="T1217" s="172">
        <v>273432.94380000001</v>
      </c>
      <c r="U1217" s="172">
        <v>437492.71669999999</v>
      </c>
    </row>
    <row r="1218" spans="1:21">
      <c r="A1218" s="171">
        <v>6</v>
      </c>
      <c r="B1218" s="171" t="s">
        <v>555</v>
      </c>
      <c r="C1218" s="171" t="s">
        <v>196</v>
      </c>
      <c r="D1218" s="171" t="s">
        <v>611</v>
      </c>
      <c r="E1218" s="171" t="s">
        <v>435</v>
      </c>
      <c r="F1218" s="171">
        <v>1</v>
      </c>
      <c r="G1218" s="171" t="s">
        <v>48</v>
      </c>
      <c r="H1218" s="172">
        <v>85907.419800000003</v>
      </c>
      <c r="I1218" s="172">
        <v>150337.98480000001</v>
      </c>
      <c r="J1218" s="172">
        <v>111213.35</v>
      </c>
      <c r="K1218" s="172">
        <v>194623.36259999999</v>
      </c>
      <c r="L1218" s="172">
        <v>133108.5056</v>
      </c>
      <c r="M1218" s="172">
        <v>232939.8849</v>
      </c>
      <c r="N1218" s="172">
        <v>158770.17290000001</v>
      </c>
      <c r="O1218" s="172">
        <v>277847.8026</v>
      </c>
      <c r="P1218" s="172">
        <v>187144.63510000001</v>
      </c>
      <c r="Q1218" s="172">
        <v>327503.11139999999</v>
      </c>
      <c r="R1218" s="172">
        <v>205187.85399999999</v>
      </c>
      <c r="S1218" s="172">
        <v>359078.74459999998</v>
      </c>
      <c r="T1218" s="172">
        <v>222160.3694</v>
      </c>
      <c r="U1218" s="172">
        <v>388780.64649999997</v>
      </c>
    </row>
    <row r="1219" spans="1:21">
      <c r="A1219" s="171">
        <v>6</v>
      </c>
      <c r="B1219" s="171" t="s">
        <v>555</v>
      </c>
      <c r="C1219" s="171" t="s">
        <v>196</v>
      </c>
      <c r="D1219" s="171" t="s">
        <v>611</v>
      </c>
      <c r="E1219" s="171" t="s">
        <v>435</v>
      </c>
      <c r="F1219" s="171">
        <v>2</v>
      </c>
      <c r="G1219" s="171" t="s">
        <v>44</v>
      </c>
      <c r="H1219" s="172">
        <v>73571.524999999994</v>
      </c>
      <c r="I1219" s="172">
        <v>128750.1689</v>
      </c>
      <c r="J1219" s="172">
        <v>96172.824900000007</v>
      </c>
      <c r="K1219" s="172">
        <v>168302.44339999999</v>
      </c>
      <c r="L1219" s="172">
        <v>116637.47990000001</v>
      </c>
      <c r="M1219" s="172">
        <v>204115.58979999999</v>
      </c>
      <c r="N1219" s="172">
        <v>142545.0632</v>
      </c>
      <c r="O1219" s="172">
        <v>249453.86060000001</v>
      </c>
      <c r="P1219" s="172">
        <v>169018.3542</v>
      </c>
      <c r="Q1219" s="172">
        <v>295782.11979999999</v>
      </c>
      <c r="R1219" s="172">
        <v>186174.58259999999</v>
      </c>
      <c r="S1219" s="172">
        <v>325805.5196</v>
      </c>
      <c r="T1219" s="172">
        <v>202116.43369999999</v>
      </c>
      <c r="U1219" s="172">
        <v>353703.75910000002</v>
      </c>
    </row>
    <row r="1220" spans="1:21">
      <c r="A1220" s="171">
        <v>6</v>
      </c>
      <c r="B1220" s="171" t="s">
        <v>555</v>
      </c>
      <c r="C1220" s="171" t="s">
        <v>196</v>
      </c>
      <c r="D1220" s="171" t="s">
        <v>611</v>
      </c>
      <c r="E1220" s="171" t="s">
        <v>435</v>
      </c>
      <c r="F1220" s="171">
        <v>3</v>
      </c>
      <c r="G1220" s="171" t="s">
        <v>43</v>
      </c>
      <c r="H1220" s="172">
        <v>65574.992400000003</v>
      </c>
      <c r="I1220" s="172">
        <v>114756.2366</v>
      </c>
      <c r="J1220" s="172">
        <v>89263.411900000006</v>
      </c>
      <c r="K1220" s="172">
        <v>156210.97070000001</v>
      </c>
      <c r="L1220" s="172">
        <v>112866.74069999999</v>
      </c>
      <c r="M1220" s="172">
        <v>197516.79629999999</v>
      </c>
      <c r="N1220" s="172">
        <v>148564.4278</v>
      </c>
      <c r="O1220" s="172">
        <v>259987.74849999999</v>
      </c>
      <c r="P1220" s="172">
        <v>183901.2597</v>
      </c>
      <c r="Q1220" s="172">
        <v>321827.20449999999</v>
      </c>
      <c r="R1220" s="172">
        <v>207058.19769999999</v>
      </c>
      <c r="S1220" s="172">
        <v>362351.84590000001</v>
      </c>
      <c r="T1220" s="172">
        <v>229894.3757</v>
      </c>
      <c r="U1220" s="172">
        <v>402315.15740000003</v>
      </c>
    </row>
    <row r="1221" spans="1:21">
      <c r="A1221" s="171">
        <v>6</v>
      </c>
      <c r="B1221" s="171" t="s">
        <v>555</v>
      </c>
      <c r="C1221" s="171" t="s">
        <v>196</v>
      </c>
      <c r="D1221" s="171" t="s">
        <v>611</v>
      </c>
      <c r="E1221" s="171" t="s">
        <v>435</v>
      </c>
      <c r="F1221" s="171">
        <v>4</v>
      </c>
      <c r="G1221" s="171" t="s">
        <v>46</v>
      </c>
      <c r="H1221" s="172">
        <v>73214.828699999998</v>
      </c>
      <c r="I1221" s="172">
        <v>117143.7277</v>
      </c>
      <c r="J1221" s="172">
        <v>102500.7602</v>
      </c>
      <c r="K1221" s="172">
        <v>164001.2188</v>
      </c>
      <c r="L1221" s="172">
        <v>131786.69159999999</v>
      </c>
      <c r="M1221" s="172">
        <v>210858.70989999999</v>
      </c>
      <c r="N1221" s="172">
        <v>175715.5889</v>
      </c>
      <c r="O1221" s="172">
        <v>281144.94640000002</v>
      </c>
      <c r="P1221" s="172">
        <v>219644.48610000001</v>
      </c>
      <c r="Q1221" s="172">
        <v>351431.18300000002</v>
      </c>
      <c r="R1221" s="172">
        <v>248930.41759999999</v>
      </c>
      <c r="S1221" s="172">
        <v>398288.674</v>
      </c>
      <c r="T1221" s="172">
        <v>278216.34909999999</v>
      </c>
      <c r="U1221" s="172">
        <v>445146.16519999999</v>
      </c>
    </row>
    <row r="1222" spans="1:21">
      <c r="A1222" s="171">
        <v>6</v>
      </c>
      <c r="B1222" s="171" t="s">
        <v>555</v>
      </c>
      <c r="C1222" s="171" t="s">
        <v>196</v>
      </c>
      <c r="D1222" s="171" t="s">
        <v>611</v>
      </c>
      <c r="E1222" s="171" t="s">
        <v>461</v>
      </c>
      <c r="F1222" s="171">
        <v>1</v>
      </c>
      <c r="G1222" s="171" t="s">
        <v>48</v>
      </c>
      <c r="H1222" s="172">
        <v>83412.434699999998</v>
      </c>
      <c r="I1222" s="172">
        <v>145971.76070000001</v>
      </c>
      <c r="J1222" s="172">
        <v>108001.4945</v>
      </c>
      <c r="K1222" s="172">
        <v>189002.61540000001</v>
      </c>
      <c r="L1222" s="172">
        <v>129276.63830000001</v>
      </c>
      <c r="M1222" s="172">
        <v>226234.11689999999</v>
      </c>
      <c r="N1222" s="172">
        <v>154218.26519999999</v>
      </c>
      <c r="O1222" s="172">
        <v>269881.96419999999</v>
      </c>
      <c r="P1222" s="172">
        <v>181796.85140000001</v>
      </c>
      <c r="Q1222" s="172">
        <v>318144.4901</v>
      </c>
      <c r="R1222" s="172">
        <v>199333.85519999999</v>
      </c>
      <c r="S1222" s="172">
        <v>348834.24660000001</v>
      </c>
      <c r="T1222" s="172">
        <v>215837.24290000001</v>
      </c>
      <c r="U1222" s="172">
        <v>377715.17509999999</v>
      </c>
    </row>
    <row r="1223" spans="1:21">
      <c r="A1223" s="171">
        <v>6</v>
      </c>
      <c r="B1223" s="171" t="s">
        <v>555</v>
      </c>
      <c r="C1223" s="171" t="s">
        <v>196</v>
      </c>
      <c r="D1223" s="171" t="s">
        <v>611</v>
      </c>
      <c r="E1223" s="171" t="s">
        <v>461</v>
      </c>
      <c r="F1223" s="171">
        <v>2</v>
      </c>
      <c r="G1223" s="171" t="s">
        <v>44</v>
      </c>
      <c r="H1223" s="172">
        <v>71350.670700000002</v>
      </c>
      <c r="I1223" s="172">
        <v>124863.6737</v>
      </c>
      <c r="J1223" s="172">
        <v>93295.202900000004</v>
      </c>
      <c r="K1223" s="172">
        <v>163266.60500000001</v>
      </c>
      <c r="L1223" s="172">
        <v>113171.63499999999</v>
      </c>
      <c r="M1223" s="172">
        <v>198050.36120000001</v>
      </c>
      <c r="N1223" s="172">
        <v>138353.7132</v>
      </c>
      <c r="O1223" s="172">
        <v>242118.99799999999</v>
      </c>
      <c r="P1223" s="172">
        <v>164073.37640000001</v>
      </c>
      <c r="Q1223" s="172">
        <v>287128.40860000002</v>
      </c>
      <c r="R1223" s="172">
        <v>180743.10060000001</v>
      </c>
      <c r="S1223" s="172">
        <v>316300.42589999997</v>
      </c>
      <c r="T1223" s="172">
        <v>196238.72760000001</v>
      </c>
      <c r="U1223" s="172">
        <v>343417.7733</v>
      </c>
    </row>
    <row r="1224" spans="1:21">
      <c r="A1224" s="171">
        <v>6</v>
      </c>
      <c r="B1224" s="171" t="s">
        <v>555</v>
      </c>
      <c r="C1224" s="171" t="s">
        <v>196</v>
      </c>
      <c r="D1224" s="171" t="s">
        <v>611</v>
      </c>
      <c r="E1224" s="171" t="s">
        <v>461</v>
      </c>
      <c r="F1224" s="171">
        <v>3</v>
      </c>
      <c r="G1224" s="171" t="s">
        <v>43</v>
      </c>
      <c r="H1224" s="172">
        <v>63537.232000000004</v>
      </c>
      <c r="I1224" s="172">
        <v>111190.15579999999</v>
      </c>
      <c r="J1224" s="172">
        <v>86467.026700000002</v>
      </c>
      <c r="K1224" s="172">
        <v>151317.29670000001</v>
      </c>
      <c r="L1224" s="172">
        <v>109313.62179999999</v>
      </c>
      <c r="M1224" s="172">
        <v>191298.8382</v>
      </c>
      <c r="N1224" s="172">
        <v>143869.70370000001</v>
      </c>
      <c r="O1224" s="172">
        <v>251771.9816</v>
      </c>
      <c r="P1224" s="172">
        <v>178072.9497</v>
      </c>
      <c r="Q1224" s="172">
        <v>311627.66200000001</v>
      </c>
      <c r="R1224" s="172">
        <v>200483.07370000001</v>
      </c>
      <c r="S1224" s="172">
        <v>350845.37890000001</v>
      </c>
      <c r="T1224" s="172">
        <v>222579.5656</v>
      </c>
      <c r="U1224" s="172">
        <v>389514.23979999998</v>
      </c>
    </row>
    <row r="1225" spans="1:21">
      <c r="A1225" s="171">
        <v>6</v>
      </c>
      <c r="B1225" s="171" t="s">
        <v>555</v>
      </c>
      <c r="C1225" s="171" t="s">
        <v>196</v>
      </c>
      <c r="D1225" s="171" t="s">
        <v>611</v>
      </c>
      <c r="E1225" s="171" t="s">
        <v>461</v>
      </c>
      <c r="F1225" s="171">
        <v>4</v>
      </c>
      <c r="G1225" s="171" t="s">
        <v>46</v>
      </c>
      <c r="H1225" s="172">
        <v>71083.976200000005</v>
      </c>
      <c r="I1225" s="172">
        <v>113734.3636</v>
      </c>
      <c r="J1225" s="172">
        <v>99517.566600000006</v>
      </c>
      <c r="K1225" s="172">
        <v>159228.109</v>
      </c>
      <c r="L1225" s="172">
        <v>127951.1571</v>
      </c>
      <c r="M1225" s="172">
        <v>204721.85449999999</v>
      </c>
      <c r="N1225" s="172">
        <v>170601.5428</v>
      </c>
      <c r="O1225" s="172">
        <v>272962.47259999998</v>
      </c>
      <c r="P1225" s="172">
        <v>213251.92850000001</v>
      </c>
      <c r="Q1225" s="172">
        <v>341203.0907</v>
      </c>
      <c r="R1225" s="172">
        <v>241685.5189</v>
      </c>
      <c r="S1225" s="172">
        <v>386696.83600000001</v>
      </c>
      <c r="T1225" s="172">
        <v>270119.10940000002</v>
      </c>
      <c r="U1225" s="172">
        <v>432190.58149999997</v>
      </c>
    </row>
    <row r="1226" spans="1:21">
      <c r="A1226" s="171">
        <v>6</v>
      </c>
      <c r="B1226" s="171" t="s">
        <v>555</v>
      </c>
      <c r="C1226" s="171" t="s">
        <v>196</v>
      </c>
      <c r="D1226" s="171" t="s">
        <v>611</v>
      </c>
      <c r="E1226" s="171" t="s">
        <v>480</v>
      </c>
      <c r="F1226" s="171">
        <v>1</v>
      </c>
      <c r="G1226" s="171" t="s">
        <v>48</v>
      </c>
      <c r="H1226" s="172">
        <v>84406.398499999996</v>
      </c>
      <c r="I1226" s="172">
        <v>147711.1974</v>
      </c>
      <c r="J1226" s="172">
        <v>109287.0353</v>
      </c>
      <c r="K1226" s="172">
        <v>191252.31159999999</v>
      </c>
      <c r="L1226" s="172">
        <v>130814.44070000001</v>
      </c>
      <c r="M1226" s="172">
        <v>228925.27110000001</v>
      </c>
      <c r="N1226" s="172">
        <v>156051.27849999999</v>
      </c>
      <c r="O1226" s="172">
        <v>273089.73739999998</v>
      </c>
      <c r="P1226" s="172">
        <v>183956.26439999999</v>
      </c>
      <c r="Q1226" s="172">
        <v>321923.46269999997</v>
      </c>
      <c r="R1226" s="172">
        <v>201700.83259999999</v>
      </c>
      <c r="S1226" s="172">
        <v>352976.4571</v>
      </c>
      <c r="T1226" s="172">
        <v>218398.99340000001</v>
      </c>
      <c r="U1226" s="172">
        <v>382198.23839999997</v>
      </c>
    </row>
    <row r="1227" spans="1:21">
      <c r="A1227" s="171">
        <v>6</v>
      </c>
      <c r="B1227" s="171" t="s">
        <v>555</v>
      </c>
      <c r="C1227" s="171" t="s">
        <v>196</v>
      </c>
      <c r="D1227" s="171" t="s">
        <v>611</v>
      </c>
      <c r="E1227" s="171" t="s">
        <v>480</v>
      </c>
      <c r="F1227" s="171">
        <v>2</v>
      </c>
      <c r="G1227" s="171" t="s">
        <v>44</v>
      </c>
      <c r="H1227" s="172">
        <v>72207.569099999993</v>
      </c>
      <c r="I1227" s="172">
        <v>126363.24589999999</v>
      </c>
      <c r="J1227" s="172">
        <v>94413.626799999998</v>
      </c>
      <c r="K1227" s="172">
        <v>165223.8469</v>
      </c>
      <c r="L1227" s="172">
        <v>114526.4261</v>
      </c>
      <c r="M1227" s="172">
        <v>200421.2458</v>
      </c>
      <c r="N1227" s="172">
        <v>140006.44760000001</v>
      </c>
      <c r="O1227" s="172">
        <v>245011.28339999999</v>
      </c>
      <c r="P1227" s="172">
        <v>166031.38639999999</v>
      </c>
      <c r="Q1227" s="172">
        <v>290554.92619999999</v>
      </c>
      <c r="R1227" s="172">
        <v>182898.81959999999</v>
      </c>
      <c r="S1227" s="172">
        <v>320072.93430000002</v>
      </c>
      <c r="T1227" s="172">
        <v>198577.76790000001</v>
      </c>
      <c r="U1227" s="172">
        <v>347511.09379999997</v>
      </c>
    </row>
    <row r="1228" spans="1:21">
      <c r="A1228" s="171">
        <v>6</v>
      </c>
      <c r="B1228" s="171" t="s">
        <v>555</v>
      </c>
      <c r="C1228" s="171" t="s">
        <v>196</v>
      </c>
      <c r="D1228" s="171" t="s">
        <v>611</v>
      </c>
      <c r="E1228" s="171" t="s">
        <v>480</v>
      </c>
      <c r="F1228" s="171">
        <v>3</v>
      </c>
      <c r="G1228" s="171" t="s">
        <v>43</v>
      </c>
      <c r="H1228" s="172">
        <v>64304.917099999999</v>
      </c>
      <c r="I1228" s="172">
        <v>112533.60490000001</v>
      </c>
      <c r="J1228" s="172">
        <v>87513.546100000007</v>
      </c>
      <c r="K1228" s="172">
        <v>153148.70569999999</v>
      </c>
      <c r="L1228" s="172">
        <v>110638.03019999999</v>
      </c>
      <c r="M1228" s="172">
        <v>193616.5528</v>
      </c>
      <c r="N1228" s="172">
        <v>145614.19760000001</v>
      </c>
      <c r="O1228" s="172">
        <v>254824.84580000001</v>
      </c>
      <c r="P1228" s="172">
        <v>180233.51949999999</v>
      </c>
      <c r="Q1228" s="172">
        <v>315408.65919999999</v>
      </c>
      <c r="R1228" s="172">
        <v>202916.57250000001</v>
      </c>
      <c r="S1228" s="172">
        <v>355104.00170000002</v>
      </c>
      <c r="T1228" s="172">
        <v>225282.42939999999</v>
      </c>
      <c r="U1228" s="172">
        <v>394244.25140000001</v>
      </c>
    </row>
    <row r="1229" spans="1:21">
      <c r="A1229" s="171">
        <v>6</v>
      </c>
      <c r="B1229" s="171" t="s">
        <v>555</v>
      </c>
      <c r="C1229" s="171" t="s">
        <v>196</v>
      </c>
      <c r="D1229" s="171" t="s">
        <v>611</v>
      </c>
      <c r="E1229" s="171" t="s">
        <v>480</v>
      </c>
      <c r="F1229" s="171">
        <v>4</v>
      </c>
      <c r="G1229" s="171" t="s">
        <v>46</v>
      </c>
      <c r="H1229" s="172">
        <v>71931.387100000007</v>
      </c>
      <c r="I1229" s="172">
        <v>115090.22100000001</v>
      </c>
      <c r="J1229" s="172">
        <v>100703.94190000001</v>
      </c>
      <c r="K1229" s="172">
        <v>161126.30929999999</v>
      </c>
      <c r="L1229" s="172">
        <v>129476.4967</v>
      </c>
      <c r="M1229" s="172">
        <v>207162.3977</v>
      </c>
      <c r="N1229" s="172">
        <v>172635.32879999999</v>
      </c>
      <c r="O1229" s="172">
        <v>276216.53029999998</v>
      </c>
      <c r="P1229" s="172">
        <v>215794.16099999999</v>
      </c>
      <c r="Q1229" s="172">
        <v>345270.66279999999</v>
      </c>
      <c r="R1229" s="172">
        <v>244566.71580000001</v>
      </c>
      <c r="S1229" s="172">
        <v>391306.7512</v>
      </c>
      <c r="T1229" s="172">
        <v>273339.27069999999</v>
      </c>
      <c r="U1229" s="172">
        <v>437342.8395</v>
      </c>
    </row>
    <row r="1230" spans="1:21">
      <c r="A1230" s="171">
        <v>6</v>
      </c>
      <c r="B1230" s="171" t="s">
        <v>555</v>
      </c>
      <c r="C1230" s="171" t="s">
        <v>196</v>
      </c>
      <c r="D1230" s="171" t="s">
        <v>611</v>
      </c>
      <c r="E1230" s="171" t="s">
        <v>496</v>
      </c>
      <c r="F1230" s="171">
        <v>1</v>
      </c>
      <c r="G1230" s="171" t="s">
        <v>48</v>
      </c>
      <c r="H1230" s="172">
        <v>84406.398499999996</v>
      </c>
      <c r="I1230" s="172">
        <v>147711.1974</v>
      </c>
      <c r="J1230" s="172">
        <v>109287.0353</v>
      </c>
      <c r="K1230" s="172">
        <v>191252.31159999999</v>
      </c>
      <c r="L1230" s="172">
        <v>130814.44070000001</v>
      </c>
      <c r="M1230" s="172">
        <v>228925.27110000001</v>
      </c>
      <c r="N1230" s="172">
        <v>156051.27849999999</v>
      </c>
      <c r="O1230" s="172">
        <v>273089.73739999998</v>
      </c>
      <c r="P1230" s="172">
        <v>183956.26439999999</v>
      </c>
      <c r="Q1230" s="172">
        <v>321923.46269999997</v>
      </c>
      <c r="R1230" s="172">
        <v>201700.83259999999</v>
      </c>
      <c r="S1230" s="172">
        <v>352976.4571</v>
      </c>
      <c r="T1230" s="172">
        <v>218398.99340000001</v>
      </c>
      <c r="U1230" s="172">
        <v>382198.23839999997</v>
      </c>
    </row>
    <row r="1231" spans="1:21">
      <c r="A1231" s="171">
        <v>6</v>
      </c>
      <c r="B1231" s="171" t="s">
        <v>555</v>
      </c>
      <c r="C1231" s="171" t="s">
        <v>196</v>
      </c>
      <c r="D1231" s="171" t="s">
        <v>611</v>
      </c>
      <c r="E1231" s="171" t="s">
        <v>496</v>
      </c>
      <c r="F1231" s="171">
        <v>2</v>
      </c>
      <c r="G1231" s="171" t="s">
        <v>44</v>
      </c>
      <c r="H1231" s="172">
        <v>72207.569099999993</v>
      </c>
      <c r="I1231" s="172">
        <v>126363.24589999999</v>
      </c>
      <c r="J1231" s="172">
        <v>94413.626799999998</v>
      </c>
      <c r="K1231" s="172">
        <v>165223.8469</v>
      </c>
      <c r="L1231" s="172">
        <v>114526.4261</v>
      </c>
      <c r="M1231" s="172">
        <v>200421.2458</v>
      </c>
      <c r="N1231" s="172">
        <v>140006.44760000001</v>
      </c>
      <c r="O1231" s="172">
        <v>245011.28339999999</v>
      </c>
      <c r="P1231" s="172">
        <v>166031.38639999999</v>
      </c>
      <c r="Q1231" s="172">
        <v>290554.92619999999</v>
      </c>
      <c r="R1231" s="172">
        <v>182898.81959999999</v>
      </c>
      <c r="S1231" s="172">
        <v>320072.93430000002</v>
      </c>
      <c r="T1231" s="172">
        <v>198577.76790000001</v>
      </c>
      <c r="U1231" s="172">
        <v>347511.09379999997</v>
      </c>
    </row>
    <row r="1232" spans="1:21">
      <c r="A1232" s="171">
        <v>6</v>
      </c>
      <c r="B1232" s="171" t="s">
        <v>555</v>
      </c>
      <c r="C1232" s="171" t="s">
        <v>196</v>
      </c>
      <c r="D1232" s="171" t="s">
        <v>611</v>
      </c>
      <c r="E1232" s="171" t="s">
        <v>496</v>
      </c>
      <c r="F1232" s="171">
        <v>3</v>
      </c>
      <c r="G1232" s="171" t="s">
        <v>43</v>
      </c>
      <c r="H1232" s="172">
        <v>64304.917099999999</v>
      </c>
      <c r="I1232" s="172">
        <v>112533.60490000001</v>
      </c>
      <c r="J1232" s="172">
        <v>87513.546100000007</v>
      </c>
      <c r="K1232" s="172">
        <v>153148.70569999999</v>
      </c>
      <c r="L1232" s="172">
        <v>110638.03019999999</v>
      </c>
      <c r="M1232" s="172">
        <v>193616.5528</v>
      </c>
      <c r="N1232" s="172">
        <v>145614.19760000001</v>
      </c>
      <c r="O1232" s="172">
        <v>254824.84580000001</v>
      </c>
      <c r="P1232" s="172">
        <v>180233.51949999999</v>
      </c>
      <c r="Q1232" s="172">
        <v>315408.65919999999</v>
      </c>
      <c r="R1232" s="172">
        <v>202916.57250000001</v>
      </c>
      <c r="S1232" s="172">
        <v>355104.00170000002</v>
      </c>
      <c r="T1232" s="172">
        <v>225282.42939999999</v>
      </c>
      <c r="U1232" s="172">
        <v>394244.25140000001</v>
      </c>
    </row>
    <row r="1233" spans="1:21">
      <c r="A1233" s="171">
        <v>6</v>
      </c>
      <c r="B1233" s="171" t="s">
        <v>555</v>
      </c>
      <c r="C1233" s="171" t="s">
        <v>196</v>
      </c>
      <c r="D1233" s="171" t="s">
        <v>611</v>
      </c>
      <c r="E1233" s="171" t="s">
        <v>496</v>
      </c>
      <c r="F1233" s="171">
        <v>4</v>
      </c>
      <c r="G1233" s="171" t="s">
        <v>46</v>
      </c>
      <c r="H1233" s="172">
        <v>71931.387100000007</v>
      </c>
      <c r="I1233" s="172">
        <v>115090.22100000001</v>
      </c>
      <c r="J1233" s="172">
        <v>100703.94190000001</v>
      </c>
      <c r="K1233" s="172">
        <v>161126.30929999999</v>
      </c>
      <c r="L1233" s="172">
        <v>129476.4967</v>
      </c>
      <c r="M1233" s="172">
        <v>207162.3977</v>
      </c>
      <c r="N1233" s="172">
        <v>172635.32879999999</v>
      </c>
      <c r="O1233" s="172">
        <v>276216.53029999998</v>
      </c>
      <c r="P1233" s="172">
        <v>215794.16099999999</v>
      </c>
      <c r="Q1233" s="172">
        <v>345270.66279999999</v>
      </c>
      <c r="R1233" s="172">
        <v>244566.71580000001</v>
      </c>
      <c r="S1233" s="172">
        <v>391306.7512</v>
      </c>
      <c r="T1233" s="172">
        <v>273339.27069999999</v>
      </c>
      <c r="U1233" s="172">
        <v>437342.8395</v>
      </c>
    </row>
    <row r="1234" spans="1:21">
      <c r="A1234" s="171">
        <v>6</v>
      </c>
      <c r="B1234" s="171" t="s">
        <v>555</v>
      </c>
      <c r="C1234" s="171" t="s">
        <v>196</v>
      </c>
      <c r="D1234" s="171" t="s">
        <v>611</v>
      </c>
      <c r="E1234" s="171" t="s">
        <v>506</v>
      </c>
      <c r="F1234" s="171">
        <v>1</v>
      </c>
      <c r="G1234" s="171" t="s">
        <v>48</v>
      </c>
      <c r="H1234" s="172">
        <v>86414.477400000003</v>
      </c>
      <c r="I1234" s="172">
        <v>151225.33540000001</v>
      </c>
      <c r="J1234" s="172">
        <v>111854.12420000001</v>
      </c>
      <c r="K1234" s="172">
        <v>195744.71739999999</v>
      </c>
      <c r="L1234" s="172">
        <v>133864.76809999999</v>
      </c>
      <c r="M1234" s="172">
        <v>234263.3443</v>
      </c>
      <c r="N1234" s="172">
        <v>159656.05410000001</v>
      </c>
      <c r="O1234" s="172">
        <v>279398.09460000001</v>
      </c>
      <c r="P1234" s="172">
        <v>188173.59289999999</v>
      </c>
      <c r="Q1234" s="172">
        <v>329303.78749999998</v>
      </c>
      <c r="R1234" s="172">
        <v>206307.89799999999</v>
      </c>
      <c r="S1234" s="172">
        <v>361038.82140000002</v>
      </c>
      <c r="T1234" s="172">
        <v>223359.995</v>
      </c>
      <c r="U1234" s="172">
        <v>390879.99129999999</v>
      </c>
    </row>
    <row r="1235" spans="1:21">
      <c r="A1235" s="171">
        <v>6</v>
      </c>
      <c r="B1235" s="171" t="s">
        <v>555</v>
      </c>
      <c r="C1235" s="171" t="s">
        <v>196</v>
      </c>
      <c r="D1235" s="171" t="s">
        <v>611</v>
      </c>
      <c r="E1235" s="171" t="s">
        <v>506</v>
      </c>
      <c r="F1235" s="171">
        <v>2</v>
      </c>
      <c r="G1235" s="171" t="s">
        <v>44</v>
      </c>
      <c r="H1235" s="172">
        <v>74078.582599999994</v>
      </c>
      <c r="I1235" s="172">
        <v>129637.51949999999</v>
      </c>
      <c r="J1235" s="172">
        <v>96813.599000000002</v>
      </c>
      <c r="K1235" s="172">
        <v>169423.79819999999</v>
      </c>
      <c r="L1235" s="172">
        <v>117393.74249999999</v>
      </c>
      <c r="M1235" s="172">
        <v>205439.04930000001</v>
      </c>
      <c r="N1235" s="172">
        <v>143430.94440000001</v>
      </c>
      <c r="O1235" s="172">
        <v>251004.1526</v>
      </c>
      <c r="P1235" s="172">
        <v>170047.31200000001</v>
      </c>
      <c r="Q1235" s="172">
        <v>297582.79580000002</v>
      </c>
      <c r="R1235" s="172">
        <v>187294.62650000001</v>
      </c>
      <c r="S1235" s="172">
        <v>327765.59649999999</v>
      </c>
      <c r="T1235" s="172">
        <v>203316.05929999999</v>
      </c>
      <c r="U1235" s="172">
        <v>355803.10389999999</v>
      </c>
    </row>
    <row r="1236" spans="1:21">
      <c r="A1236" s="171">
        <v>6</v>
      </c>
      <c r="B1236" s="171" t="s">
        <v>555</v>
      </c>
      <c r="C1236" s="171" t="s">
        <v>196</v>
      </c>
      <c r="D1236" s="171" t="s">
        <v>611</v>
      </c>
      <c r="E1236" s="171" t="s">
        <v>506</v>
      </c>
      <c r="F1236" s="171">
        <v>3</v>
      </c>
      <c r="G1236" s="171" t="s">
        <v>43</v>
      </c>
      <c r="H1236" s="172">
        <v>66077.382500000007</v>
      </c>
      <c r="I1236" s="172">
        <v>115635.41929999999</v>
      </c>
      <c r="J1236" s="172">
        <v>89966.758000000002</v>
      </c>
      <c r="K1236" s="172">
        <v>157441.8265</v>
      </c>
      <c r="L1236" s="172">
        <v>113771.04300000001</v>
      </c>
      <c r="M1236" s="172">
        <v>199099.3253</v>
      </c>
      <c r="N1236" s="172">
        <v>149770.16399999999</v>
      </c>
      <c r="O1236" s="172">
        <v>262097.78709999999</v>
      </c>
      <c r="P1236" s="172">
        <v>185408.4301</v>
      </c>
      <c r="Q1236" s="172">
        <v>324464.75270000001</v>
      </c>
      <c r="R1236" s="172">
        <v>208766.3242</v>
      </c>
      <c r="S1236" s="172">
        <v>365341.0673</v>
      </c>
      <c r="T1236" s="172">
        <v>231803.45819999999</v>
      </c>
      <c r="U1236" s="172">
        <v>405656.05180000002</v>
      </c>
    </row>
    <row r="1237" spans="1:21">
      <c r="A1237" s="171">
        <v>6</v>
      </c>
      <c r="B1237" s="171" t="s">
        <v>555</v>
      </c>
      <c r="C1237" s="171" t="s">
        <v>196</v>
      </c>
      <c r="D1237" s="171" t="s">
        <v>611</v>
      </c>
      <c r="E1237" s="171" t="s">
        <v>506</v>
      </c>
      <c r="F1237" s="171">
        <v>4</v>
      </c>
      <c r="G1237" s="171" t="s">
        <v>46</v>
      </c>
      <c r="H1237" s="172">
        <v>73650.859500000006</v>
      </c>
      <c r="I1237" s="172">
        <v>117841.37699999999</v>
      </c>
      <c r="J1237" s="172">
        <v>103111.2034</v>
      </c>
      <c r="K1237" s="172">
        <v>164977.92790000001</v>
      </c>
      <c r="L1237" s="172">
        <v>132571.5472</v>
      </c>
      <c r="M1237" s="172">
        <v>212114.47870000001</v>
      </c>
      <c r="N1237" s="172">
        <v>176762.06289999999</v>
      </c>
      <c r="O1237" s="172">
        <v>282819.30499999999</v>
      </c>
      <c r="P1237" s="172">
        <v>220952.57870000001</v>
      </c>
      <c r="Q1237" s="172">
        <v>353524.1311</v>
      </c>
      <c r="R1237" s="172">
        <v>250412.92249999999</v>
      </c>
      <c r="S1237" s="172">
        <v>400660.68190000003</v>
      </c>
      <c r="T1237" s="172">
        <v>279873.26630000002</v>
      </c>
      <c r="U1237" s="172">
        <v>447797.23269999999</v>
      </c>
    </row>
    <row r="1238" spans="1:21">
      <c r="A1238" s="171">
        <v>6</v>
      </c>
      <c r="B1238" s="171" t="s">
        <v>555</v>
      </c>
      <c r="C1238" s="171" t="s">
        <v>196</v>
      </c>
      <c r="D1238" s="171" t="s">
        <v>611</v>
      </c>
      <c r="E1238" s="171" t="s">
        <v>517</v>
      </c>
      <c r="F1238" s="171">
        <v>1</v>
      </c>
      <c r="G1238" s="171" t="s">
        <v>48</v>
      </c>
      <c r="H1238" s="172">
        <v>77529.247900000002</v>
      </c>
      <c r="I1238" s="172">
        <v>135676.18400000001</v>
      </c>
      <c r="J1238" s="172">
        <v>100272.26880000001</v>
      </c>
      <c r="K1238" s="172">
        <v>175476.47029999999</v>
      </c>
      <c r="L1238" s="172">
        <v>119948.70020000001</v>
      </c>
      <c r="M1238" s="172">
        <v>209910.2254</v>
      </c>
      <c r="N1238" s="172">
        <v>142975.16529999999</v>
      </c>
      <c r="O1238" s="172">
        <v>250206.5393</v>
      </c>
      <c r="P1238" s="172">
        <v>168434.36439999999</v>
      </c>
      <c r="Q1238" s="172">
        <v>294760.13780000003</v>
      </c>
      <c r="R1238" s="172">
        <v>184624.4106</v>
      </c>
      <c r="S1238" s="172">
        <v>323092.71850000002</v>
      </c>
      <c r="T1238" s="172">
        <v>199816.71969999999</v>
      </c>
      <c r="U1238" s="172">
        <v>349679.25949999999</v>
      </c>
    </row>
    <row r="1239" spans="1:21">
      <c r="A1239" s="171">
        <v>6</v>
      </c>
      <c r="B1239" s="171" t="s">
        <v>555</v>
      </c>
      <c r="C1239" s="171" t="s">
        <v>196</v>
      </c>
      <c r="D1239" s="171" t="s">
        <v>611</v>
      </c>
      <c r="E1239" s="171" t="s">
        <v>517</v>
      </c>
      <c r="F1239" s="171">
        <v>2</v>
      </c>
      <c r="G1239" s="171" t="s">
        <v>44</v>
      </c>
      <c r="H1239" s="172">
        <v>66838.139200000005</v>
      </c>
      <c r="I1239" s="172">
        <v>116966.74370000001</v>
      </c>
      <c r="J1239" s="172">
        <v>87237.146999999997</v>
      </c>
      <c r="K1239" s="172">
        <v>152665.0073</v>
      </c>
      <c r="L1239" s="172">
        <v>105673.81140000001</v>
      </c>
      <c r="M1239" s="172">
        <v>184929.17</v>
      </c>
      <c r="N1239" s="172">
        <v>128913.4037</v>
      </c>
      <c r="O1239" s="172">
        <v>225598.4564</v>
      </c>
      <c r="P1239" s="172">
        <v>152724.92120000001</v>
      </c>
      <c r="Q1239" s="172">
        <v>267268.61200000002</v>
      </c>
      <c r="R1239" s="172">
        <v>168146.24220000001</v>
      </c>
      <c r="S1239" s="172">
        <v>294255.92379999999</v>
      </c>
      <c r="T1239" s="172">
        <v>182445.30900000001</v>
      </c>
      <c r="U1239" s="172">
        <v>319279.29060000001</v>
      </c>
    </row>
    <row r="1240" spans="1:21">
      <c r="A1240" s="171">
        <v>6</v>
      </c>
      <c r="B1240" s="171" t="s">
        <v>555</v>
      </c>
      <c r="C1240" s="171" t="s">
        <v>196</v>
      </c>
      <c r="D1240" s="171" t="s">
        <v>611</v>
      </c>
      <c r="E1240" s="171" t="s">
        <v>517</v>
      </c>
      <c r="F1240" s="171">
        <v>3</v>
      </c>
      <c r="G1240" s="171" t="s">
        <v>43</v>
      </c>
      <c r="H1240" s="172">
        <v>59879.495499999997</v>
      </c>
      <c r="I1240" s="172">
        <v>104789.11719999999</v>
      </c>
      <c r="J1240" s="172">
        <v>81628.593299999993</v>
      </c>
      <c r="K1240" s="172">
        <v>142850.03820000001</v>
      </c>
      <c r="L1240" s="172">
        <v>103303.94590000001</v>
      </c>
      <c r="M1240" s="172">
        <v>180781.90530000001</v>
      </c>
      <c r="N1240" s="172">
        <v>136070.64249999999</v>
      </c>
      <c r="O1240" s="172">
        <v>238123.62450000001</v>
      </c>
      <c r="P1240" s="172">
        <v>168524.59830000001</v>
      </c>
      <c r="Q1240" s="172">
        <v>294918.04700000002</v>
      </c>
      <c r="R1240" s="172">
        <v>189813.07870000001</v>
      </c>
      <c r="S1240" s="172">
        <v>332172.88780000003</v>
      </c>
      <c r="T1240" s="172">
        <v>210823.56719999999</v>
      </c>
      <c r="U1240" s="172">
        <v>368941.2426</v>
      </c>
    </row>
    <row r="1241" spans="1:21">
      <c r="A1241" s="171">
        <v>6</v>
      </c>
      <c r="B1241" s="171" t="s">
        <v>555</v>
      </c>
      <c r="C1241" s="171" t="s">
        <v>196</v>
      </c>
      <c r="D1241" s="171" t="s">
        <v>611</v>
      </c>
      <c r="E1241" s="171" t="s">
        <v>517</v>
      </c>
      <c r="F1241" s="171">
        <v>4</v>
      </c>
      <c r="G1241" s="171" t="s">
        <v>46</v>
      </c>
      <c r="H1241" s="172">
        <v>66098.107000000004</v>
      </c>
      <c r="I1241" s="172">
        <v>105756.97259999999</v>
      </c>
      <c r="J1241" s="172">
        <v>92537.349700000006</v>
      </c>
      <c r="K1241" s="172">
        <v>148059.7617</v>
      </c>
      <c r="L1241" s="172">
        <v>118976.5925</v>
      </c>
      <c r="M1241" s="172">
        <v>190362.5508</v>
      </c>
      <c r="N1241" s="172">
        <v>158635.45670000001</v>
      </c>
      <c r="O1241" s="172">
        <v>253816.73439999999</v>
      </c>
      <c r="P1241" s="172">
        <v>198294.32079999999</v>
      </c>
      <c r="Q1241" s="172">
        <v>317270.9179</v>
      </c>
      <c r="R1241" s="172">
        <v>224733.56349999999</v>
      </c>
      <c r="S1241" s="172">
        <v>359573.70699999999</v>
      </c>
      <c r="T1241" s="172">
        <v>251172.8063</v>
      </c>
      <c r="U1241" s="172">
        <v>401876.49609999999</v>
      </c>
    </row>
    <row r="1242" spans="1:21">
      <c r="A1242" s="171">
        <v>6</v>
      </c>
      <c r="B1242" s="171" t="s">
        <v>555</v>
      </c>
      <c r="C1242" s="171" t="s">
        <v>196</v>
      </c>
      <c r="D1242" s="171" t="s">
        <v>611</v>
      </c>
      <c r="E1242" s="171" t="s">
        <v>526</v>
      </c>
      <c r="F1242" s="171">
        <v>1</v>
      </c>
      <c r="G1242" s="171" t="s">
        <v>48</v>
      </c>
      <c r="H1242" s="172">
        <v>83372.129199999996</v>
      </c>
      <c r="I1242" s="172">
        <v>145901.2262</v>
      </c>
      <c r="J1242" s="172">
        <v>108009.47560000001</v>
      </c>
      <c r="K1242" s="172">
        <v>189016.58230000001</v>
      </c>
      <c r="L1242" s="172">
        <v>129327.1885</v>
      </c>
      <c r="M1242" s="172">
        <v>226322.57990000001</v>
      </c>
      <c r="N1242" s="172">
        <v>154340.76190000001</v>
      </c>
      <c r="O1242" s="172">
        <v>270096.3333</v>
      </c>
      <c r="P1242" s="172">
        <v>181999.84020000001</v>
      </c>
      <c r="Q1242" s="172">
        <v>318499.72019999998</v>
      </c>
      <c r="R1242" s="172">
        <v>199587.62770000001</v>
      </c>
      <c r="S1242" s="172">
        <v>349278.34850000002</v>
      </c>
      <c r="T1242" s="172">
        <v>216162.23430000001</v>
      </c>
      <c r="U1242" s="172">
        <v>378283.91</v>
      </c>
    </row>
    <row r="1243" spans="1:21">
      <c r="A1243" s="171">
        <v>6</v>
      </c>
      <c r="B1243" s="171" t="s">
        <v>555</v>
      </c>
      <c r="C1243" s="171" t="s">
        <v>196</v>
      </c>
      <c r="D1243" s="171" t="s">
        <v>611</v>
      </c>
      <c r="E1243" s="171" t="s">
        <v>526</v>
      </c>
      <c r="F1243" s="171">
        <v>2</v>
      </c>
      <c r="G1243" s="171" t="s">
        <v>44</v>
      </c>
      <c r="H1243" s="172">
        <v>71036.234400000001</v>
      </c>
      <c r="I1243" s="172">
        <v>124313.4103</v>
      </c>
      <c r="J1243" s="172">
        <v>92968.950299999997</v>
      </c>
      <c r="K1243" s="172">
        <v>162695.66310000001</v>
      </c>
      <c r="L1243" s="172">
        <v>112856.16280000001</v>
      </c>
      <c r="M1243" s="172">
        <v>197498.28479999999</v>
      </c>
      <c r="N1243" s="172">
        <v>138115.65220000001</v>
      </c>
      <c r="O1243" s="172">
        <v>241702.39120000001</v>
      </c>
      <c r="P1243" s="172">
        <v>163873.55919999999</v>
      </c>
      <c r="Q1243" s="172">
        <v>286778.72850000003</v>
      </c>
      <c r="R1243" s="172">
        <v>180574.35630000001</v>
      </c>
      <c r="S1243" s="172">
        <v>316005.12349999999</v>
      </c>
      <c r="T1243" s="172">
        <v>196118.29860000001</v>
      </c>
      <c r="U1243" s="172">
        <v>343207.02260000003</v>
      </c>
    </row>
    <row r="1244" spans="1:21">
      <c r="A1244" s="171">
        <v>6</v>
      </c>
      <c r="B1244" s="171" t="s">
        <v>555</v>
      </c>
      <c r="C1244" s="171" t="s">
        <v>196</v>
      </c>
      <c r="D1244" s="171" t="s">
        <v>611</v>
      </c>
      <c r="E1244" s="171" t="s">
        <v>526</v>
      </c>
      <c r="F1244" s="171">
        <v>3</v>
      </c>
      <c r="G1244" s="171" t="s">
        <v>43</v>
      </c>
      <c r="H1244" s="172">
        <v>63063.038699999997</v>
      </c>
      <c r="I1244" s="172">
        <v>110360.31759999999</v>
      </c>
      <c r="J1244" s="172">
        <v>85746.676699999996</v>
      </c>
      <c r="K1244" s="172">
        <v>150056.68410000001</v>
      </c>
      <c r="L1244" s="172">
        <v>108345.22410000001</v>
      </c>
      <c r="M1244" s="172">
        <v>189604.14230000001</v>
      </c>
      <c r="N1244" s="172">
        <v>142535.7389</v>
      </c>
      <c r="O1244" s="172">
        <v>249437.54310000001</v>
      </c>
      <c r="P1244" s="172">
        <v>176365.39869999999</v>
      </c>
      <c r="Q1244" s="172">
        <v>308639.44770000002</v>
      </c>
      <c r="R1244" s="172">
        <v>198517.5552</v>
      </c>
      <c r="S1244" s="172">
        <v>347405.72159999999</v>
      </c>
      <c r="T1244" s="172">
        <v>220348.95170000001</v>
      </c>
      <c r="U1244" s="172">
        <v>385610.6655</v>
      </c>
    </row>
    <row r="1245" spans="1:21">
      <c r="A1245" s="171">
        <v>6</v>
      </c>
      <c r="B1245" s="171" t="s">
        <v>555</v>
      </c>
      <c r="C1245" s="171" t="s">
        <v>196</v>
      </c>
      <c r="D1245" s="171" t="s">
        <v>611</v>
      </c>
      <c r="E1245" s="171" t="s">
        <v>526</v>
      </c>
      <c r="F1245" s="171">
        <v>4</v>
      </c>
      <c r="G1245" s="171" t="s">
        <v>46</v>
      </c>
      <c r="H1245" s="172">
        <v>71034.671900000001</v>
      </c>
      <c r="I1245" s="172">
        <v>113655.4767</v>
      </c>
      <c r="J1245" s="172">
        <v>99448.540599999993</v>
      </c>
      <c r="K1245" s="172">
        <v>159117.66740000001</v>
      </c>
      <c r="L1245" s="172">
        <v>127862.4094</v>
      </c>
      <c r="M1245" s="172">
        <v>204579.85810000001</v>
      </c>
      <c r="N1245" s="172">
        <v>170483.21249999999</v>
      </c>
      <c r="O1245" s="172">
        <v>272773.14409999998</v>
      </c>
      <c r="P1245" s="172">
        <v>213104.01560000001</v>
      </c>
      <c r="Q1245" s="172">
        <v>340966.4301</v>
      </c>
      <c r="R1245" s="172">
        <v>241517.88440000001</v>
      </c>
      <c r="S1245" s="172">
        <v>386428.62070000003</v>
      </c>
      <c r="T1245" s="172">
        <v>269931.75309999997</v>
      </c>
      <c r="U1245" s="172">
        <v>431890.81140000001</v>
      </c>
    </row>
    <row r="1246" spans="1:21">
      <c r="A1246" s="171">
        <v>6</v>
      </c>
      <c r="B1246" s="171" t="s">
        <v>555</v>
      </c>
      <c r="C1246" s="171" t="s">
        <v>196</v>
      </c>
      <c r="D1246" s="171" t="s">
        <v>611</v>
      </c>
      <c r="E1246" s="171" t="s">
        <v>532</v>
      </c>
      <c r="F1246" s="171">
        <v>1</v>
      </c>
      <c r="G1246" s="171" t="s">
        <v>48</v>
      </c>
      <c r="H1246" s="172">
        <v>82925.528399999996</v>
      </c>
      <c r="I1246" s="172">
        <v>145119.67480000001</v>
      </c>
      <c r="J1246" s="172">
        <v>107356.7279</v>
      </c>
      <c r="K1246" s="172">
        <v>187874.2738</v>
      </c>
      <c r="L1246" s="172">
        <v>128495.0984</v>
      </c>
      <c r="M1246" s="172">
        <v>224866.42199999999</v>
      </c>
      <c r="N1246" s="172">
        <v>153271.13320000001</v>
      </c>
      <c r="O1246" s="172">
        <v>268224.48300000001</v>
      </c>
      <c r="P1246" s="172">
        <v>180666.39629999999</v>
      </c>
      <c r="Q1246" s="172">
        <v>316166.19349999999</v>
      </c>
      <c r="R1246" s="172">
        <v>198086.92170000001</v>
      </c>
      <c r="S1246" s="172">
        <v>346652.11290000001</v>
      </c>
      <c r="T1246" s="172">
        <v>214475.11799999999</v>
      </c>
      <c r="U1246" s="172">
        <v>375331.45659999998</v>
      </c>
    </row>
    <row r="1247" spans="1:21">
      <c r="A1247" s="171">
        <v>6</v>
      </c>
      <c r="B1247" s="171" t="s">
        <v>555</v>
      </c>
      <c r="C1247" s="171" t="s">
        <v>196</v>
      </c>
      <c r="D1247" s="171" t="s">
        <v>611</v>
      </c>
      <c r="E1247" s="171" t="s">
        <v>532</v>
      </c>
      <c r="F1247" s="171">
        <v>2</v>
      </c>
      <c r="G1247" s="171" t="s">
        <v>44</v>
      </c>
      <c r="H1247" s="172">
        <v>71000.829700000002</v>
      </c>
      <c r="I1247" s="172">
        <v>124251.45209999999</v>
      </c>
      <c r="J1247" s="172">
        <v>92817.553100000005</v>
      </c>
      <c r="K1247" s="172">
        <v>162430.71780000001</v>
      </c>
      <c r="L1247" s="172">
        <v>112573.1063</v>
      </c>
      <c r="M1247" s="172">
        <v>197002.93599999999</v>
      </c>
      <c r="N1247" s="172">
        <v>137586.85990000001</v>
      </c>
      <c r="O1247" s="172">
        <v>240777.0048</v>
      </c>
      <c r="P1247" s="172">
        <v>163144.3242</v>
      </c>
      <c r="Q1247" s="172">
        <v>285502.56719999999</v>
      </c>
      <c r="R1247" s="172">
        <v>179707.42540000001</v>
      </c>
      <c r="S1247" s="172">
        <v>314487.99440000003</v>
      </c>
      <c r="T1247" s="172">
        <v>195099.31289999999</v>
      </c>
      <c r="U1247" s="172">
        <v>341423.7977</v>
      </c>
    </row>
    <row r="1248" spans="1:21">
      <c r="A1248" s="171">
        <v>6</v>
      </c>
      <c r="B1248" s="171" t="s">
        <v>555</v>
      </c>
      <c r="C1248" s="171" t="s">
        <v>196</v>
      </c>
      <c r="D1248" s="171" t="s">
        <v>611</v>
      </c>
      <c r="E1248" s="171" t="s">
        <v>532</v>
      </c>
      <c r="F1248" s="171">
        <v>3</v>
      </c>
      <c r="G1248" s="171" t="s">
        <v>43</v>
      </c>
      <c r="H1248" s="172">
        <v>63271.936999999998</v>
      </c>
      <c r="I1248" s="172">
        <v>110725.88959999999</v>
      </c>
      <c r="J1248" s="172">
        <v>86123.853400000007</v>
      </c>
      <c r="K1248" s="172">
        <v>150716.74350000001</v>
      </c>
      <c r="L1248" s="172">
        <v>108893.51579999999</v>
      </c>
      <c r="M1248" s="172">
        <v>190563.6525</v>
      </c>
      <c r="N1248" s="172">
        <v>143330.94630000001</v>
      </c>
      <c r="O1248" s="172">
        <v>250829.15599999999</v>
      </c>
      <c r="P1248" s="172">
        <v>177419.55040000001</v>
      </c>
      <c r="Q1248" s="172">
        <v>310484.21309999999</v>
      </c>
      <c r="R1248" s="172">
        <v>199757.70129999999</v>
      </c>
      <c r="S1248" s="172">
        <v>349575.97739999997</v>
      </c>
      <c r="T1248" s="172">
        <v>221785.7844</v>
      </c>
      <c r="U1248" s="172">
        <v>388125.1226</v>
      </c>
    </row>
    <row r="1249" spans="1:21">
      <c r="A1249" s="171">
        <v>6</v>
      </c>
      <c r="B1249" s="171" t="s">
        <v>555</v>
      </c>
      <c r="C1249" s="171" t="s">
        <v>196</v>
      </c>
      <c r="D1249" s="171" t="s">
        <v>611</v>
      </c>
      <c r="E1249" s="171" t="s">
        <v>532</v>
      </c>
      <c r="F1249" s="171">
        <v>4</v>
      </c>
      <c r="G1249" s="171" t="s">
        <v>46</v>
      </c>
      <c r="H1249" s="172">
        <v>70672.5962</v>
      </c>
      <c r="I1249" s="172">
        <v>113076.15549999999</v>
      </c>
      <c r="J1249" s="172">
        <v>98941.634600000005</v>
      </c>
      <c r="K1249" s="172">
        <v>158306.61780000001</v>
      </c>
      <c r="L1249" s="172">
        <v>127210.6731</v>
      </c>
      <c r="M1249" s="172">
        <v>203537.08</v>
      </c>
      <c r="N1249" s="172">
        <v>169614.23079999999</v>
      </c>
      <c r="O1249" s="172">
        <v>271382.7733</v>
      </c>
      <c r="P1249" s="172">
        <v>212017.78839999999</v>
      </c>
      <c r="Q1249" s="172">
        <v>339228.46659999999</v>
      </c>
      <c r="R1249" s="172">
        <v>240286.82689999999</v>
      </c>
      <c r="S1249" s="172">
        <v>384458.92879999999</v>
      </c>
      <c r="T1249" s="172">
        <v>268555.86540000001</v>
      </c>
      <c r="U1249" s="172">
        <v>429689.391</v>
      </c>
    </row>
    <row r="1250" spans="1:21">
      <c r="A1250" s="171">
        <v>6</v>
      </c>
      <c r="B1250" s="171" t="s">
        <v>555</v>
      </c>
      <c r="C1250" s="171" t="s">
        <v>196</v>
      </c>
      <c r="D1250" s="171" t="s">
        <v>611</v>
      </c>
      <c r="E1250" s="171" t="s">
        <v>537</v>
      </c>
      <c r="F1250" s="171">
        <v>1</v>
      </c>
      <c r="G1250" s="171" t="s">
        <v>48</v>
      </c>
      <c r="H1250" s="172">
        <v>84446.700899999996</v>
      </c>
      <c r="I1250" s="172">
        <v>147781.7267</v>
      </c>
      <c r="J1250" s="172">
        <v>109279.0503</v>
      </c>
      <c r="K1250" s="172">
        <v>191238.33799999999</v>
      </c>
      <c r="L1250" s="172">
        <v>130763.88589999999</v>
      </c>
      <c r="M1250" s="172">
        <v>228836.8003</v>
      </c>
      <c r="N1250" s="172">
        <v>155928.77660000001</v>
      </c>
      <c r="O1250" s="172">
        <v>272875.3591</v>
      </c>
      <c r="P1250" s="172">
        <v>183753.2696</v>
      </c>
      <c r="Q1250" s="172">
        <v>321568.22169999999</v>
      </c>
      <c r="R1250" s="172">
        <v>201447.05350000001</v>
      </c>
      <c r="S1250" s="172">
        <v>352532.34350000002</v>
      </c>
      <c r="T1250" s="172">
        <v>218073.99479999999</v>
      </c>
      <c r="U1250" s="172">
        <v>381629.49099999998</v>
      </c>
    </row>
    <row r="1251" spans="1:21">
      <c r="A1251" s="171">
        <v>6</v>
      </c>
      <c r="B1251" s="171" t="s">
        <v>555</v>
      </c>
      <c r="C1251" s="171" t="s">
        <v>196</v>
      </c>
      <c r="D1251" s="171" t="s">
        <v>611</v>
      </c>
      <c r="E1251" s="171" t="s">
        <v>537</v>
      </c>
      <c r="F1251" s="171">
        <v>2</v>
      </c>
      <c r="G1251" s="171" t="s">
        <v>44</v>
      </c>
      <c r="H1251" s="172">
        <v>72522.002299999993</v>
      </c>
      <c r="I1251" s="172">
        <v>126913.504</v>
      </c>
      <c r="J1251" s="172">
        <v>94739.875499999995</v>
      </c>
      <c r="K1251" s="172">
        <v>165794.78200000001</v>
      </c>
      <c r="L1251" s="172">
        <v>114841.89380000001</v>
      </c>
      <c r="M1251" s="172">
        <v>200973.31419999999</v>
      </c>
      <c r="N1251" s="172">
        <v>140244.50339999999</v>
      </c>
      <c r="O1251" s="172">
        <v>245427.88080000001</v>
      </c>
      <c r="P1251" s="172">
        <v>166231.19750000001</v>
      </c>
      <c r="Q1251" s="172">
        <v>290904.5955</v>
      </c>
      <c r="R1251" s="172">
        <v>183067.55720000001</v>
      </c>
      <c r="S1251" s="172">
        <v>320368.22499999998</v>
      </c>
      <c r="T1251" s="172">
        <v>198698.18969999999</v>
      </c>
      <c r="U1251" s="172">
        <v>347721.8321</v>
      </c>
    </row>
    <row r="1252" spans="1:21">
      <c r="A1252" s="171">
        <v>6</v>
      </c>
      <c r="B1252" s="171" t="s">
        <v>555</v>
      </c>
      <c r="C1252" s="171" t="s">
        <v>196</v>
      </c>
      <c r="D1252" s="171" t="s">
        <v>611</v>
      </c>
      <c r="E1252" s="171" t="s">
        <v>537</v>
      </c>
      <c r="F1252" s="171">
        <v>3</v>
      </c>
      <c r="G1252" s="171" t="s">
        <v>43</v>
      </c>
      <c r="H1252" s="172">
        <v>64779.107300000003</v>
      </c>
      <c r="I1252" s="172">
        <v>113363.4378</v>
      </c>
      <c r="J1252" s="172">
        <v>88233.892000000007</v>
      </c>
      <c r="K1252" s="172">
        <v>154409.31099999999</v>
      </c>
      <c r="L1252" s="172">
        <v>111606.4224</v>
      </c>
      <c r="M1252" s="172">
        <v>195311.23929999999</v>
      </c>
      <c r="N1252" s="172">
        <v>146948.15530000001</v>
      </c>
      <c r="O1252" s="172">
        <v>257159.27170000001</v>
      </c>
      <c r="P1252" s="172">
        <v>181941.06159999999</v>
      </c>
      <c r="Q1252" s="172">
        <v>318396.8578</v>
      </c>
      <c r="R1252" s="172">
        <v>204882.08069999999</v>
      </c>
      <c r="S1252" s="172">
        <v>358543.64120000001</v>
      </c>
      <c r="T1252" s="172">
        <v>227513.0319</v>
      </c>
      <c r="U1252" s="172">
        <v>398147.80589999998</v>
      </c>
    </row>
    <row r="1253" spans="1:21">
      <c r="A1253" s="171">
        <v>6</v>
      </c>
      <c r="B1253" s="171" t="s">
        <v>555</v>
      </c>
      <c r="C1253" s="171" t="s">
        <v>196</v>
      </c>
      <c r="D1253" s="171" t="s">
        <v>611</v>
      </c>
      <c r="E1253" s="171" t="s">
        <v>537</v>
      </c>
      <c r="F1253" s="171">
        <v>4</v>
      </c>
      <c r="G1253" s="171" t="s">
        <v>46</v>
      </c>
      <c r="H1253" s="172">
        <v>71980.688699999999</v>
      </c>
      <c r="I1253" s="172">
        <v>115169.10370000001</v>
      </c>
      <c r="J1253" s="172">
        <v>100772.9641</v>
      </c>
      <c r="K1253" s="172">
        <v>161236.745</v>
      </c>
      <c r="L1253" s="172">
        <v>129565.23970000001</v>
      </c>
      <c r="M1253" s="172">
        <v>207304.38649999999</v>
      </c>
      <c r="N1253" s="172">
        <v>172753.65289999999</v>
      </c>
      <c r="O1253" s="172">
        <v>276405.84869999997</v>
      </c>
      <c r="P1253" s="172">
        <v>215942.06599999999</v>
      </c>
      <c r="Q1253" s="172">
        <v>345507.31089999998</v>
      </c>
      <c r="R1253" s="172">
        <v>244734.34160000001</v>
      </c>
      <c r="S1253" s="172">
        <v>391574.9523</v>
      </c>
      <c r="T1253" s="172">
        <v>273526.61700000003</v>
      </c>
      <c r="U1253" s="172">
        <v>437642.59379999997</v>
      </c>
    </row>
    <row r="1254" spans="1:21">
      <c r="A1254" s="171">
        <v>6</v>
      </c>
      <c r="B1254" s="171" t="s">
        <v>555</v>
      </c>
      <c r="C1254" s="171" t="s">
        <v>196</v>
      </c>
      <c r="D1254" s="171" t="s">
        <v>611</v>
      </c>
      <c r="E1254" s="171" t="s">
        <v>539</v>
      </c>
      <c r="F1254" s="171">
        <v>1</v>
      </c>
      <c r="G1254" s="171" t="s">
        <v>48</v>
      </c>
      <c r="H1254" s="172">
        <v>80450.688599999994</v>
      </c>
      <c r="I1254" s="172">
        <v>140788.70499999999</v>
      </c>
      <c r="J1254" s="172">
        <v>104140.8722</v>
      </c>
      <c r="K1254" s="172">
        <v>182246.5263</v>
      </c>
      <c r="L1254" s="172">
        <v>124637.94439999999</v>
      </c>
      <c r="M1254" s="172">
        <v>218116.4026</v>
      </c>
      <c r="N1254" s="172">
        <v>148657.96359999999</v>
      </c>
      <c r="O1254" s="172">
        <v>260151.4363</v>
      </c>
      <c r="P1254" s="172">
        <v>175217.1023</v>
      </c>
      <c r="Q1254" s="172">
        <v>306629.929</v>
      </c>
      <c r="R1254" s="172">
        <v>192106.01920000001</v>
      </c>
      <c r="S1254" s="172">
        <v>336185.53350000002</v>
      </c>
      <c r="T1254" s="172">
        <v>207989.47700000001</v>
      </c>
      <c r="U1254" s="172">
        <v>363981.58470000001</v>
      </c>
    </row>
    <row r="1255" spans="1:21">
      <c r="A1255" s="171">
        <v>6</v>
      </c>
      <c r="B1255" s="171" t="s">
        <v>555</v>
      </c>
      <c r="C1255" s="171" t="s">
        <v>196</v>
      </c>
      <c r="D1255" s="171" t="s">
        <v>611</v>
      </c>
      <c r="E1255" s="171" t="s">
        <v>539</v>
      </c>
      <c r="F1255" s="171">
        <v>2</v>
      </c>
      <c r="G1255" s="171" t="s">
        <v>44</v>
      </c>
      <c r="H1255" s="172">
        <v>68937.186799999996</v>
      </c>
      <c r="I1255" s="172">
        <v>120640.077</v>
      </c>
      <c r="J1255" s="172">
        <v>90103.048699999999</v>
      </c>
      <c r="K1255" s="172">
        <v>157680.3352</v>
      </c>
      <c r="L1255" s="172">
        <v>109264.9871</v>
      </c>
      <c r="M1255" s="172">
        <v>191213.7274</v>
      </c>
      <c r="N1255" s="172">
        <v>133514.52789999999</v>
      </c>
      <c r="O1255" s="172">
        <v>233650.42379999999</v>
      </c>
      <c r="P1255" s="172">
        <v>158299.2401</v>
      </c>
      <c r="Q1255" s="172">
        <v>277023.6703</v>
      </c>
      <c r="R1255" s="172">
        <v>174360.29920000001</v>
      </c>
      <c r="S1255" s="172">
        <v>305130.52360000001</v>
      </c>
      <c r="T1255" s="172">
        <v>189281.80379999999</v>
      </c>
      <c r="U1255" s="172">
        <v>331243.15669999999</v>
      </c>
    </row>
    <row r="1256" spans="1:21">
      <c r="A1256" s="171">
        <v>6</v>
      </c>
      <c r="B1256" s="171" t="s">
        <v>555</v>
      </c>
      <c r="C1256" s="171" t="s">
        <v>196</v>
      </c>
      <c r="D1256" s="171" t="s">
        <v>611</v>
      </c>
      <c r="E1256" s="171" t="s">
        <v>539</v>
      </c>
      <c r="F1256" s="171">
        <v>3</v>
      </c>
      <c r="G1256" s="171" t="s">
        <v>43</v>
      </c>
      <c r="H1256" s="172">
        <v>61471.267099999997</v>
      </c>
      <c r="I1256" s="172">
        <v>107574.71739999999</v>
      </c>
      <c r="J1256" s="172">
        <v>83687.634999999995</v>
      </c>
      <c r="K1256" s="172">
        <v>146453.36120000001</v>
      </c>
      <c r="L1256" s="172">
        <v>105824.58500000001</v>
      </c>
      <c r="M1256" s="172">
        <v>185193.0238</v>
      </c>
      <c r="N1256" s="172">
        <v>139303.19070000001</v>
      </c>
      <c r="O1256" s="172">
        <v>243780.58379999999</v>
      </c>
      <c r="P1256" s="172">
        <v>172444.99849999999</v>
      </c>
      <c r="Q1256" s="172">
        <v>301778.74739999999</v>
      </c>
      <c r="R1256" s="172">
        <v>194165.31700000001</v>
      </c>
      <c r="S1256" s="172">
        <v>339789.30469999998</v>
      </c>
      <c r="T1256" s="172">
        <v>215586.25949999999</v>
      </c>
      <c r="U1256" s="172">
        <v>377275.95409999997</v>
      </c>
    </row>
    <row r="1257" spans="1:21">
      <c r="A1257" s="171">
        <v>6</v>
      </c>
      <c r="B1257" s="171" t="s">
        <v>555</v>
      </c>
      <c r="C1257" s="171" t="s">
        <v>196</v>
      </c>
      <c r="D1257" s="171" t="s">
        <v>611</v>
      </c>
      <c r="E1257" s="171" t="s">
        <v>539</v>
      </c>
      <c r="F1257" s="171">
        <v>4</v>
      </c>
      <c r="G1257" s="171" t="s">
        <v>46</v>
      </c>
      <c r="H1257" s="172">
        <v>68566.3894</v>
      </c>
      <c r="I1257" s="172">
        <v>109706.22470000001</v>
      </c>
      <c r="J1257" s="172">
        <v>95992.945099999997</v>
      </c>
      <c r="K1257" s="172">
        <v>153588.71460000001</v>
      </c>
      <c r="L1257" s="172">
        <v>123419.501</v>
      </c>
      <c r="M1257" s="172">
        <v>197471.20439999999</v>
      </c>
      <c r="N1257" s="172">
        <v>164559.3346</v>
      </c>
      <c r="O1257" s="172">
        <v>263294.93920000002</v>
      </c>
      <c r="P1257" s="172">
        <v>205699.16819999999</v>
      </c>
      <c r="Q1257" s="172">
        <v>329118.674</v>
      </c>
      <c r="R1257" s="172">
        <v>233125.72399999999</v>
      </c>
      <c r="S1257" s="172">
        <v>373001.16389999999</v>
      </c>
      <c r="T1257" s="172">
        <v>260552.27970000001</v>
      </c>
      <c r="U1257" s="172">
        <v>416883.65370000002</v>
      </c>
    </row>
    <row r="1258" spans="1:21">
      <c r="A1258" s="171">
        <v>6</v>
      </c>
      <c r="B1258" s="171" t="s">
        <v>555</v>
      </c>
      <c r="C1258" s="171" t="s">
        <v>196</v>
      </c>
      <c r="D1258" s="171" t="s">
        <v>611</v>
      </c>
      <c r="E1258" s="171" t="s">
        <v>542</v>
      </c>
      <c r="F1258" s="171">
        <v>1</v>
      </c>
      <c r="G1258" s="171" t="s">
        <v>48</v>
      </c>
      <c r="H1258" s="172">
        <v>80490.994000000006</v>
      </c>
      <c r="I1258" s="172">
        <v>140859.23970000001</v>
      </c>
      <c r="J1258" s="172">
        <v>104132.89109999999</v>
      </c>
      <c r="K1258" s="172">
        <v>182232.5595</v>
      </c>
      <c r="L1258" s="172">
        <v>124587.3941</v>
      </c>
      <c r="M1258" s="172">
        <v>218027.93969999999</v>
      </c>
      <c r="N1258" s="172">
        <v>148535.467</v>
      </c>
      <c r="O1258" s="172">
        <v>259937.06709999999</v>
      </c>
      <c r="P1258" s="172">
        <v>175014.11369999999</v>
      </c>
      <c r="Q1258" s="172">
        <v>306274.69880000001</v>
      </c>
      <c r="R1258" s="172">
        <v>191852.24660000001</v>
      </c>
      <c r="S1258" s="172">
        <v>335741.43160000001</v>
      </c>
      <c r="T1258" s="172">
        <v>207664.48560000001</v>
      </c>
      <c r="U1258" s="172">
        <v>363412.84980000003</v>
      </c>
    </row>
    <row r="1259" spans="1:21">
      <c r="A1259" s="171">
        <v>6</v>
      </c>
      <c r="B1259" s="171" t="s">
        <v>555</v>
      </c>
      <c r="C1259" s="171" t="s">
        <v>196</v>
      </c>
      <c r="D1259" s="171" t="s">
        <v>611</v>
      </c>
      <c r="E1259" s="171" t="s">
        <v>542</v>
      </c>
      <c r="F1259" s="171">
        <v>2</v>
      </c>
      <c r="G1259" s="171" t="s">
        <v>44</v>
      </c>
      <c r="H1259" s="172">
        <v>69251.623000000007</v>
      </c>
      <c r="I1259" s="172">
        <v>121190.3403</v>
      </c>
      <c r="J1259" s="172">
        <v>90429.301200000002</v>
      </c>
      <c r="K1259" s="172">
        <v>158251.27710000001</v>
      </c>
      <c r="L1259" s="172">
        <v>109580.4593</v>
      </c>
      <c r="M1259" s="172">
        <v>191765.80369999999</v>
      </c>
      <c r="N1259" s="172">
        <v>133752.58900000001</v>
      </c>
      <c r="O1259" s="172">
        <v>234067.0307</v>
      </c>
      <c r="P1259" s="172">
        <v>158499.05729999999</v>
      </c>
      <c r="Q1259" s="172">
        <v>277373.3504</v>
      </c>
      <c r="R1259" s="172">
        <v>174529.0435</v>
      </c>
      <c r="S1259" s="172">
        <v>305425.826</v>
      </c>
      <c r="T1259" s="172">
        <v>189402.2328</v>
      </c>
      <c r="U1259" s="172">
        <v>331453.90730000002</v>
      </c>
    </row>
    <row r="1260" spans="1:21">
      <c r="A1260" s="171">
        <v>6</v>
      </c>
      <c r="B1260" s="171" t="s">
        <v>555</v>
      </c>
      <c r="C1260" s="171" t="s">
        <v>196</v>
      </c>
      <c r="D1260" s="171" t="s">
        <v>611</v>
      </c>
      <c r="E1260" s="171" t="s">
        <v>542</v>
      </c>
      <c r="F1260" s="171">
        <v>3</v>
      </c>
      <c r="G1260" s="171" t="s">
        <v>43</v>
      </c>
      <c r="H1260" s="172">
        <v>61945.460400000004</v>
      </c>
      <c r="I1260" s="172">
        <v>108404.55560000001</v>
      </c>
      <c r="J1260" s="172">
        <v>84407.985000000001</v>
      </c>
      <c r="K1260" s="172">
        <v>147713.9737</v>
      </c>
      <c r="L1260" s="172">
        <v>106792.98269999999</v>
      </c>
      <c r="M1260" s="172">
        <v>186887.71969999999</v>
      </c>
      <c r="N1260" s="172">
        <v>140637.1556</v>
      </c>
      <c r="O1260" s="172">
        <v>246115.02230000001</v>
      </c>
      <c r="P1260" s="172">
        <v>174152.54949999999</v>
      </c>
      <c r="Q1260" s="172">
        <v>304766.96169999999</v>
      </c>
      <c r="R1260" s="172">
        <v>196130.83549999999</v>
      </c>
      <c r="S1260" s="172">
        <v>343228.962</v>
      </c>
      <c r="T1260" s="172">
        <v>217816.87340000001</v>
      </c>
      <c r="U1260" s="172">
        <v>381179.52840000001</v>
      </c>
    </row>
    <row r="1261" spans="1:21">
      <c r="A1261" s="171">
        <v>6</v>
      </c>
      <c r="B1261" s="171" t="s">
        <v>555</v>
      </c>
      <c r="C1261" s="171" t="s">
        <v>196</v>
      </c>
      <c r="D1261" s="171" t="s">
        <v>611</v>
      </c>
      <c r="E1261" s="171" t="s">
        <v>542</v>
      </c>
      <c r="F1261" s="171">
        <v>4</v>
      </c>
      <c r="G1261" s="171" t="s">
        <v>46</v>
      </c>
      <c r="H1261" s="172">
        <v>68615.693700000003</v>
      </c>
      <c r="I1261" s="172">
        <v>109785.1116</v>
      </c>
      <c r="J1261" s="172">
        <v>96061.971099999995</v>
      </c>
      <c r="K1261" s="172">
        <v>153699.15609999999</v>
      </c>
      <c r="L1261" s="172">
        <v>123508.24860000001</v>
      </c>
      <c r="M1261" s="172">
        <v>197613.20079999999</v>
      </c>
      <c r="N1261" s="172">
        <v>164677.6649</v>
      </c>
      <c r="O1261" s="172">
        <v>263484.26770000003</v>
      </c>
      <c r="P1261" s="172">
        <v>205847.08110000001</v>
      </c>
      <c r="Q1261" s="172">
        <v>329355.3346</v>
      </c>
      <c r="R1261" s="172">
        <v>233293.3585</v>
      </c>
      <c r="S1261" s="172">
        <v>373269.37910000002</v>
      </c>
      <c r="T1261" s="172">
        <v>260739.636</v>
      </c>
      <c r="U1261" s="172">
        <v>417183.42379999999</v>
      </c>
    </row>
    <row r="1262" spans="1:21">
      <c r="A1262" s="171">
        <v>6</v>
      </c>
      <c r="B1262" s="171" t="s">
        <v>555</v>
      </c>
      <c r="C1262" s="171" t="s">
        <v>196</v>
      </c>
      <c r="D1262" s="171" t="s">
        <v>611</v>
      </c>
      <c r="E1262" s="171" t="s">
        <v>544</v>
      </c>
      <c r="F1262" s="171">
        <v>1</v>
      </c>
      <c r="G1262" s="171" t="s">
        <v>48</v>
      </c>
      <c r="H1262" s="172">
        <v>81951.715800000005</v>
      </c>
      <c r="I1262" s="172">
        <v>143415.50279999999</v>
      </c>
      <c r="J1262" s="172">
        <v>106067.19469999999</v>
      </c>
      <c r="K1262" s="172">
        <v>185617.59080000001</v>
      </c>
      <c r="L1262" s="172">
        <v>126932.01850000001</v>
      </c>
      <c r="M1262" s="172">
        <v>222131.03229999999</v>
      </c>
      <c r="N1262" s="172">
        <v>151376.86900000001</v>
      </c>
      <c r="O1262" s="172">
        <v>264909.52059999999</v>
      </c>
      <c r="P1262" s="172">
        <v>178405.4859</v>
      </c>
      <c r="Q1262" s="172">
        <v>312209.60029999999</v>
      </c>
      <c r="R1262" s="172">
        <v>195593.05470000001</v>
      </c>
      <c r="S1262" s="172">
        <v>342287.8456</v>
      </c>
      <c r="T1262" s="172">
        <v>211750.8683</v>
      </c>
      <c r="U1262" s="172">
        <v>370564.0196</v>
      </c>
    </row>
    <row r="1263" spans="1:21">
      <c r="A1263" s="171">
        <v>6</v>
      </c>
      <c r="B1263" s="171" t="s">
        <v>555</v>
      </c>
      <c r="C1263" s="171" t="s">
        <v>196</v>
      </c>
      <c r="D1263" s="171" t="s">
        <v>611</v>
      </c>
      <c r="E1263" s="171" t="s">
        <v>544</v>
      </c>
      <c r="F1263" s="171">
        <v>2</v>
      </c>
      <c r="G1263" s="171" t="s">
        <v>44</v>
      </c>
      <c r="H1263" s="172">
        <v>70301.147800000006</v>
      </c>
      <c r="I1263" s="172">
        <v>123027.0088</v>
      </c>
      <c r="J1263" s="172">
        <v>91862.253500000006</v>
      </c>
      <c r="K1263" s="172">
        <v>160758.94349999999</v>
      </c>
      <c r="L1263" s="172">
        <v>111376.04889999999</v>
      </c>
      <c r="M1263" s="172">
        <v>194908.08559999999</v>
      </c>
      <c r="N1263" s="172">
        <v>136053.15340000001</v>
      </c>
      <c r="O1263" s="172">
        <v>238093.0183</v>
      </c>
      <c r="P1263" s="172">
        <v>161286.21969999999</v>
      </c>
      <c r="Q1263" s="172">
        <v>282250.88439999998</v>
      </c>
      <c r="R1263" s="172">
        <v>177636.07509999999</v>
      </c>
      <c r="S1263" s="172">
        <v>310863.13140000001</v>
      </c>
      <c r="T1263" s="172">
        <v>192820.48360000001</v>
      </c>
      <c r="U1263" s="172">
        <v>337435.84629999998</v>
      </c>
    </row>
    <row r="1264" spans="1:21">
      <c r="A1264" s="171">
        <v>6</v>
      </c>
      <c r="B1264" s="171" t="s">
        <v>555</v>
      </c>
      <c r="C1264" s="171" t="s">
        <v>196</v>
      </c>
      <c r="D1264" s="171" t="s">
        <v>611</v>
      </c>
      <c r="E1264" s="171" t="s">
        <v>544</v>
      </c>
      <c r="F1264" s="171">
        <v>3</v>
      </c>
      <c r="G1264" s="171" t="s">
        <v>43</v>
      </c>
      <c r="H1264" s="172">
        <v>62741.346899999997</v>
      </c>
      <c r="I1264" s="172">
        <v>109797.35709999999</v>
      </c>
      <c r="J1264" s="172">
        <v>85437.506899999993</v>
      </c>
      <c r="K1264" s="172">
        <v>149515.63690000001</v>
      </c>
      <c r="L1264" s="172">
        <v>108053.30349999999</v>
      </c>
      <c r="M1264" s="172">
        <v>189093.2812</v>
      </c>
      <c r="N1264" s="172">
        <v>142253.4313</v>
      </c>
      <c r="O1264" s="172">
        <v>248943.50469999999</v>
      </c>
      <c r="P1264" s="172">
        <v>176112.75159999999</v>
      </c>
      <c r="Q1264" s="172">
        <v>308197.31520000001</v>
      </c>
      <c r="R1264" s="172">
        <v>198306.95670000001</v>
      </c>
      <c r="S1264" s="172">
        <v>347037.17420000001</v>
      </c>
      <c r="T1264" s="172">
        <v>220198.2219</v>
      </c>
      <c r="U1264" s="172">
        <v>385346.88829999999</v>
      </c>
    </row>
    <row r="1265" spans="1:21">
      <c r="A1265" s="171">
        <v>6</v>
      </c>
      <c r="B1265" s="171" t="s">
        <v>555</v>
      </c>
      <c r="C1265" s="171" t="s">
        <v>196</v>
      </c>
      <c r="D1265" s="171" t="s">
        <v>611</v>
      </c>
      <c r="E1265" s="171" t="s">
        <v>544</v>
      </c>
      <c r="F1265" s="171">
        <v>4</v>
      </c>
      <c r="G1265" s="171" t="s">
        <v>46</v>
      </c>
      <c r="H1265" s="172">
        <v>69849.836200000005</v>
      </c>
      <c r="I1265" s="172">
        <v>111759.7395</v>
      </c>
      <c r="J1265" s="172">
        <v>97789.770600000003</v>
      </c>
      <c r="K1265" s="172">
        <v>156463.63529999999</v>
      </c>
      <c r="L1265" s="172">
        <v>125729.70510000001</v>
      </c>
      <c r="M1265" s="172">
        <v>201167.53109999999</v>
      </c>
      <c r="N1265" s="172">
        <v>167639.60680000001</v>
      </c>
      <c r="O1265" s="172">
        <v>268223.3749</v>
      </c>
      <c r="P1265" s="172">
        <v>209549.50839999999</v>
      </c>
      <c r="Q1265" s="172">
        <v>335279.21850000002</v>
      </c>
      <c r="R1265" s="172">
        <v>237489.44279999999</v>
      </c>
      <c r="S1265" s="172">
        <v>379983.11430000002</v>
      </c>
      <c r="T1265" s="172">
        <v>265429.3774</v>
      </c>
      <c r="U1265" s="172">
        <v>424687.01010000001</v>
      </c>
    </row>
    <row r="1266" spans="1:21">
      <c r="A1266" s="171">
        <v>6</v>
      </c>
      <c r="B1266" s="171" t="s">
        <v>555</v>
      </c>
      <c r="C1266" s="171" t="s">
        <v>196</v>
      </c>
      <c r="D1266" s="171" t="s">
        <v>611</v>
      </c>
      <c r="E1266" s="171" t="s">
        <v>546</v>
      </c>
      <c r="F1266" s="171">
        <v>1</v>
      </c>
      <c r="G1266" s="171" t="s">
        <v>48</v>
      </c>
      <c r="H1266" s="172">
        <v>80004.087799999994</v>
      </c>
      <c r="I1266" s="172">
        <v>140007.15359999999</v>
      </c>
      <c r="J1266" s="172">
        <v>103488.12450000001</v>
      </c>
      <c r="K1266" s="172">
        <v>181104.21789999999</v>
      </c>
      <c r="L1266" s="172">
        <v>123805.8542</v>
      </c>
      <c r="M1266" s="172">
        <v>216660.24479999999</v>
      </c>
      <c r="N1266" s="172">
        <v>147588.33489999999</v>
      </c>
      <c r="O1266" s="172">
        <v>258279.58600000001</v>
      </c>
      <c r="P1266" s="172">
        <v>173883.65839999999</v>
      </c>
      <c r="Q1266" s="172">
        <v>304296.40220000001</v>
      </c>
      <c r="R1266" s="172">
        <v>190605.3131</v>
      </c>
      <c r="S1266" s="172">
        <v>333559.29790000001</v>
      </c>
      <c r="T1266" s="172">
        <v>206302.36069999999</v>
      </c>
      <c r="U1266" s="172">
        <v>361029.13130000001</v>
      </c>
    </row>
    <row r="1267" spans="1:21">
      <c r="A1267" s="171">
        <v>6</v>
      </c>
      <c r="B1267" s="171" t="s">
        <v>555</v>
      </c>
      <c r="C1267" s="171" t="s">
        <v>196</v>
      </c>
      <c r="D1267" s="171" t="s">
        <v>611</v>
      </c>
      <c r="E1267" s="171" t="s">
        <v>546</v>
      </c>
      <c r="F1267" s="171">
        <v>2</v>
      </c>
      <c r="G1267" s="171" t="s">
        <v>44</v>
      </c>
      <c r="H1267" s="172">
        <v>68901.782099999997</v>
      </c>
      <c r="I1267" s="172">
        <v>120578.11870000001</v>
      </c>
      <c r="J1267" s="172">
        <v>89951.651400000002</v>
      </c>
      <c r="K1267" s="172">
        <v>157415.39000000001</v>
      </c>
      <c r="L1267" s="172">
        <v>108981.93060000001</v>
      </c>
      <c r="M1267" s="172">
        <v>190718.37849999999</v>
      </c>
      <c r="N1267" s="172">
        <v>132985.73569999999</v>
      </c>
      <c r="O1267" s="172">
        <v>232725.0374</v>
      </c>
      <c r="P1267" s="172">
        <v>157570.00510000001</v>
      </c>
      <c r="Q1267" s="172">
        <v>275747.50890000002</v>
      </c>
      <c r="R1267" s="172">
        <v>173493.36840000001</v>
      </c>
      <c r="S1267" s="172">
        <v>303613.3946</v>
      </c>
      <c r="T1267" s="172">
        <v>188262.8181</v>
      </c>
      <c r="U1267" s="172">
        <v>329459.93170000002</v>
      </c>
    </row>
    <row r="1268" spans="1:21">
      <c r="A1268" s="171">
        <v>6</v>
      </c>
      <c r="B1268" s="171" t="s">
        <v>555</v>
      </c>
      <c r="C1268" s="171" t="s">
        <v>196</v>
      </c>
      <c r="D1268" s="171" t="s">
        <v>611</v>
      </c>
      <c r="E1268" s="171" t="s">
        <v>546</v>
      </c>
      <c r="F1268" s="171">
        <v>3</v>
      </c>
      <c r="G1268" s="171" t="s">
        <v>43</v>
      </c>
      <c r="H1268" s="172">
        <v>61680.165399999998</v>
      </c>
      <c r="I1268" s="172">
        <v>107940.28939999999</v>
      </c>
      <c r="J1268" s="172">
        <v>84064.811700000006</v>
      </c>
      <c r="K1268" s="172">
        <v>147113.42050000001</v>
      </c>
      <c r="L1268" s="172">
        <v>106372.87669999999</v>
      </c>
      <c r="M1268" s="172">
        <v>186152.53400000001</v>
      </c>
      <c r="N1268" s="172">
        <v>140098.39809999999</v>
      </c>
      <c r="O1268" s="172">
        <v>245172.1967</v>
      </c>
      <c r="P1268" s="172">
        <v>173499.1502</v>
      </c>
      <c r="Q1268" s="172">
        <v>303623.51270000002</v>
      </c>
      <c r="R1268" s="172">
        <v>195405.46309999999</v>
      </c>
      <c r="S1268" s="172">
        <v>341959.56050000002</v>
      </c>
      <c r="T1268" s="172">
        <v>217023.09210000001</v>
      </c>
      <c r="U1268" s="172">
        <v>379790.41119999997</v>
      </c>
    </row>
    <row r="1269" spans="1:21">
      <c r="A1269" s="171">
        <v>6</v>
      </c>
      <c r="B1269" s="171" t="s">
        <v>555</v>
      </c>
      <c r="C1269" s="171" t="s">
        <v>196</v>
      </c>
      <c r="D1269" s="171" t="s">
        <v>611</v>
      </c>
      <c r="E1269" s="171" t="s">
        <v>546</v>
      </c>
      <c r="F1269" s="171">
        <v>4</v>
      </c>
      <c r="G1269" s="171" t="s">
        <v>46</v>
      </c>
      <c r="H1269" s="172">
        <v>68204.313699999999</v>
      </c>
      <c r="I1269" s="172">
        <v>109126.90360000001</v>
      </c>
      <c r="J1269" s="172">
        <v>95486.039099999995</v>
      </c>
      <c r="K1269" s="172">
        <v>152777.66500000001</v>
      </c>
      <c r="L1269" s="172">
        <v>122767.76459999999</v>
      </c>
      <c r="M1269" s="172">
        <v>196428.42629999999</v>
      </c>
      <c r="N1269" s="172">
        <v>163690.35279999999</v>
      </c>
      <c r="O1269" s="172">
        <v>261904.56839999999</v>
      </c>
      <c r="P1269" s="172">
        <v>204612.94099999999</v>
      </c>
      <c r="Q1269" s="172">
        <v>327380.71059999999</v>
      </c>
      <c r="R1269" s="172">
        <v>231894.66639999999</v>
      </c>
      <c r="S1269" s="172">
        <v>371031.4719</v>
      </c>
      <c r="T1269" s="172">
        <v>259176.39199999999</v>
      </c>
      <c r="U1269" s="172">
        <v>414682.23330000002</v>
      </c>
    </row>
    <row r="1270" spans="1:21">
      <c r="A1270" s="171">
        <v>6</v>
      </c>
      <c r="B1270" s="171" t="s">
        <v>555</v>
      </c>
      <c r="C1270" s="171" t="s">
        <v>196</v>
      </c>
      <c r="D1270" s="171" t="s">
        <v>611</v>
      </c>
      <c r="E1270" s="171" t="s">
        <v>547</v>
      </c>
      <c r="F1270" s="171">
        <v>1</v>
      </c>
      <c r="G1270" s="171" t="s">
        <v>48</v>
      </c>
      <c r="H1270" s="172">
        <v>83959.794599999994</v>
      </c>
      <c r="I1270" s="172">
        <v>146929.64069999999</v>
      </c>
      <c r="J1270" s="172">
        <v>108634.2837</v>
      </c>
      <c r="K1270" s="172">
        <v>190109.99650000001</v>
      </c>
      <c r="L1270" s="172">
        <v>129982.34600000001</v>
      </c>
      <c r="M1270" s="172">
        <v>227469.10550000001</v>
      </c>
      <c r="N1270" s="172">
        <v>154981.64449999999</v>
      </c>
      <c r="O1270" s="172">
        <v>271217.87780000002</v>
      </c>
      <c r="P1270" s="172">
        <v>182622.8144</v>
      </c>
      <c r="Q1270" s="172">
        <v>319589.9252</v>
      </c>
      <c r="R1270" s="172">
        <v>200200.11989999999</v>
      </c>
      <c r="S1270" s="172">
        <v>350350.20990000002</v>
      </c>
      <c r="T1270" s="172">
        <v>216711.87</v>
      </c>
      <c r="U1270" s="172">
        <v>379245.77240000002</v>
      </c>
    </row>
    <row r="1271" spans="1:21">
      <c r="A1271" s="171">
        <v>6</v>
      </c>
      <c r="B1271" s="171" t="s">
        <v>555</v>
      </c>
      <c r="C1271" s="171" t="s">
        <v>196</v>
      </c>
      <c r="D1271" s="171" t="s">
        <v>611</v>
      </c>
      <c r="E1271" s="171" t="s">
        <v>547</v>
      </c>
      <c r="F1271" s="171">
        <v>2</v>
      </c>
      <c r="G1271" s="171" t="s">
        <v>44</v>
      </c>
      <c r="H1271" s="172">
        <v>72172.161300000007</v>
      </c>
      <c r="I1271" s="172">
        <v>126301.2824</v>
      </c>
      <c r="J1271" s="172">
        <v>94262.225600000005</v>
      </c>
      <c r="K1271" s="172">
        <v>164958.89490000001</v>
      </c>
      <c r="L1271" s="172">
        <v>114243.3651</v>
      </c>
      <c r="M1271" s="172">
        <v>199925.889</v>
      </c>
      <c r="N1271" s="172">
        <v>139477.6501</v>
      </c>
      <c r="O1271" s="172">
        <v>244085.88759999999</v>
      </c>
      <c r="P1271" s="172">
        <v>165302.1452</v>
      </c>
      <c r="Q1271" s="172">
        <v>289278.75400000002</v>
      </c>
      <c r="R1271" s="172">
        <v>182031.88200000001</v>
      </c>
      <c r="S1271" s="172">
        <v>318555.79350000003</v>
      </c>
      <c r="T1271" s="172">
        <v>197558.77499999999</v>
      </c>
      <c r="U1271" s="172">
        <v>345727.85639999999</v>
      </c>
    </row>
    <row r="1272" spans="1:21">
      <c r="A1272" s="171">
        <v>6</v>
      </c>
      <c r="B1272" s="171" t="s">
        <v>555</v>
      </c>
      <c r="C1272" s="171" t="s">
        <v>196</v>
      </c>
      <c r="D1272" s="171" t="s">
        <v>611</v>
      </c>
      <c r="E1272" s="171" t="s">
        <v>547</v>
      </c>
      <c r="F1272" s="171">
        <v>3</v>
      </c>
      <c r="G1272" s="171" t="s">
        <v>43</v>
      </c>
      <c r="H1272" s="172">
        <v>64513.812400000003</v>
      </c>
      <c r="I1272" s="172">
        <v>112899.1715</v>
      </c>
      <c r="J1272" s="172">
        <v>87890.718800000002</v>
      </c>
      <c r="K1272" s="172">
        <v>153808.75769999999</v>
      </c>
      <c r="L1272" s="172">
        <v>111186.31630000001</v>
      </c>
      <c r="M1272" s="172">
        <v>194576.05360000001</v>
      </c>
      <c r="N1272" s="172">
        <v>146409.39780000001</v>
      </c>
      <c r="O1272" s="172">
        <v>256216.4461</v>
      </c>
      <c r="P1272" s="172">
        <v>181287.66219999999</v>
      </c>
      <c r="Q1272" s="172">
        <v>317253.40889999998</v>
      </c>
      <c r="R1272" s="172">
        <v>204156.70850000001</v>
      </c>
      <c r="S1272" s="172">
        <v>357274.23969999998</v>
      </c>
      <c r="T1272" s="172">
        <v>226719.2507</v>
      </c>
      <c r="U1272" s="172">
        <v>396758.6887</v>
      </c>
    </row>
    <row r="1273" spans="1:21">
      <c r="A1273" s="171">
        <v>6</v>
      </c>
      <c r="B1273" s="171" t="s">
        <v>555</v>
      </c>
      <c r="C1273" s="171" t="s">
        <v>196</v>
      </c>
      <c r="D1273" s="171" t="s">
        <v>611</v>
      </c>
      <c r="E1273" s="171" t="s">
        <v>547</v>
      </c>
      <c r="F1273" s="171">
        <v>4</v>
      </c>
      <c r="G1273" s="171" t="s">
        <v>46</v>
      </c>
      <c r="H1273" s="172">
        <v>71569.308699999994</v>
      </c>
      <c r="I1273" s="172">
        <v>114510.89569999999</v>
      </c>
      <c r="J1273" s="172">
        <v>100197.0321</v>
      </c>
      <c r="K1273" s="172">
        <v>160315.25390000001</v>
      </c>
      <c r="L1273" s="172">
        <v>128824.75569999999</v>
      </c>
      <c r="M1273" s="172">
        <v>206119.6121</v>
      </c>
      <c r="N1273" s="172">
        <v>171766.34090000001</v>
      </c>
      <c r="O1273" s="172">
        <v>274826.1495</v>
      </c>
      <c r="P1273" s="172">
        <v>214707.92610000001</v>
      </c>
      <c r="Q1273" s="172">
        <v>343532.68680000002</v>
      </c>
      <c r="R1273" s="172">
        <v>243335.6496</v>
      </c>
      <c r="S1273" s="172">
        <v>389337.04509999999</v>
      </c>
      <c r="T1273" s="172">
        <v>271963.37300000002</v>
      </c>
      <c r="U1273" s="172">
        <v>435141.40330000001</v>
      </c>
    </row>
    <row r="1274" spans="1:21">
      <c r="A1274" s="171">
        <v>6</v>
      </c>
      <c r="B1274" s="171" t="s">
        <v>555</v>
      </c>
      <c r="C1274" s="171" t="s">
        <v>196</v>
      </c>
      <c r="D1274" s="171" t="s">
        <v>611</v>
      </c>
      <c r="E1274" s="171" t="s">
        <v>548</v>
      </c>
      <c r="F1274" s="171">
        <v>1</v>
      </c>
      <c r="G1274" s="171" t="s">
        <v>48</v>
      </c>
      <c r="H1274" s="172">
        <v>84446.700899999996</v>
      </c>
      <c r="I1274" s="172">
        <v>147781.7267</v>
      </c>
      <c r="J1274" s="172">
        <v>109279.0503</v>
      </c>
      <c r="K1274" s="172">
        <v>191238.33799999999</v>
      </c>
      <c r="L1274" s="172">
        <v>130763.88589999999</v>
      </c>
      <c r="M1274" s="172">
        <v>228836.8003</v>
      </c>
      <c r="N1274" s="172">
        <v>155928.77660000001</v>
      </c>
      <c r="O1274" s="172">
        <v>272875.3591</v>
      </c>
      <c r="P1274" s="172">
        <v>183753.2696</v>
      </c>
      <c r="Q1274" s="172">
        <v>321568.22169999999</v>
      </c>
      <c r="R1274" s="172">
        <v>201447.05350000001</v>
      </c>
      <c r="S1274" s="172">
        <v>352532.34350000002</v>
      </c>
      <c r="T1274" s="172">
        <v>218073.99479999999</v>
      </c>
      <c r="U1274" s="172">
        <v>381629.49099999998</v>
      </c>
    </row>
    <row r="1275" spans="1:21">
      <c r="A1275" s="171">
        <v>6</v>
      </c>
      <c r="B1275" s="171" t="s">
        <v>555</v>
      </c>
      <c r="C1275" s="171" t="s">
        <v>196</v>
      </c>
      <c r="D1275" s="171" t="s">
        <v>611</v>
      </c>
      <c r="E1275" s="171" t="s">
        <v>548</v>
      </c>
      <c r="F1275" s="171">
        <v>2</v>
      </c>
      <c r="G1275" s="171" t="s">
        <v>44</v>
      </c>
      <c r="H1275" s="172">
        <v>72522.002299999993</v>
      </c>
      <c r="I1275" s="172">
        <v>126913.504</v>
      </c>
      <c r="J1275" s="172">
        <v>94739.875499999995</v>
      </c>
      <c r="K1275" s="172">
        <v>165794.78200000001</v>
      </c>
      <c r="L1275" s="172">
        <v>114841.89380000001</v>
      </c>
      <c r="M1275" s="172">
        <v>200973.31419999999</v>
      </c>
      <c r="N1275" s="172">
        <v>140244.50339999999</v>
      </c>
      <c r="O1275" s="172">
        <v>245427.88080000001</v>
      </c>
      <c r="P1275" s="172">
        <v>166231.19750000001</v>
      </c>
      <c r="Q1275" s="172">
        <v>290904.5955</v>
      </c>
      <c r="R1275" s="172">
        <v>183067.55720000001</v>
      </c>
      <c r="S1275" s="172">
        <v>320368.22499999998</v>
      </c>
      <c r="T1275" s="172">
        <v>198698.18969999999</v>
      </c>
      <c r="U1275" s="172">
        <v>347721.8321</v>
      </c>
    </row>
    <row r="1276" spans="1:21">
      <c r="A1276" s="171">
        <v>6</v>
      </c>
      <c r="B1276" s="171" t="s">
        <v>555</v>
      </c>
      <c r="C1276" s="171" t="s">
        <v>196</v>
      </c>
      <c r="D1276" s="171" t="s">
        <v>611</v>
      </c>
      <c r="E1276" s="171" t="s">
        <v>548</v>
      </c>
      <c r="F1276" s="171">
        <v>3</v>
      </c>
      <c r="G1276" s="171" t="s">
        <v>43</v>
      </c>
      <c r="H1276" s="172">
        <v>64779.107300000003</v>
      </c>
      <c r="I1276" s="172">
        <v>113363.4378</v>
      </c>
      <c r="J1276" s="172">
        <v>88233.892000000007</v>
      </c>
      <c r="K1276" s="172">
        <v>154409.31099999999</v>
      </c>
      <c r="L1276" s="172">
        <v>111606.4224</v>
      </c>
      <c r="M1276" s="172">
        <v>195311.23929999999</v>
      </c>
      <c r="N1276" s="172">
        <v>146948.15530000001</v>
      </c>
      <c r="O1276" s="172">
        <v>257159.27170000001</v>
      </c>
      <c r="P1276" s="172">
        <v>181941.06159999999</v>
      </c>
      <c r="Q1276" s="172">
        <v>318396.8578</v>
      </c>
      <c r="R1276" s="172">
        <v>204882.08069999999</v>
      </c>
      <c r="S1276" s="172">
        <v>358543.64120000001</v>
      </c>
      <c r="T1276" s="172">
        <v>227513.0319</v>
      </c>
      <c r="U1276" s="172">
        <v>398147.80589999998</v>
      </c>
    </row>
    <row r="1277" spans="1:21">
      <c r="A1277" s="171">
        <v>6</v>
      </c>
      <c r="B1277" s="171" t="s">
        <v>555</v>
      </c>
      <c r="C1277" s="171" t="s">
        <v>196</v>
      </c>
      <c r="D1277" s="171" t="s">
        <v>611</v>
      </c>
      <c r="E1277" s="171" t="s">
        <v>548</v>
      </c>
      <c r="F1277" s="171">
        <v>4</v>
      </c>
      <c r="G1277" s="171" t="s">
        <v>46</v>
      </c>
      <c r="H1277" s="172">
        <v>71980.688699999999</v>
      </c>
      <c r="I1277" s="172">
        <v>115169.10370000001</v>
      </c>
      <c r="J1277" s="172">
        <v>100772.9641</v>
      </c>
      <c r="K1277" s="172">
        <v>161236.745</v>
      </c>
      <c r="L1277" s="172">
        <v>129565.23970000001</v>
      </c>
      <c r="M1277" s="172">
        <v>207304.38649999999</v>
      </c>
      <c r="N1277" s="172">
        <v>172753.65289999999</v>
      </c>
      <c r="O1277" s="172">
        <v>276405.84869999997</v>
      </c>
      <c r="P1277" s="172">
        <v>215942.06599999999</v>
      </c>
      <c r="Q1277" s="172">
        <v>345507.31089999998</v>
      </c>
      <c r="R1277" s="172">
        <v>244734.34160000001</v>
      </c>
      <c r="S1277" s="172">
        <v>391574.9523</v>
      </c>
      <c r="T1277" s="172">
        <v>273526.61700000003</v>
      </c>
      <c r="U1277" s="172">
        <v>437642.59379999997</v>
      </c>
    </row>
    <row r="1278" spans="1:21">
      <c r="A1278" s="171">
        <v>7</v>
      </c>
      <c r="B1278" s="171" t="s">
        <v>556</v>
      </c>
      <c r="C1278" s="171" t="s">
        <v>171</v>
      </c>
      <c r="D1278" s="171" t="s">
        <v>612</v>
      </c>
      <c r="E1278" s="171" t="s">
        <v>216</v>
      </c>
      <c r="F1278" s="171">
        <v>1</v>
      </c>
      <c r="G1278" s="171" t="s">
        <v>48</v>
      </c>
      <c r="H1278" s="172">
        <v>95360.163400000005</v>
      </c>
      <c r="I1278" s="172">
        <v>166880.28599999999</v>
      </c>
      <c r="J1278" s="172">
        <v>123424.0061</v>
      </c>
      <c r="K1278" s="172">
        <v>215992.01070000001</v>
      </c>
      <c r="L1278" s="172">
        <v>147705.00839999999</v>
      </c>
      <c r="M1278" s="172">
        <v>258483.7648</v>
      </c>
      <c r="N1278" s="172">
        <v>176153.19519999999</v>
      </c>
      <c r="O1278" s="172">
        <v>308268.09169999999</v>
      </c>
      <c r="P1278" s="172">
        <v>207608.3351</v>
      </c>
      <c r="Q1278" s="172">
        <v>363314.58659999998</v>
      </c>
      <c r="R1278" s="172">
        <v>227610.72330000001</v>
      </c>
      <c r="S1278" s="172">
        <v>398318.76569999999</v>
      </c>
      <c r="T1278" s="172">
        <v>246415.77979999999</v>
      </c>
      <c r="U1278" s="172">
        <v>431227.61469999998</v>
      </c>
    </row>
    <row r="1279" spans="1:21">
      <c r="A1279" s="171">
        <v>7</v>
      </c>
      <c r="B1279" s="171" t="s">
        <v>556</v>
      </c>
      <c r="C1279" s="171" t="s">
        <v>171</v>
      </c>
      <c r="D1279" s="171" t="s">
        <v>612</v>
      </c>
      <c r="E1279" s="171" t="s">
        <v>216</v>
      </c>
      <c r="F1279" s="171">
        <v>2</v>
      </c>
      <c r="G1279" s="171" t="s">
        <v>44</v>
      </c>
      <c r="H1279" s="172">
        <v>81790.678700000004</v>
      </c>
      <c r="I1279" s="172">
        <v>143133.68780000001</v>
      </c>
      <c r="J1279" s="172">
        <v>106879.4277</v>
      </c>
      <c r="K1279" s="172">
        <v>187038.99849999999</v>
      </c>
      <c r="L1279" s="172">
        <v>129586.8795</v>
      </c>
      <c r="M1279" s="172">
        <v>226777.03909999999</v>
      </c>
      <c r="N1279" s="172">
        <v>158305.57389999999</v>
      </c>
      <c r="O1279" s="172">
        <v>277034.75439999998</v>
      </c>
      <c r="P1279" s="172">
        <v>187669.42540000001</v>
      </c>
      <c r="Q1279" s="172">
        <v>328421.49440000003</v>
      </c>
      <c r="R1279" s="172">
        <v>206696.12390000001</v>
      </c>
      <c r="S1279" s="172">
        <v>361718.2169</v>
      </c>
      <c r="T1279" s="172">
        <v>224367.4497</v>
      </c>
      <c r="U1279" s="172">
        <v>392643.03710000002</v>
      </c>
    </row>
    <row r="1280" spans="1:21">
      <c r="A1280" s="171">
        <v>7</v>
      </c>
      <c r="B1280" s="171" t="s">
        <v>556</v>
      </c>
      <c r="C1280" s="171" t="s">
        <v>171</v>
      </c>
      <c r="D1280" s="171" t="s">
        <v>612</v>
      </c>
      <c r="E1280" s="171" t="s">
        <v>216</v>
      </c>
      <c r="F1280" s="171">
        <v>3</v>
      </c>
      <c r="G1280" s="171" t="s">
        <v>43</v>
      </c>
      <c r="H1280" s="172">
        <v>72986.557799999995</v>
      </c>
      <c r="I1280" s="172">
        <v>127726.47629999999</v>
      </c>
      <c r="J1280" s="172">
        <v>99385.445600000006</v>
      </c>
      <c r="K1280" s="172">
        <v>173924.52989999999</v>
      </c>
      <c r="L1280" s="172">
        <v>125690.73390000001</v>
      </c>
      <c r="M1280" s="172">
        <v>219958.7844</v>
      </c>
      <c r="N1280" s="172">
        <v>165470.6292</v>
      </c>
      <c r="O1280" s="172">
        <v>289573.60110000003</v>
      </c>
      <c r="P1280" s="172">
        <v>204853.584</v>
      </c>
      <c r="Q1280" s="172">
        <v>358493.772</v>
      </c>
      <c r="R1280" s="172">
        <v>230667.84220000001</v>
      </c>
      <c r="S1280" s="172">
        <v>403668.72379999998</v>
      </c>
      <c r="T1280" s="172">
        <v>256129.26430000001</v>
      </c>
      <c r="U1280" s="172">
        <v>448226.21250000002</v>
      </c>
    </row>
    <row r="1281" spans="1:21">
      <c r="A1281" s="171">
        <v>7</v>
      </c>
      <c r="B1281" s="171" t="s">
        <v>556</v>
      </c>
      <c r="C1281" s="171" t="s">
        <v>171</v>
      </c>
      <c r="D1281" s="171" t="s">
        <v>612</v>
      </c>
      <c r="E1281" s="171" t="s">
        <v>216</v>
      </c>
      <c r="F1281" s="171">
        <v>4</v>
      </c>
      <c r="G1281" s="171" t="s">
        <v>46</v>
      </c>
      <c r="H1281" s="172">
        <v>81277.567299999995</v>
      </c>
      <c r="I1281" s="172">
        <v>130044.1096</v>
      </c>
      <c r="J1281" s="172">
        <v>113788.59420000001</v>
      </c>
      <c r="K1281" s="172">
        <v>182061.75339999999</v>
      </c>
      <c r="L1281" s="172">
        <v>146299.62109999999</v>
      </c>
      <c r="M1281" s="172">
        <v>234079.39739999999</v>
      </c>
      <c r="N1281" s="172">
        <v>195066.16149999999</v>
      </c>
      <c r="O1281" s="172">
        <v>312105.86310000002</v>
      </c>
      <c r="P1281" s="172">
        <v>243832.70189999999</v>
      </c>
      <c r="Q1281" s="172">
        <v>390132.32880000002</v>
      </c>
      <c r="R1281" s="172">
        <v>276343.72889999999</v>
      </c>
      <c r="S1281" s="172">
        <v>442149.97269999998</v>
      </c>
      <c r="T1281" s="172">
        <v>308854.75579999998</v>
      </c>
      <c r="U1281" s="172">
        <v>494167.6165</v>
      </c>
    </row>
    <row r="1282" spans="1:21">
      <c r="A1282" s="171">
        <v>7</v>
      </c>
      <c r="B1282" s="171" t="s">
        <v>556</v>
      </c>
      <c r="C1282" s="171" t="s">
        <v>171</v>
      </c>
      <c r="D1282" s="171" t="s">
        <v>612</v>
      </c>
      <c r="E1282" s="171" t="s">
        <v>259</v>
      </c>
      <c r="F1282" s="171">
        <v>1</v>
      </c>
      <c r="G1282" s="171" t="s">
        <v>48</v>
      </c>
      <c r="H1282" s="172">
        <v>94386.350900000005</v>
      </c>
      <c r="I1282" s="172">
        <v>165176.11410000001</v>
      </c>
      <c r="J1282" s="172">
        <v>122134.47289999999</v>
      </c>
      <c r="K1282" s="172">
        <v>213735.32759999999</v>
      </c>
      <c r="L1282" s="172">
        <v>146141.92860000001</v>
      </c>
      <c r="M1282" s="172">
        <v>255748.3751</v>
      </c>
      <c r="N1282" s="172">
        <v>174258.93109999999</v>
      </c>
      <c r="O1282" s="172">
        <v>304953.12939999998</v>
      </c>
      <c r="P1282" s="172">
        <v>205347.42480000001</v>
      </c>
      <c r="Q1282" s="172">
        <v>359357.99339999998</v>
      </c>
      <c r="R1282" s="172">
        <v>225116.85620000001</v>
      </c>
      <c r="S1282" s="172">
        <v>393954.49839999998</v>
      </c>
      <c r="T1282" s="172">
        <v>243691.5301</v>
      </c>
      <c r="U1282" s="172">
        <v>426460.1776</v>
      </c>
    </row>
    <row r="1283" spans="1:21">
      <c r="A1283" s="171">
        <v>7</v>
      </c>
      <c r="B1283" s="171" t="s">
        <v>556</v>
      </c>
      <c r="C1283" s="171" t="s">
        <v>171</v>
      </c>
      <c r="D1283" s="171" t="s">
        <v>612</v>
      </c>
      <c r="E1283" s="171" t="s">
        <v>259</v>
      </c>
      <c r="F1283" s="171">
        <v>2</v>
      </c>
      <c r="G1283" s="171" t="s">
        <v>44</v>
      </c>
      <c r="H1283" s="172">
        <v>81090.996799999994</v>
      </c>
      <c r="I1283" s="172">
        <v>141909.2445</v>
      </c>
      <c r="J1283" s="172">
        <v>105924.1281</v>
      </c>
      <c r="K1283" s="172">
        <v>185367.2242</v>
      </c>
      <c r="L1283" s="172">
        <v>128389.8221</v>
      </c>
      <c r="M1283" s="172">
        <v>224682.1887</v>
      </c>
      <c r="N1283" s="172">
        <v>156771.86730000001</v>
      </c>
      <c r="O1283" s="172">
        <v>274350.76789999998</v>
      </c>
      <c r="P1283" s="172">
        <v>185811.32089999999</v>
      </c>
      <c r="Q1283" s="172">
        <v>325169.81160000002</v>
      </c>
      <c r="R1283" s="172">
        <v>204624.77359999999</v>
      </c>
      <c r="S1283" s="172">
        <v>358093.35389999999</v>
      </c>
      <c r="T1283" s="172">
        <v>222088.62040000001</v>
      </c>
      <c r="U1283" s="172">
        <v>388655.0858</v>
      </c>
    </row>
    <row r="1284" spans="1:21">
      <c r="A1284" s="171">
        <v>7</v>
      </c>
      <c r="B1284" s="171" t="s">
        <v>556</v>
      </c>
      <c r="C1284" s="171" t="s">
        <v>171</v>
      </c>
      <c r="D1284" s="171" t="s">
        <v>612</v>
      </c>
      <c r="E1284" s="171" t="s">
        <v>259</v>
      </c>
      <c r="F1284" s="171">
        <v>3</v>
      </c>
      <c r="G1284" s="171" t="s">
        <v>43</v>
      </c>
      <c r="H1284" s="172">
        <v>72455.967900000003</v>
      </c>
      <c r="I1284" s="172">
        <v>126797.94379999999</v>
      </c>
      <c r="J1284" s="172">
        <v>98699.099100000007</v>
      </c>
      <c r="K1284" s="172">
        <v>172723.4235</v>
      </c>
      <c r="L1284" s="172">
        <v>124850.5217</v>
      </c>
      <c r="M1284" s="172">
        <v>218488.413</v>
      </c>
      <c r="N1284" s="172">
        <v>164393.11429999999</v>
      </c>
      <c r="O1284" s="172">
        <v>287687.94990000001</v>
      </c>
      <c r="P1284" s="172">
        <v>203546.78520000001</v>
      </c>
      <c r="Q1284" s="172">
        <v>356206.87410000002</v>
      </c>
      <c r="R1284" s="172">
        <v>229217.09760000001</v>
      </c>
      <c r="S1284" s="172">
        <v>401129.92060000001</v>
      </c>
      <c r="T1284" s="172">
        <v>254541.70180000001</v>
      </c>
      <c r="U1284" s="172">
        <v>445447.97810000001</v>
      </c>
    </row>
    <row r="1285" spans="1:21">
      <c r="A1285" s="171">
        <v>7</v>
      </c>
      <c r="B1285" s="171" t="s">
        <v>556</v>
      </c>
      <c r="C1285" s="171" t="s">
        <v>171</v>
      </c>
      <c r="D1285" s="171" t="s">
        <v>612</v>
      </c>
      <c r="E1285" s="171" t="s">
        <v>259</v>
      </c>
      <c r="F1285" s="171">
        <v>4</v>
      </c>
      <c r="G1285" s="171" t="s">
        <v>46</v>
      </c>
      <c r="H1285" s="172">
        <v>80454.807400000005</v>
      </c>
      <c r="I1285" s="172">
        <v>128727.6936</v>
      </c>
      <c r="J1285" s="172">
        <v>112636.73020000001</v>
      </c>
      <c r="K1285" s="172">
        <v>180218.77100000001</v>
      </c>
      <c r="L1285" s="172">
        <v>144818.6531</v>
      </c>
      <c r="M1285" s="172">
        <v>231709.84849999999</v>
      </c>
      <c r="N1285" s="172">
        <v>193091.53750000001</v>
      </c>
      <c r="O1285" s="172">
        <v>308946.46460000001</v>
      </c>
      <c r="P1285" s="172">
        <v>241364.42189999999</v>
      </c>
      <c r="Q1285" s="172">
        <v>386183.0808</v>
      </c>
      <c r="R1285" s="172">
        <v>273546.34480000002</v>
      </c>
      <c r="S1285" s="172">
        <v>437674.15820000001</v>
      </c>
      <c r="T1285" s="172">
        <v>305728.26770000003</v>
      </c>
      <c r="U1285" s="172">
        <v>489165.23560000001</v>
      </c>
    </row>
    <row r="1286" spans="1:21">
      <c r="A1286" s="171">
        <v>7</v>
      </c>
      <c r="B1286" s="171" t="s">
        <v>556</v>
      </c>
      <c r="C1286" s="171" t="s">
        <v>171</v>
      </c>
      <c r="D1286" s="171" t="s">
        <v>612</v>
      </c>
      <c r="E1286" s="171" t="s">
        <v>300</v>
      </c>
      <c r="F1286" s="171">
        <v>1</v>
      </c>
      <c r="G1286" s="171" t="s">
        <v>48</v>
      </c>
      <c r="H1286" s="172">
        <v>87915.5046</v>
      </c>
      <c r="I1286" s="172">
        <v>153852.13310000001</v>
      </c>
      <c r="J1286" s="172">
        <v>113780.44680000001</v>
      </c>
      <c r="K1286" s="172">
        <v>199115.7818</v>
      </c>
      <c r="L1286" s="172">
        <v>136158.84229999999</v>
      </c>
      <c r="M1286" s="172">
        <v>238277.97399999999</v>
      </c>
      <c r="N1286" s="172">
        <v>162374.95939999999</v>
      </c>
      <c r="O1286" s="172">
        <v>284156.1789</v>
      </c>
      <c r="P1286" s="172">
        <v>191361.97640000001</v>
      </c>
      <c r="Q1286" s="172">
        <v>334883.45880000002</v>
      </c>
      <c r="R1286" s="172">
        <v>209794.93350000001</v>
      </c>
      <c r="S1286" s="172">
        <v>367141.1335</v>
      </c>
      <c r="T1286" s="172">
        <v>227121.38630000001</v>
      </c>
      <c r="U1286" s="172">
        <v>397462.42619999999</v>
      </c>
    </row>
    <row r="1287" spans="1:21">
      <c r="A1287" s="171">
        <v>7</v>
      </c>
      <c r="B1287" s="171" t="s">
        <v>556</v>
      </c>
      <c r="C1287" s="171" t="s">
        <v>171</v>
      </c>
      <c r="D1287" s="171" t="s">
        <v>612</v>
      </c>
      <c r="E1287" s="171" t="s">
        <v>300</v>
      </c>
      <c r="F1287" s="171">
        <v>2</v>
      </c>
      <c r="G1287" s="171" t="s">
        <v>44</v>
      </c>
      <c r="H1287" s="172">
        <v>75442.543600000005</v>
      </c>
      <c r="I1287" s="172">
        <v>132024.45129999999</v>
      </c>
      <c r="J1287" s="172">
        <v>98572.803700000004</v>
      </c>
      <c r="K1287" s="172">
        <v>172502.40650000001</v>
      </c>
      <c r="L1287" s="172">
        <v>119504.8043</v>
      </c>
      <c r="M1287" s="172">
        <v>209133.4074</v>
      </c>
      <c r="N1287" s="172">
        <v>145969.5698</v>
      </c>
      <c r="O1287" s="172">
        <v>255446.74710000001</v>
      </c>
      <c r="P1287" s="172">
        <v>173034.29139999999</v>
      </c>
      <c r="Q1287" s="172">
        <v>302810.0099</v>
      </c>
      <c r="R1287" s="172">
        <v>190570.40239999999</v>
      </c>
      <c r="S1287" s="172">
        <v>333498.20419999998</v>
      </c>
      <c r="T1287" s="172">
        <v>206854.73920000001</v>
      </c>
      <c r="U1287" s="172">
        <v>361995.79359999998</v>
      </c>
    </row>
    <row r="1288" spans="1:21">
      <c r="A1288" s="171">
        <v>7</v>
      </c>
      <c r="B1288" s="171" t="s">
        <v>556</v>
      </c>
      <c r="C1288" s="171" t="s">
        <v>171</v>
      </c>
      <c r="D1288" s="171" t="s">
        <v>612</v>
      </c>
      <c r="E1288" s="171" t="s">
        <v>300</v>
      </c>
      <c r="F1288" s="171">
        <v>3</v>
      </c>
      <c r="G1288" s="171" t="s">
        <v>43</v>
      </c>
      <c r="H1288" s="172">
        <v>67347.462400000004</v>
      </c>
      <c r="I1288" s="172">
        <v>117858.0591</v>
      </c>
      <c r="J1288" s="172">
        <v>91716.6299</v>
      </c>
      <c r="K1288" s="172">
        <v>160504.1023</v>
      </c>
      <c r="L1288" s="172">
        <v>115999.76149999999</v>
      </c>
      <c r="M1288" s="172">
        <v>202999.58259999999</v>
      </c>
      <c r="N1288" s="172">
        <v>152720.40460000001</v>
      </c>
      <c r="O1288" s="172">
        <v>267260.70809999999</v>
      </c>
      <c r="P1288" s="172">
        <v>189076.1832</v>
      </c>
      <c r="Q1288" s="172">
        <v>330883.32059999998</v>
      </c>
      <c r="R1288" s="172">
        <v>212907.9639</v>
      </c>
      <c r="S1288" s="172">
        <v>372588.93680000002</v>
      </c>
      <c r="T1288" s="172">
        <v>236415.42060000001</v>
      </c>
      <c r="U1288" s="172">
        <v>413726.98599999998</v>
      </c>
    </row>
    <row r="1289" spans="1:21">
      <c r="A1289" s="171">
        <v>7</v>
      </c>
      <c r="B1289" s="171" t="s">
        <v>556</v>
      </c>
      <c r="C1289" s="171" t="s">
        <v>171</v>
      </c>
      <c r="D1289" s="171" t="s">
        <v>612</v>
      </c>
      <c r="E1289" s="171" t="s">
        <v>300</v>
      </c>
      <c r="F1289" s="171">
        <v>4</v>
      </c>
      <c r="G1289" s="171" t="s">
        <v>46</v>
      </c>
      <c r="H1289" s="172">
        <v>74934.306299999997</v>
      </c>
      <c r="I1289" s="172">
        <v>119894.8919</v>
      </c>
      <c r="J1289" s="172">
        <v>104908.0288</v>
      </c>
      <c r="K1289" s="172">
        <v>167852.8486</v>
      </c>
      <c r="L1289" s="172">
        <v>134881.75140000001</v>
      </c>
      <c r="M1289" s="172">
        <v>215810.80540000001</v>
      </c>
      <c r="N1289" s="172">
        <v>179842.3351</v>
      </c>
      <c r="O1289" s="172">
        <v>287747.74050000001</v>
      </c>
      <c r="P1289" s="172">
        <v>224802.91880000001</v>
      </c>
      <c r="Q1289" s="172">
        <v>359684.67550000001</v>
      </c>
      <c r="R1289" s="172">
        <v>254776.64139999999</v>
      </c>
      <c r="S1289" s="172">
        <v>407642.6323</v>
      </c>
      <c r="T1289" s="172">
        <v>284750.364</v>
      </c>
      <c r="U1289" s="172">
        <v>455600.58909999998</v>
      </c>
    </row>
    <row r="1290" spans="1:21">
      <c r="A1290" s="171">
        <v>7</v>
      </c>
      <c r="B1290" s="171" t="s">
        <v>556</v>
      </c>
      <c r="C1290" s="171" t="s">
        <v>171</v>
      </c>
      <c r="D1290" s="171" t="s">
        <v>612</v>
      </c>
      <c r="E1290" s="171" t="s">
        <v>341</v>
      </c>
      <c r="F1290" s="171">
        <v>1</v>
      </c>
      <c r="G1290" s="171" t="s">
        <v>48</v>
      </c>
      <c r="H1290" s="172">
        <v>101770.55899999999</v>
      </c>
      <c r="I1290" s="172">
        <v>178098.47820000001</v>
      </c>
      <c r="J1290" s="172">
        <v>131790.0135</v>
      </c>
      <c r="K1290" s="172">
        <v>230632.52359999999</v>
      </c>
      <c r="L1290" s="172">
        <v>157763.93160000001</v>
      </c>
      <c r="M1290" s="172">
        <v>276086.88030000002</v>
      </c>
      <c r="N1290" s="172">
        <v>188220.92540000001</v>
      </c>
      <c r="O1290" s="172">
        <v>329386.61940000003</v>
      </c>
      <c r="P1290" s="172">
        <v>221898.2825</v>
      </c>
      <c r="Q1290" s="172">
        <v>388321.99430000002</v>
      </c>
      <c r="R1290" s="172">
        <v>243313.3222</v>
      </c>
      <c r="S1290" s="172">
        <v>425798.3138</v>
      </c>
      <c r="T1290" s="172">
        <v>263473.42930000002</v>
      </c>
      <c r="U1290" s="172">
        <v>461078.50140000001</v>
      </c>
    </row>
    <row r="1291" spans="1:21">
      <c r="A1291" s="171">
        <v>7</v>
      </c>
      <c r="B1291" s="171" t="s">
        <v>556</v>
      </c>
      <c r="C1291" s="171" t="s">
        <v>171</v>
      </c>
      <c r="D1291" s="171" t="s">
        <v>612</v>
      </c>
      <c r="E1291" s="171" t="s">
        <v>341</v>
      </c>
      <c r="F1291" s="171">
        <v>2</v>
      </c>
      <c r="G1291" s="171" t="s">
        <v>44</v>
      </c>
      <c r="H1291" s="172">
        <v>86967.484200000006</v>
      </c>
      <c r="I1291" s="172">
        <v>152193.0974</v>
      </c>
      <c r="J1291" s="172">
        <v>113741.382</v>
      </c>
      <c r="K1291" s="172">
        <v>199047.4185</v>
      </c>
      <c r="L1291" s="172">
        <v>137998.69940000001</v>
      </c>
      <c r="M1291" s="172">
        <v>241497.72399999999</v>
      </c>
      <c r="N1291" s="172">
        <v>168750.79250000001</v>
      </c>
      <c r="O1291" s="172">
        <v>295313.88679999998</v>
      </c>
      <c r="P1291" s="172">
        <v>200146.7439</v>
      </c>
      <c r="Q1291" s="172">
        <v>350256.80180000002</v>
      </c>
      <c r="R1291" s="172">
        <v>220497.39490000001</v>
      </c>
      <c r="S1291" s="172">
        <v>385870.4412</v>
      </c>
      <c r="T1291" s="172">
        <v>239420.70499999999</v>
      </c>
      <c r="U1291" s="172">
        <v>418986.23379999999</v>
      </c>
    </row>
    <row r="1292" spans="1:21">
      <c r="A1292" s="171">
        <v>7</v>
      </c>
      <c r="B1292" s="171" t="s">
        <v>556</v>
      </c>
      <c r="C1292" s="171" t="s">
        <v>171</v>
      </c>
      <c r="D1292" s="171" t="s">
        <v>612</v>
      </c>
      <c r="E1292" s="171" t="s">
        <v>341</v>
      </c>
      <c r="F1292" s="171">
        <v>3</v>
      </c>
      <c r="G1292" s="171" t="s">
        <v>43</v>
      </c>
      <c r="H1292" s="172">
        <v>77383.779599999994</v>
      </c>
      <c r="I1292" s="172">
        <v>135421.61429999999</v>
      </c>
      <c r="J1292" s="172">
        <v>105287.3982</v>
      </c>
      <c r="K1292" s="172">
        <v>184252.94690000001</v>
      </c>
      <c r="L1292" s="172">
        <v>133088.90830000001</v>
      </c>
      <c r="M1292" s="172">
        <v>232905.5894</v>
      </c>
      <c r="N1292" s="172">
        <v>175142.40549999999</v>
      </c>
      <c r="O1292" s="172">
        <v>306499.20970000001</v>
      </c>
      <c r="P1292" s="172">
        <v>216762.8769</v>
      </c>
      <c r="Q1292" s="172">
        <v>379335.03450000001</v>
      </c>
      <c r="R1292" s="172">
        <v>244028.71770000001</v>
      </c>
      <c r="S1292" s="172">
        <v>427050.25589999999</v>
      </c>
      <c r="T1292" s="172">
        <v>270909.64649999997</v>
      </c>
      <c r="U1292" s="172">
        <v>474091.88130000001</v>
      </c>
    </row>
    <row r="1293" spans="1:21">
      <c r="A1293" s="171">
        <v>7</v>
      </c>
      <c r="B1293" s="171" t="s">
        <v>556</v>
      </c>
      <c r="C1293" s="171" t="s">
        <v>171</v>
      </c>
      <c r="D1293" s="171" t="s">
        <v>612</v>
      </c>
      <c r="E1293" s="171" t="s">
        <v>341</v>
      </c>
      <c r="F1293" s="171">
        <v>4</v>
      </c>
      <c r="G1293" s="171" t="s">
        <v>46</v>
      </c>
      <c r="H1293" s="172">
        <v>86724.118199999997</v>
      </c>
      <c r="I1293" s="172">
        <v>138758.5912</v>
      </c>
      <c r="J1293" s="172">
        <v>121413.76549999999</v>
      </c>
      <c r="K1293" s="172">
        <v>194262.02770000001</v>
      </c>
      <c r="L1293" s="172">
        <v>156103.41279999999</v>
      </c>
      <c r="M1293" s="172">
        <v>249765.46419999999</v>
      </c>
      <c r="N1293" s="172">
        <v>208137.88380000001</v>
      </c>
      <c r="O1293" s="172">
        <v>333020.61900000001</v>
      </c>
      <c r="P1293" s="172">
        <v>260172.3547</v>
      </c>
      <c r="Q1293" s="172">
        <v>416275.77360000001</v>
      </c>
      <c r="R1293" s="172">
        <v>294862.00199999998</v>
      </c>
      <c r="S1293" s="172">
        <v>471779.21010000003</v>
      </c>
      <c r="T1293" s="172">
        <v>329551.64929999999</v>
      </c>
      <c r="U1293" s="172">
        <v>527282.64670000004</v>
      </c>
    </row>
    <row r="1294" spans="1:21">
      <c r="A1294" s="171">
        <v>7</v>
      </c>
      <c r="B1294" s="171" t="s">
        <v>556</v>
      </c>
      <c r="C1294" s="171" t="s">
        <v>171</v>
      </c>
      <c r="D1294" s="171" t="s">
        <v>612</v>
      </c>
      <c r="E1294" s="171" t="s">
        <v>380</v>
      </c>
      <c r="F1294" s="171">
        <v>1</v>
      </c>
      <c r="G1294" s="171" t="s">
        <v>48</v>
      </c>
      <c r="H1294" s="172">
        <v>94873.257199999993</v>
      </c>
      <c r="I1294" s="172">
        <v>166028.20009999999</v>
      </c>
      <c r="J1294" s="172">
        <v>122779.2395</v>
      </c>
      <c r="K1294" s="172">
        <v>214863.6692</v>
      </c>
      <c r="L1294" s="172">
        <v>146923.46849999999</v>
      </c>
      <c r="M1294" s="172">
        <v>257116.0699</v>
      </c>
      <c r="N1294" s="172">
        <v>175206.0632</v>
      </c>
      <c r="O1294" s="172">
        <v>306610.61050000001</v>
      </c>
      <c r="P1294" s="172">
        <v>206477.88</v>
      </c>
      <c r="Q1294" s="172">
        <v>361336.29</v>
      </c>
      <c r="R1294" s="172">
        <v>226363.78969999999</v>
      </c>
      <c r="S1294" s="172">
        <v>396136.63199999998</v>
      </c>
      <c r="T1294" s="172">
        <v>245053.65489999999</v>
      </c>
      <c r="U1294" s="172">
        <v>428843.89610000001</v>
      </c>
    </row>
    <row r="1295" spans="1:21">
      <c r="A1295" s="171">
        <v>7</v>
      </c>
      <c r="B1295" s="171" t="s">
        <v>556</v>
      </c>
      <c r="C1295" s="171" t="s">
        <v>171</v>
      </c>
      <c r="D1295" s="171" t="s">
        <v>612</v>
      </c>
      <c r="E1295" s="171" t="s">
        <v>380</v>
      </c>
      <c r="F1295" s="171">
        <v>2</v>
      </c>
      <c r="G1295" s="171" t="s">
        <v>44</v>
      </c>
      <c r="H1295" s="172">
        <v>81440.837799999994</v>
      </c>
      <c r="I1295" s="172">
        <v>142521.46609999999</v>
      </c>
      <c r="J1295" s="172">
        <v>106401.7779</v>
      </c>
      <c r="K1295" s="172">
        <v>186203.11139999999</v>
      </c>
      <c r="L1295" s="172">
        <v>128988.3508</v>
      </c>
      <c r="M1295" s="172">
        <v>225729.6139</v>
      </c>
      <c r="N1295" s="172">
        <v>157538.72070000001</v>
      </c>
      <c r="O1295" s="172">
        <v>275692.7611</v>
      </c>
      <c r="P1295" s="172">
        <v>186740.3731</v>
      </c>
      <c r="Q1295" s="172">
        <v>326795.65299999999</v>
      </c>
      <c r="R1295" s="172">
        <v>205660.44880000001</v>
      </c>
      <c r="S1295" s="172">
        <v>359905.78539999999</v>
      </c>
      <c r="T1295" s="172">
        <v>223228.03510000001</v>
      </c>
      <c r="U1295" s="172">
        <v>390649.06140000001</v>
      </c>
    </row>
    <row r="1296" spans="1:21">
      <c r="A1296" s="171">
        <v>7</v>
      </c>
      <c r="B1296" s="171" t="s">
        <v>556</v>
      </c>
      <c r="C1296" s="171" t="s">
        <v>171</v>
      </c>
      <c r="D1296" s="171" t="s">
        <v>612</v>
      </c>
      <c r="E1296" s="171" t="s">
        <v>380</v>
      </c>
      <c r="F1296" s="171">
        <v>3</v>
      </c>
      <c r="G1296" s="171" t="s">
        <v>43</v>
      </c>
      <c r="H1296" s="172">
        <v>72721.262799999997</v>
      </c>
      <c r="I1296" s="172">
        <v>127262.21</v>
      </c>
      <c r="J1296" s="172">
        <v>99042.272400000002</v>
      </c>
      <c r="K1296" s="172">
        <v>173323.9767</v>
      </c>
      <c r="L1296" s="172">
        <v>125270.62790000001</v>
      </c>
      <c r="M1296" s="172">
        <v>219223.5987</v>
      </c>
      <c r="N1296" s="172">
        <v>164931.87169999999</v>
      </c>
      <c r="O1296" s="172">
        <v>288630.77549999999</v>
      </c>
      <c r="P1296" s="172">
        <v>204200.18460000001</v>
      </c>
      <c r="Q1296" s="172">
        <v>357350.32309999998</v>
      </c>
      <c r="R1296" s="172">
        <v>229942.46979999999</v>
      </c>
      <c r="S1296" s="172">
        <v>402399.3222</v>
      </c>
      <c r="T1296" s="172">
        <v>255335.48310000001</v>
      </c>
      <c r="U1296" s="172">
        <v>446837.09539999999</v>
      </c>
    </row>
    <row r="1297" spans="1:21">
      <c r="A1297" s="171">
        <v>7</v>
      </c>
      <c r="B1297" s="171" t="s">
        <v>556</v>
      </c>
      <c r="C1297" s="171" t="s">
        <v>171</v>
      </c>
      <c r="D1297" s="171" t="s">
        <v>612</v>
      </c>
      <c r="E1297" s="171" t="s">
        <v>380</v>
      </c>
      <c r="F1297" s="171">
        <v>4</v>
      </c>
      <c r="G1297" s="171" t="s">
        <v>46</v>
      </c>
      <c r="H1297" s="172">
        <v>80866.187300000005</v>
      </c>
      <c r="I1297" s="172">
        <v>129385.9016</v>
      </c>
      <c r="J1297" s="172">
        <v>113212.66220000001</v>
      </c>
      <c r="K1297" s="172">
        <v>181140.2622</v>
      </c>
      <c r="L1297" s="172">
        <v>145559.13709999999</v>
      </c>
      <c r="M1297" s="172">
        <v>232894.62289999999</v>
      </c>
      <c r="N1297" s="172">
        <v>194078.84959999999</v>
      </c>
      <c r="O1297" s="172">
        <v>310526.16389999999</v>
      </c>
      <c r="P1297" s="172">
        <v>242598.5619</v>
      </c>
      <c r="Q1297" s="172">
        <v>388157.70480000001</v>
      </c>
      <c r="R1297" s="172">
        <v>274945.0368</v>
      </c>
      <c r="S1297" s="172">
        <v>439912.06540000002</v>
      </c>
      <c r="T1297" s="172">
        <v>307291.51169999997</v>
      </c>
      <c r="U1297" s="172">
        <v>491666.42609999998</v>
      </c>
    </row>
    <row r="1298" spans="1:21">
      <c r="A1298" s="171">
        <v>7</v>
      </c>
      <c r="B1298" s="171" t="s">
        <v>556</v>
      </c>
      <c r="C1298" s="171" t="s">
        <v>171</v>
      </c>
      <c r="D1298" s="171" t="s">
        <v>612</v>
      </c>
      <c r="E1298" s="171" t="s">
        <v>416</v>
      </c>
      <c r="F1298" s="171">
        <v>1</v>
      </c>
      <c r="G1298" s="171" t="s">
        <v>48</v>
      </c>
      <c r="H1298" s="172">
        <v>95239.252999999997</v>
      </c>
      <c r="I1298" s="172">
        <v>166668.69289999999</v>
      </c>
      <c r="J1298" s="172">
        <v>123447.95699999999</v>
      </c>
      <c r="K1298" s="172">
        <v>216033.92480000001</v>
      </c>
      <c r="L1298" s="172">
        <v>147856.66819999999</v>
      </c>
      <c r="M1298" s="172">
        <v>258749.16940000001</v>
      </c>
      <c r="N1298" s="172">
        <v>176520.69570000001</v>
      </c>
      <c r="O1298" s="172">
        <v>308911.21740000002</v>
      </c>
      <c r="P1298" s="172">
        <v>208217.31349999999</v>
      </c>
      <c r="Q1298" s="172">
        <v>364380.29869999998</v>
      </c>
      <c r="R1298" s="172">
        <v>228372.05410000001</v>
      </c>
      <c r="S1298" s="172">
        <v>399651.09470000002</v>
      </c>
      <c r="T1298" s="172">
        <v>247390.76819999999</v>
      </c>
      <c r="U1298" s="172">
        <v>432933.8444</v>
      </c>
    </row>
    <row r="1299" spans="1:21">
      <c r="A1299" s="171">
        <v>7</v>
      </c>
      <c r="B1299" s="171" t="s">
        <v>556</v>
      </c>
      <c r="C1299" s="171" t="s">
        <v>171</v>
      </c>
      <c r="D1299" s="171" t="s">
        <v>612</v>
      </c>
      <c r="E1299" s="171" t="s">
        <v>416</v>
      </c>
      <c r="F1299" s="171">
        <v>2</v>
      </c>
      <c r="G1299" s="171" t="s">
        <v>44</v>
      </c>
      <c r="H1299" s="172">
        <v>80847.376099999994</v>
      </c>
      <c r="I1299" s="172">
        <v>141482.90820000001</v>
      </c>
      <c r="J1299" s="172">
        <v>105900.6779</v>
      </c>
      <c r="K1299" s="172">
        <v>185326.1863</v>
      </c>
      <c r="L1299" s="172">
        <v>128640.47199999999</v>
      </c>
      <c r="M1299" s="172">
        <v>225120.8259</v>
      </c>
      <c r="N1299" s="172">
        <v>157591.4014</v>
      </c>
      <c r="O1299" s="172">
        <v>275784.95240000001</v>
      </c>
      <c r="P1299" s="172">
        <v>187069.98620000001</v>
      </c>
      <c r="Q1299" s="172">
        <v>327372.47570000001</v>
      </c>
      <c r="R1299" s="172">
        <v>206189.90460000001</v>
      </c>
      <c r="S1299" s="172">
        <v>360832.33299999998</v>
      </c>
      <c r="T1299" s="172">
        <v>224006.177</v>
      </c>
      <c r="U1299" s="172">
        <v>392010.80979999999</v>
      </c>
    </row>
    <row r="1300" spans="1:21">
      <c r="A1300" s="171">
        <v>7</v>
      </c>
      <c r="B1300" s="171" t="s">
        <v>556</v>
      </c>
      <c r="C1300" s="171" t="s">
        <v>171</v>
      </c>
      <c r="D1300" s="171" t="s">
        <v>612</v>
      </c>
      <c r="E1300" s="171" t="s">
        <v>416</v>
      </c>
      <c r="F1300" s="171">
        <v>3</v>
      </c>
      <c r="G1300" s="171" t="s">
        <v>43</v>
      </c>
      <c r="H1300" s="172">
        <v>71563.983999999997</v>
      </c>
      <c r="I1300" s="172">
        <v>125236.97199999999</v>
      </c>
      <c r="J1300" s="172">
        <v>97224.403999999995</v>
      </c>
      <c r="K1300" s="172">
        <v>170142.70699999999</v>
      </c>
      <c r="L1300" s="172">
        <v>122785.5517</v>
      </c>
      <c r="M1300" s="172">
        <v>214874.71539999999</v>
      </c>
      <c r="N1300" s="172">
        <v>161468.74909999999</v>
      </c>
      <c r="O1300" s="172">
        <v>282570.31079999998</v>
      </c>
      <c r="P1300" s="172">
        <v>199730.94880000001</v>
      </c>
      <c r="Q1300" s="172">
        <v>349529.1605</v>
      </c>
      <c r="R1300" s="172">
        <v>224771.30710000001</v>
      </c>
      <c r="S1300" s="172">
        <v>393349.78749999998</v>
      </c>
      <c r="T1300" s="172">
        <v>249437.44529999999</v>
      </c>
      <c r="U1300" s="172">
        <v>436515.5294</v>
      </c>
    </row>
    <row r="1301" spans="1:21">
      <c r="A1301" s="171">
        <v>7</v>
      </c>
      <c r="B1301" s="171" t="s">
        <v>556</v>
      </c>
      <c r="C1301" s="171" t="s">
        <v>171</v>
      </c>
      <c r="D1301" s="171" t="s">
        <v>612</v>
      </c>
      <c r="E1301" s="171" t="s">
        <v>416</v>
      </c>
      <c r="F1301" s="171">
        <v>4</v>
      </c>
      <c r="G1301" s="171" t="s">
        <v>46</v>
      </c>
      <c r="H1301" s="172">
        <v>81129.659700000004</v>
      </c>
      <c r="I1301" s="172">
        <v>129807.4574</v>
      </c>
      <c r="J1301" s="172">
        <v>113581.5235</v>
      </c>
      <c r="K1301" s="172">
        <v>181730.44029999999</v>
      </c>
      <c r="L1301" s="172">
        <v>146033.38740000001</v>
      </c>
      <c r="M1301" s="172">
        <v>233653.42329999999</v>
      </c>
      <c r="N1301" s="172">
        <v>194711.1832</v>
      </c>
      <c r="O1301" s="172">
        <v>311537.89779999998</v>
      </c>
      <c r="P1301" s="172">
        <v>243388.97889999999</v>
      </c>
      <c r="Q1301" s="172">
        <v>389422.37209999998</v>
      </c>
      <c r="R1301" s="172">
        <v>275840.84279999998</v>
      </c>
      <c r="S1301" s="172">
        <v>441345.35509999999</v>
      </c>
      <c r="T1301" s="172">
        <v>308292.70669999998</v>
      </c>
      <c r="U1301" s="172">
        <v>493268.33799999999</v>
      </c>
    </row>
    <row r="1302" spans="1:21">
      <c r="A1302" s="171">
        <v>7</v>
      </c>
      <c r="B1302" s="171" t="s">
        <v>556</v>
      </c>
      <c r="C1302" s="171" t="s">
        <v>171</v>
      </c>
      <c r="D1302" s="171" t="s">
        <v>612</v>
      </c>
      <c r="E1302" s="171" t="s">
        <v>448</v>
      </c>
      <c r="F1302" s="171">
        <v>1</v>
      </c>
      <c r="G1302" s="171" t="s">
        <v>48</v>
      </c>
      <c r="H1302" s="172">
        <v>89822.8272</v>
      </c>
      <c r="I1302" s="172">
        <v>157189.94760000001</v>
      </c>
      <c r="J1302" s="172">
        <v>116367.49800000001</v>
      </c>
      <c r="K1302" s="172">
        <v>203643.12160000001</v>
      </c>
      <c r="L1302" s="172">
        <v>139335.55679999999</v>
      </c>
      <c r="M1302" s="172">
        <v>243837.22459999999</v>
      </c>
      <c r="N1302" s="172">
        <v>166285.9901</v>
      </c>
      <c r="O1302" s="172">
        <v>291000.48269999999</v>
      </c>
      <c r="P1302" s="172">
        <v>196086.79259999999</v>
      </c>
      <c r="Q1302" s="172">
        <v>343151.88709999999</v>
      </c>
      <c r="R1302" s="172">
        <v>215036.44750000001</v>
      </c>
      <c r="S1302" s="172">
        <v>376313.7831</v>
      </c>
      <c r="T1302" s="172">
        <v>232894.88529999999</v>
      </c>
      <c r="U1302" s="172">
        <v>407566.04930000001</v>
      </c>
    </row>
    <row r="1303" spans="1:21">
      <c r="A1303" s="171">
        <v>7</v>
      </c>
      <c r="B1303" s="171" t="s">
        <v>556</v>
      </c>
      <c r="C1303" s="171" t="s">
        <v>171</v>
      </c>
      <c r="D1303" s="171" t="s">
        <v>612</v>
      </c>
      <c r="E1303" s="171" t="s">
        <v>448</v>
      </c>
      <c r="F1303" s="171">
        <v>2</v>
      </c>
      <c r="G1303" s="171" t="s">
        <v>44</v>
      </c>
      <c r="H1303" s="172">
        <v>76527.473199999993</v>
      </c>
      <c r="I1303" s="172">
        <v>133923.07810000001</v>
      </c>
      <c r="J1303" s="172">
        <v>100157.15330000001</v>
      </c>
      <c r="K1303" s="172">
        <v>175275.01819999999</v>
      </c>
      <c r="L1303" s="172">
        <v>121583.4503</v>
      </c>
      <c r="M1303" s="172">
        <v>212771.03820000001</v>
      </c>
      <c r="N1303" s="172">
        <v>148798.9264</v>
      </c>
      <c r="O1303" s="172">
        <v>260398.12119999999</v>
      </c>
      <c r="P1303" s="172">
        <v>176550.6888</v>
      </c>
      <c r="Q1303" s="172">
        <v>308963.70529999997</v>
      </c>
      <c r="R1303" s="172">
        <v>194544.36489999999</v>
      </c>
      <c r="S1303" s="172">
        <v>340452.63860000001</v>
      </c>
      <c r="T1303" s="172">
        <v>211291.97570000001</v>
      </c>
      <c r="U1303" s="172">
        <v>369760.95740000001</v>
      </c>
    </row>
    <row r="1304" spans="1:21">
      <c r="A1304" s="171">
        <v>7</v>
      </c>
      <c r="B1304" s="171" t="s">
        <v>556</v>
      </c>
      <c r="C1304" s="171" t="s">
        <v>171</v>
      </c>
      <c r="D1304" s="171" t="s">
        <v>612</v>
      </c>
      <c r="E1304" s="171" t="s">
        <v>448</v>
      </c>
      <c r="F1304" s="171">
        <v>3</v>
      </c>
      <c r="G1304" s="171" t="s">
        <v>43</v>
      </c>
      <c r="H1304" s="172">
        <v>67934.450599999996</v>
      </c>
      <c r="I1304" s="172">
        <v>118885.2886</v>
      </c>
      <c r="J1304" s="172">
        <v>92368.975000000006</v>
      </c>
      <c r="K1304" s="172">
        <v>161645.70629999999</v>
      </c>
      <c r="L1304" s="172">
        <v>116711.7908</v>
      </c>
      <c r="M1304" s="172">
        <v>204245.63380000001</v>
      </c>
      <c r="N1304" s="172">
        <v>153541.47289999999</v>
      </c>
      <c r="O1304" s="172">
        <v>268697.57760000002</v>
      </c>
      <c r="P1304" s="172">
        <v>189982.23360000001</v>
      </c>
      <c r="Q1304" s="172">
        <v>332468.90879999998</v>
      </c>
      <c r="R1304" s="172">
        <v>213843.93900000001</v>
      </c>
      <c r="S1304" s="172">
        <v>374226.8933</v>
      </c>
      <c r="T1304" s="172">
        <v>237359.93640000001</v>
      </c>
      <c r="U1304" s="172">
        <v>415379.88860000001</v>
      </c>
    </row>
    <row r="1305" spans="1:21">
      <c r="A1305" s="171">
        <v>7</v>
      </c>
      <c r="B1305" s="171" t="s">
        <v>556</v>
      </c>
      <c r="C1305" s="171" t="s">
        <v>171</v>
      </c>
      <c r="D1305" s="171" t="s">
        <v>612</v>
      </c>
      <c r="E1305" s="171" t="s">
        <v>448</v>
      </c>
      <c r="F1305" s="171">
        <v>4</v>
      </c>
      <c r="G1305" s="171" t="s">
        <v>46</v>
      </c>
      <c r="H1305" s="172">
        <v>76530.5245</v>
      </c>
      <c r="I1305" s="172">
        <v>122448.841</v>
      </c>
      <c r="J1305" s="172">
        <v>107142.7343</v>
      </c>
      <c r="K1305" s="172">
        <v>171428.3774</v>
      </c>
      <c r="L1305" s="172">
        <v>137754.94409999999</v>
      </c>
      <c r="M1305" s="172">
        <v>220407.91380000001</v>
      </c>
      <c r="N1305" s="172">
        <v>183673.25880000001</v>
      </c>
      <c r="O1305" s="172">
        <v>293877.21840000001</v>
      </c>
      <c r="P1305" s="172">
        <v>229591.57339999999</v>
      </c>
      <c r="Q1305" s="172">
        <v>367346.52299999999</v>
      </c>
      <c r="R1305" s="172">
        <v>260203.78320000001</v>
      </c>
      <c r="S1305" s="172">
        <v>416326.05940000003</v>
      </c>
      <c r="T1305" s="172">
        <v>290815.99300000002</v>
      </c>
      <c r="U1305" s="172">
        <v>465305.59580000001</v>
      </c>
    </row>
    <row r="1306" spans="1:21">
      <c r="A1306" s="171">
        <v>7</v>
      </c>
      <c r="B1306" s="171" t="s">
        <v>556</v>
      </c>
      <c r="C1306" s="171" t="s">
        <v>171</v>
      </c>
      <c r="D1306" s="171" t="s">
        <v>612</v>
      </c>
      <c r="E1306" s="171" t="s">
        <v>472</v>
      </c>
      <c r="F1306" s="171">
        <v>1</v>
      </c>
      <c r="G1306" s="171" t="s">
        <v>48</v>
      </c>
      <c r="H1306" s="172">
        <v>92724.113700000002</v>
      </c>
      <c r="I1306" s="172">
        <v>162267.19899999999</v>
      </c>
      <c r="J1306" s="172">
        <v>120240.09</v>
      </c>
      <c r="K1306" s="172">
        <v>210420.15760000001</v>
      </c>
      <c r="L1306" s="172">
        <v>144050.07370000001</v>
      </c>
      <c r="M1306" s="172">
        <v>252087.62899999999</v>
      </c>
      <c r="N1306" s="172">
        <v>172030.0337</v>
      </c>
      <c r="O1306" s="172">
        <v>301052.5589</v>
      </c>
      <c r="P1306" s="172">
        <v>202971.02110000001</v>
      </c>
      <c r="Q1306" s="172">
        <v>355199.28700000001</v>
      </c>
      <c r="R1306" s="172">
        <v>222644.9382</v>
      </c>
      <c r="S1306" s="172">
        <v>389628.64189999999</v>
      </c>
      <c r="T1306" s="172">
        <v>241230.13380000001</v>
      </c>
      <c r="U1306" s="172">
        <v>422152.7341</v>
      </c>
    </row>
    <row r="1307" spans="1:21">
      <c r="A1307" s="171">
        <v>7</v>
      </c>
      <c r="B1307" s="171" t="s">
        <v>556</v>
      </c>
      <c r="C1307" s="171" t="s">
        <v>171</v>
      </c>
      <c r="D1307" s="171" t="s">
        <v>612</v>
      </c>
      <c r="E1307" s="171" t="s">
        <v>472</v>
      </c>
      <c r="F1307" s="171">
        <v>2</v>
      </c>
      <c r="G1307" s="171" t="s">
        <v>44</v>
      </c>
      <c r="H1307" s="172">
        <v>78469.301999999996</v>
      </c>
      <c r="I1307" s="172">
        <v>137321.2787</v>
      </c>
      <c r="J1307" s="172">
        <v>102859.9277</v>
      </c>
      <c r="K1307" s="172">
        <v>180004.87349999999</v>
      </c>
      <c r="L1307" s="172">
        <v>125016.88860000001</v>
      </c>
      <c r="M1307" s="172">
        <v>218779.5551</v>
      </c>
      <c r="N1307" s="172">
        <v>153281.01819999999</v>
      </c>
      <c r="O1307" s="172">
        <v>268241.7819</v>
      </c>
      <c r="P1307" s="172">
        <v>182025.09669999999</v>
      </c>
      <c r="Q1307" s="172">
        <v>318543.9192</v>
      </c>
      <c r="R1307" s="172">
        <v>200674.04699999999</v>
      </c>
      <c r="S1307" s="172">
        <v>351179.5822</v>
      </c>
      <c r="T1307" s="172">
        <v>218068.25279999999</v>
      </c>
      <c r="U1307" s="172">
        <v>381619.4424</v>
      </c>
    </row>
    <row r="1308" spans="1:21">
      <c r="A1308" s="171">
        <v>7</v>
      </c>
      <c r="B1308" s="171" t="s">
        <v>556</v>
      </c>
      <c r="C1308" s="171" t="s">
        <v>171</v>
      </c>
      <c r="D1308" s="171" t="s">
        <v>612</v>
      </c>
      <c r="E1308" s="171" t="s">
        <v>472</v>
      </c>
      <c r="F1308" s="171">
        <v>3</v>
      </c>
      <c r="G1308" s="171" t="s">
        <v>43</v>
      </c>
      <c r="H1308" s="172">
        <v>69289.125499999995</v>
      </c>
      <c r="I1308" s="172">
        <v>121255.9696</v>
      </c>
      <c r="J1308" s="172">
        <v>94067.841799999995</v>
      </c>
      <c r="K1308" s="172">
        <v>164618.7231</v>
      </c>
      <c r="L1308" s="172">
        <v>118748.23119999999</v>
      </c>
      <c r="M1308" s="172">
        <v>207809.40470000001</v>
      </c>
      <c r="N1308" s="172">
        <v>156107.03899999999</v>
      </c>
      <c r="O1308" s="172">
        <v>273187.31829999998</v>
      </c>
      <c r="P1308" s="172">
        <v>193048.85879999999</v>
      </c>
      <c r="Q1308" s="172">
        <v>337835.50300000003</v>
      </c>
      <c r="R1308" s="172">
        <v>217213.41880000001</v>
      </c>
      <c r="S1308" s="172">
        <v>380123.4828</v>
      </c>
      <c r="T1308" s="172">
        <v>241007.32260000001</v>
      </c>
      <c r="U1308" s="172">
        <v>421762.81459999998</v>
      </c>
    </row>
    <row r="1309" spans="1:21">
      <c r="A1309" s="171">
        <v>7</v>
      </c>
      <c r="B1309" s="171" t="s">
        <v>556</v>
      </c>
      <c r="C1309" s="171" t="s">
        <v>171</v>
      </c>
      <c r="D1309" s="171" t="s">
        <v>612</v>
      </c>
      <c r="E1309" s="171" t="s">
        <v>472</v>
      </c>
      <c r="F1309" s="171">
        <v>4</v>
      </c>
      <c r="G1309" s="171" t="s">
        <v>46</v>
      </c>
      <c r="H1309" s="172">
        <v>78974.153600000005</v>
      </c>
      <c r="I1309" s="172">
        <v>126358.64780000001</v>
      </c>
      <c r="J1309" s="172">
        <v>110563.81510000001</v>
      </c>
      <c r="K1309" s="172">
        <v>176902.10690000001</v>
      </c>
      <c r="L1309" s="172">
        <v>142153.47659999999</v>
      </c>
      <c r="M1309" s="172">
        <v>227445.56599999999</v>
      </c>
      <c r="N1309" s="172">
        <v>189537.9688</v>
      </c>
      <c r="O1309" s="172">
        <v>303260.75469999999</v>
      </c>
      <c r="P1309" s="172">
        <v>236922.46100000001</v>
      </c>
      <c r="Q1309" s="172">
        <v>379075.94319999998</v>
      </c>
      <c r="R1309" s="172">
        <v>268512.1225</v>
      </c>
      <c r="S1309" s="172">
        <v>429619.40230000002</v>
      </c>
      <c r="T1309" s="172">
        <v>300101.78389999998</v>
      </c>
      <c r="U1309" s="172">
        <v>480162.8615</v>
      </c>
    </row>
    <row r="1310" spans="1:21">
      <c r="A1310" s="171">
        <v>7</v>
      </c>
      <c r="B1310" s="171" t="s">
        <v>556</v>
      </c>
      <c r="C1310" s="171" t="s">
        <v>171</v>
      </c>
      <c r="D1310" s="171" t="s">
        <v>612</v>
      </c>
      <c r="E1310" s="171" t="s">
        <v>489</v>
      </c>
      <c r="F1310" s="171">
        <v>1</v>
      </c>
      <c r="G1310" s="171" t="s">
        <v>48</v>
      </c>
      <c r="H1310" s="172">
        <v>90430.641000000003</v>
      </c>
      <c r="I1310" s="172">
        <v>158253.62169999999</v>
      </c>
      <c r="J1310" s="172">
        <v>116988.30989999999</v>
      </c>
      <c r="K1310" s="172">
        <v>204729.54240000001</v>
      </c>
      <c r="L1310" s="172">
        <v>139965.43229999999</v>
      </c>
      <c r="M1310" s="172">
        <v>244939.50649999999</v>
      </c>
      <c r="N1310" s="172">
        <v>166865.61610000001</v>
      </c>
      <c r="O1310" s="172">
        <v>292014.82829999999</v>
      </c>
      <c r="P1310" s="172">
        <v>196608.26269999999</v>
      </c>
      <c r="Q1310" s="172">
        <v>344064.45970000001</v>
      </c>
      <c r="R1310" s="172">
        <v>215522.04269999999</v>
      </c>
      <c r="S1310" s="172">
        <v>377163.5747</v>
      </c>
      <c r="T1310" s="172">
        <v>233282.01370000001</v>
      </c>
      <c r="U1310" s="172">
        <v>408243.52389999997</v>
      </c>
    </row>
    <row r="1311" spans="1:21">
      <c r="A1311" s="171">
        <v>7</v>
      </c>
      <c r="B1311" s="171" t="s">
        <v>556</v>
      </c>
      <c r="C1311" s="171" t="s">
        <v>171</v>
      </c>
      <c r="D1311" s="171" t="s">
        <v>612</v>
      </c>
      <c r="E1311" s="171" t="s">
        <v>489</v>
      </c>
      <c r="F1311" s="171">
        <v>2</v>
      </c>
      <c r="G1311" s="171" t="s">
        <v>44</v>
      </c>
      <c r="H1311" s="172">
        <v>77820.614600000001</v>
      </c>
      <c r="I1311" s="172">
        <v>136186.07560000001</v>
      </c>
      <c r="J1311" s="172">
        <v>101613.55009999999</v>
      </c>
      <c r="K1311" s="172">
        <v>177823.7127</v>
      </c>
      <c r="L1311" s="172">
        <v>123128.38310000001</v>
      </c>
      <c r="M1311" s="172">
        <v>215474.6704</v>
      </c>
      <c r="N1311" s="172">
        <v>150279.94760000001</v>
      </c>
      <c r="O1311" s="172">
        <v>262989.90840000001</v>
      </c>
      <c r="P1311" s="172">
        <v>178079.1747</v>
      </c>
      <c r="Q1311" s="172">
        <v>311638.55570000003</v>
      </c>
      <c r="R1311" s="172">
        <v>196086.25330000001</v>
      </c>
      <c r="S1311" s="172">
        <v>343150.94319999998</v>
      </c>
      <c r="T1311" s="172">
        <v>212792.6562</v>
      </c>
      <c r="U1311" s="172">
        <v>372387.14850000001</v>
      </c>
    </row>
    <row r="1312" spans="1:21">
      <c r="A1312" s="171">
        <v>7</v>
      </c>
      <c r="B1312" s="171" t="s">
        <v>556</v>
      </c>
      <c r="C1312" s="171" t="s">
        <v>171</v>
      </c>
      <c r="D1312" s="171" t="s">
        <v>612</v>
      </c>
      <c r="E1312" s="171" t="s">
        <v>489</v>
      </c>
      <c r="F1312" s="171">
        <v>3</v>
      </c>
      <c r="G1312" s="171" t="s">
        <v>43</v>
      </c>
      <c r="H1312" s="172">
        <v>69622.317899999995</v>
      </c>
      <c r="I1312" s="172">
        <v>121839.0563</v>
      </c>
      <c r="J1312" s="172">
        <v>94873.187999999995</v>
      </c>
      <c r="K1312" s="172">
        <v>166028.07889999999</v>
      </c>
      <c r="L1312" s="172">
        <v>120037.0765</v>
      </c>
      <c r="M1312" s="172">
        <v>210064.88399999999</v>
      </c>
      <c r="N1312" s="172">
        <v>158082.10740000001</v>
      </c>
      <c r="O1312" s="172">
        <v>276643.68790000002</v>
      </c>
      <c r="P1312" s="172">
        <v>195758.26420000001</v>
      </c>
      <c r="Q1312" s="172">
        <v>342576.96230000001</v>
      </c>
      <c r="R1312" s="172">
        <v>220465.84210000001</v>
      </c>
      <c r="S1312" s="172">
        <v>385815.22360000003</v>
      </c>
      <c r="T1312" s="172">
        <v>244845.5319</v>
      </c>
      <c r="U1312" s="172">
        <v>428479.68079999997</v>
      </c>
    </row>
    <row r="1313" spans="1:21">
      <c r="A1313" s="171">
        <v>7</v>
      </c>
      <c r="B1313" s="171" t="s">
        <v>556</v>
      </c>
      <c r="C1313" s="171" t="s">
        <v>171</v>
      </c>
      <c r="D1313" s="171" t="s">
        <v>612</v>
      </c>
      <c r="E1313" s="171" t="s">
        <v>489</v>
      </c>
      <c r="F1313" s="171">
        <v>4</v>
      </c>
      <c r="G1313" s="171" t="s">
        <v>46</v>
      </c>
      <c r="H1313" s="172">
        <v>77089.809699999998</v>
      </c>
      <c r="I1313" s="172">
        <v>123343.6974</v>
      </c>
      <c r="J1313" s="172">
        <v>107925.73360000001</v>
      </c>
      <c r="K1313" s="172">
        <v>172681.17619999999</v>
      </c>
      <c r="L1313" s="172">
        <v>138761.6574</v>
      </c>
      <c r="M1313" s="172">
        <v>222018.65530000001</v>
      </c>
      <c r="N1313" s="172">
        <v>185015.54319999999</v>
      </c>
      <c r="O1313" s="172">
        <v>296024.8737</v>
      </c>
      <c r="P1313" s="172">
        <v>231269.42910000001</v>
      </c>
      <c r="Q1313" s="172">
        <v>370031.092</v>
      </c>
      <c r="R1313" s="172">
        <v>262105.3529</v>
      </c>
      <c r="S1313" s="172">
        <v>419368.57089999999</v>
      </c>
      <c r="T1313" s="172">
        <v>292941.27679999999</v>
      </c>
      <c r="U1313" s="172">
        <v>468706.04989999998</v>
      </c>
    </row>
    <row r="1314" spans="1:21">
      <c r="A1314" s="171">
        <v>7</v>
      </c>
      <c r="B1314" s="171" t="s">
        <v>556</v>
      </c>
      <c r="C1314" s="171" t="s">
        <v>171</v>
      </c>
      <c r="D1314" s="171" t="s">
        <v>612</v>
      </c>
      <c r="E1314" s="171" t="s">
        <v>501</v>
      </c>
      <c r="F1314" s="171">
        <v>1</v>
      </c>
      <c r="G1314" s="171" t="s">
        <v>48</v>
      </c>
      <c r="H1314" s="172">
        <v>91810.757800000007</v>
      </c>
      <c r="I1314" s="172">
        <v>160668.82620000001</v>
      </c>
      <c r="J1314" s="172">
        <v>118938.5834</v>
      </c>
      <c r="K1314" s="172">
        <v>208142.5208</v>
      </c>
      <c r="L1314" s="172">
        <v>142411.16630000001</v>
      </c>
      <c r="M1314" s="172">
        <v>249219.54089999999</v>
      </c>
      <c r="N1314" s="172">
        <v>169952.02189999999</v>
      </c>
      <c r="O1314" s="172">
        <v>297416.03830000001</v>
      </c>
      <c r="P1314" s="172">
        <v>200405.62469999999</v>
      </c>
      <c r="Q1314" s="172">
        <v>350709.8431</v>
      </c>
      <c r="R1314" s="172">
        <v>219770.40909999999</v>
      </c>
      <c r="S1314" s="172">
        <v>384598.21580000001</v>
      </c>
      <c r="T1314" s="172">
        <v>238018.3934</v>
      </c>
      <c r="U1314" s="172">
        <v>416532.18849999999</v>
      </c>
    </row>
    <row r="1315" spans="1:21">
      <c r="A1315" s="171">
        <v>7</v>
      </c>
      <c r="B1315" s="171" t="s">
        <v>556</v>
      </c>
      <c r="C1315" s="171" t="s">
        <v>171</v>
      </c>
      <c r="D1315" s="171" t="s">
        <v>612</v>
      </c>
      <c r="E1315" s="171" t="s">
        <v>501</v>
      </c>
      <c r="F1315" s="171">
        <v>2</v>
      </c>
      <c r="G1315" s="171" t="s">
        <v>44</v>
      </c>
      <c r="H1315" s="172">
        <v>78241.273100000006</v>
      </c>
      <c r="I1315" s="172">
        <v>136922.2279</v>
      </c>
      <c r="J1315" s="172">
        <v>102394.005</v>
      </c>
      <c r="K1315" s="172">
        <v>179189.50870000001</v>
      </c>
      <c r="L1315" s="172">
        <v>124293.0373</v>
      </c>
      <c r="M1315" s="172">
        <v>217512.81529999999</v>
      </c>
      <c r="N1315" s="172">
        <v>152104.40049999999</v>
      </c>
      <c r="O1315" s="172">
        <v>266182.701</v>
      </c>
      <c r="P1315" s="172">
        <v>180466.71489999999</v>
      </c>
      <c r="Q1315" s="172">
        <v>315816.75109999999</v>
      </c>
      <c r="R1315" s="172">
        <v>198855.80970000001</v>
      </c>
      <c r="S1315" s="172">
        <v>347997.66700000002</v>
      </c>
      <c r="T1315" s="172">
        <v>215970.06340000001</v>
      </c>
      <c r="U1315" s="172">
        <v>377947.61099999998</v>
      </c>
    </row>
    <row r="1316" spans="1:21">
      <c r="A1316" s="171">
        <v>7</v>
      </c>
      <c r="B1316" s="171" t="s">
        <v>556</v>
      </c>
      <c r="C1316" s="171" t="s">
        <v>171</v>
      </c>
      <c r="D1316" s="171" t="s">
        <v>612</v>
      </c>
      <c r="E1316" s="171" t="s">
        <v>501</v>
      </c>
      <c r="F1316" s="171">
        <v>3</v>
      </c>
      <c r="G1316" s="171" t="s">
        <v>43</v>
      </c>
      <c r="H1316" s="172">
        <v>69469.823900000003</v>
      </c>
      <c r="I1316" s="172">
        <v>121572.19190000001</v>
      </c>
      <c r="J1316" s="172">
        <v>94462.018200000006</v>
      </c>
      <c r="K1316" s="172">
        <v>165308.53169999999</v>
      </c>
      <c r="L1316" s="172">
        <v>119360.61289999999</v>
      </c>
      <c r="M1316" s="172">
        <v>208881.07250000001</v>
      </c>
      <c r="N1316" s="172">
        <v>157030.46780000001</v>
      </c>
      <c r="O1316" s="172">
        <v>274803.3186</v>
      </c>
      <c r="P1316" s="172">
        <v>194303.38209999999</v>
      </c>
      <c r="Q1316" s="172">
        <v>340030.91879999998</v>
      </c>
      <c r="R1316" s="172">
        <v>218710.94680000001</v>
      </c>
      <c r="S1316" s="172">
        <v>382744.1568</v>
      </c>
      <c r="T1316" s="172">
        <v>242765.6753</v>
      </c>
      <c r="U1316" s="172">
        <v>424839.93180000002</v>
      </c>
    </row>
    <row r="1317" spans="1:21">
      <c r="A1317" s="171">
        <v>7</v>
      </c>
      <c r="B1317" s="171" t="s">
        <v>556</v>
      </c>
      <c r="C1317" s="171" t="s">
        <v>171</v>
      </c>
      <c r="D1317" s="171" t="s">
        <v>612</v>
      </c>
      <c r="E1317" s="171" t="s">
        <v>501</v>
      </c>
      <c r="F1317" s="171">
        <v>4</v>
      </c>
      <c r="G1317" s="171" t="s">
        <v>46</v>
      </c>
      <c r="H1317" s="172">
        <v>78225.348800000007</v>
      </c>
      <c r="I1317" s="172">
        <v>125160.55989999999</v>
      </c>
      <c r="J1317" s="172">
        <v>109515.4883</v>
      </c>
      <c r="K1317" s="172">
        <v>175224.78390000001</v>
      </c>
      <c r="L1317" s="172">
        <v>140805.62779999999</v>
      </c>
      <c r="M1317" s="172">
        <v>225289.0079</v>
      </c>
      <c r="N1317" s="172">
        <v>187740.8371</v>
      </c>
      <c r="O1317" s="172">
        <v>300385.34389999998</v>
      </c>
      <c r="P1317" s="172">
        <v>234676.04629999999</v>
      </c>
      <c r="Q1317" s="172">
        <v>375481.67969999998</v>
      </c>
      <c r="R1317" s="172">
        <v>265966.18589999998</v>
      </c>
      <c r="S1317" s="172">
        <v>425545.90370000002</v>
      </c>
      <c r="T1317" s="172">
        <v>297256.32539999997</v>
      </c>
      <c r="U1317" s="172">
        <v>475610.12770000001</v>
      </c>
    </row>
    <row r="1318" spans="1:21">
      <c r="A1318" s="171">
        <v>7</v>
      </c>
      <c r="B1318" s="171" t="s">
        <v>556</v>
      </c>
      <c r="C1318" s="171" t="s">
        <v>172</v>
      </c>
      <c r="D1318" s="171" t="s">
        <v>613</v>
      </c>
      <c r="E1318" s="171" t="s">
        <v>217</v>
      </c>
      <c r="F1318" s="171">
        <v>1</v>
      </c>
      <c r="G1318" s="171" t="s">
        <v>48</v>
      </c>
      <c r="H1318" s="172">
        <v>86374.177800000005</v>
      </c>
      <c r="I1318" s="172">
        <v>151154.8112</v>
      </c>
      <c r="J1318" s="172">
        <v>111862.11289999999</v>
      </c>
      <c r="K1318" s="172">
        <v>195758.69769999999</v>
      </c>
      <c r="L1318" s="172">
        <v>133915.32759999999</v>
      </c>
      <c r="M1318" s="172">
        <v>234351.82329999999</v>
      </c>
      <c r="N1318" s="172">
        <v>159778.56159999999</v>
      </c>
      <c r="O1318" s="172">
        <v>279612.4828</v>
      </c>
      <c r="P1318" s="172">
        <v>188376.59450000001</v>
      </c>
      <c r="Q1318" s="172">
        <v>329659.04029999999</v>
      </c>
      <c r="R1318" s="172">
        <v>206561.68460000001</v>
      </c>
      <c r="S1318" s="172">
        <v>361482.94809999998</v>
      </c>
      <c r="T1318" s="172">
        <v>223685.00169999999</v>
      </c>
      <c r="U1318" s="172">
        <v>391448.75290000002</v>
      </c>
    </row>
    <row r="1319" spans="1:21">
      <c r="A1319" s="171">
        <v>7</v>
      </c>
      <c r="B1319" s="171" t="s">
        <v>556</v>
      </c>
      <c r="C1319" s="171" t="s">
        <v>172</v>
      </c>
      <c r="D1319" s="171" t="s">
        <v>613</v>
      </c>
      <c r="E1319" s="171" t="s">
        <v>217</v>
      </c>
      <c r="F1319" s="171">
        <v>2</v>
      </c>
      <c r="G1319" s="171" t="s">
        <v>44</v>
      </c>
      <c r="H1319" s="172">
        <v>73764.151500000007</v>
      </c>
      <c r="I1319" s="172">
        <v>129087.2651</v>
      </c>
      <c r="J1319" s="172">
        <v>96487.353099999993</v>
      </c>
      <c r="K1319" s="172">
        <v>168852.86799999999</v>
      </c>
      <c r="L1319" s="172">
        <v>117078.27830000001</v>
      </c>
      <c r="M1319" s="172">
        <v>204886.9871</v>
      </c>
      <c r="N1319" s="172">
        <v>143192.89309999999</v>
      </c>
      <c r="O1319" s="172">
        <v>250587.56299999999</v>
      </c>
      <c r="P1319" s="172">
        <v>169847.50640000001</v>
      </c>
      <c r="Q1319" s="172">
        <v>297233.13620000001</v>
      </c>
      <c r="R1319" s="172">
        <v>187125.89509999999</v>
      </c>
      <c r="S1319" s="172">
        <v>327470.31650000002</v>
      </c>
      <c r="T1319" s="172">
        <v>203195.64430000001</v>
      </c>
      <c r="U1319" s="172">
        <v>355592.3775</v>
      </c>
    </row>
    <row r="1320" spans="1:21">
      <c r="A1320" s="171">
        <v>7</v>
      </c>
      <c r="B1320" s="171" t="s">
        <v>556</v>
      </c>
      <c r="C1320" s="171" t="s">
        <v>172</v>
      </c>
      <c r="D1320" s="171" t="s">
        <v>613</v>
      </c>
      <c r="E1320" s="171" t="s">
        <v>217</v>
      </c>
      <c r="F1320" s="171">
        <v>3</v>
      </c>
      <c r="G1320" s="171" t="s">
        <v>43</v>
      </c>
      <c r="H1320" s="172">
        <v>65603.193799999994</v>
      </c>
      <c r="I1320" s="172">
        <v>114805.5891</v>
      </c>
      <c r="J1320" s="172">
        <v>89246.414300000004</v>
      </c>
      <c r="K1320" s="172">
        <v>156181.2249</v>
      </c>
      <c r="L1320" s="172">
        <v>112802.6532</v>
      </c>
      <c r="M1320" s="172">
        <v>197404.64319999999</v>
      </c>
      <c r="N1320" s="172">
        <v>148436.2096</v>
      </c>
      <c r="O1320" s="172">
        <v>259763.36679999999</v>
      </c>
      <c r="P1320" s="172">
        <v>183700.89189999999</v>
      </c>
      <c r="Q1320" s="172">
        <v>321476.56089999998</v>
      </c>
      <c r="R1320" s="172">
        <v>206800.82019999999</v>
      </c>
      <c r="S1320" s="172">
        <v>361901.43530000001</v>
      </c>
      <c r="T1320" s="172">
        <v>229572.86040000001</v>
      </c>
      <c r="U1320" s="172">
        <v>401752.50569999998</v>
      </c>
    </row>
    <row r="1321" spans="1:21">
      <c r="A1321" s="171">
        <v>7</v>
      </c>
      <c r="B1321" s="171" t="s">
        <v>556</v>
      </c>
      <c r="C1321" s="171" t="s">
        <v>172</v>
      </c>
      <c r="D1321" s="171" t="s">
        <v>613</v>
      </c>
      <c r="E1321" s="171" t="s">
        <v>217</v>
      </c>
      <c r="F1321" s="171">
        <v>4</v>
      </c>
      <c r="G1321" s="171" t="s">
        <v>46</v>
      </c>
      <c r="H1321" s="172">
        <v>73601.560299999997</v>
      </c>
      <c r="I1321" s="172">
        <v>117762.49830000001</v>
      </c>
      <c r="J1321" s="172">
        <v>103042.1845</v>
      </c>
      <c r="K1321" s="172">
        <v>164867.4976</v>
      </c>
      <c r="L1321" s="172">
        <v>132482.80859999999</v>
      </c>
      <c r="M1321" s="172">
        <v>211972.4969</v>
      </c>
      <c r="N1321" s="172">
        <v>176643.74479999999</v>
      </c>
      <c r="O1321" s="172">
        <v>282629.99589999998</v>
      </c>
      <c r="P1321" s="172">
        <v>220804.68100000001</v>
      </c>
      <c r="Q1321" s="172">
        <v>353287.49479999999</v>
      </c>
      <c r="R1321" s="172">
        <v>250245.30499999999</v>
      </c>
      <c r="S1321" s="172">
        <v>400392.49400000001</v>
      </c>
      <c r="T1321" s="172">
        <v>279685.92920000001</v>
      </c>
      <c r="U1321" s="172">
        <v>447497.49339999998</v>
      </c>
    </row>
    <row r="1322" spans="1:21">
      <c r="A1322" s="171">
        <v>7</v>
      </c>
      <c r="B1322" s="171" t="s">
        <v>556</v>
      </c>
      <c r="C1322" s="171" t="s">
        <v>172</v>
      </c>
      <c r="D1322" s="171" t="s">
        <v>613</v>
      </c>
      <c r="E1322" s="171" t="s">
        <v>260</v>
      </c>
      <c r="F1322" s="171">
        <v>1</v>
      </c>
      <c r="G1322" s="171" t="s">
        <v>48</v>
      </c>
      <c r="H1322" s="172">
        <v>91891.359800000006</v>
      </c>
      <c r="I1322" s="172">
        <v>160809.87969999999</v>
      </c>
      <c r="J1322" s="172">
        <v>118922.6096</v>
      </c>
      <c r="K1322" s="172">
        <v>208114.56700000001</v>
      </c>
      <c r="L1322" s="172">
        <v>142310.052</v>
      </c>
      <c r="M1322" s="172">
        <v>249042.59109999999</v>
      </c>
      <c r="N1322" s="172">
        <v>169707.01250000001</v>
      </c>
      <c r="O1322" s="172">
        <v>296987.27179999999</v>
      </c>
      <c r="P1322" s="172">
        <v>199999.62830000001</v>
      </c>
      <c r="Q1322" s="172">
        <v>349999.34940000001</v>
      </c>
      <c r="R1322" s="172">
        <v>219262.84330000001</v>
      </c>
      <c r="S1322" s="172">
        <v>383709.97560000001</v>
      </c>
      <c r="T1322" s="172">
        <v>237368.38819999999</v>
      </c>
      <c r="U1322" s="172">
        <v>415394.67940000002</v>
      </c>
    </row>
    <row r="1323" spans="1:21">
      <c r="A1323" s="171">
        <v>7</v>
      </c>
      <c r="B1323" s="171" t="s">
        <v>556</v>
      </c>
      <c r="C1323" s="171" t="s">
        <v>172</v>
      </c>
      <c r="D1323" s="171" t="s">
        <v>613</v>
      </c>
      <c r="E1323" s="171" t="s">
        <v>260</v>
      </c>
      <c r="F1323" s="171">
        <v>2</v>
      </c>
      <c r="G1323" s="171" t="s">
        <v>44</v>
      </c>
      <c r="H1323" s="172">
        <v>78870.137400000007</v>
      </c>
      <c r="I1323" s="172">
        <v>138022.74040000001</v>
      </c>
      <c r="J1323" s="172">
        <v>103046.49950000001</v>
      </c>
      <c r="K1323" s="172">
        <v>180331.37409999999</v>
      </c>
      <c r="L1323" s="172">
        <v>124923.9691</v>
      </c>
      <c r="M1323" s="172">
        <v>218616.94589999999</v>
      </c>
      <c r="N1323" s="172">
        <v>152580.50750000001</v>
      </c>
      <c r="O1323" s="172">
        <v>267015.88819999999</v>
      </c>
      <c r="P1323" s="172">
        <v>180866.3314</v>
      </c>
      <c r="Q1323" s="172">
        <v>316516.08</v>
      </c>
      <c r="R1323" s="172">
        <v>199193.2787</v>
      </c>
      <c r="S1323" s="172">
        <v>348588.2377</v>
      </c>
      <c r="T1323" s="172">
        <v>216210.90030000001</v>
      </c>
      <c r="U1323" s="172">
        <v>378369.07559999998</v>
      </c>
    </row>
    <row r="1324" spans="1:21">
      <c r="A1324" s="171">
        <v>7</v>
      </c>
      <c r="B1324" s="171" t="s">
        <v>556</v>
      </c>
      <c r="C1324" s="171" t="s">
        <v>172</v>
      </c>
      <c r="D1324" s="171" t="s">
        <v>613</v>
      </c>
      <c r="E1324" s="171" t="s">
        <v>260</v>
      </c>
      <c r="F1324" s="171">
        <v>3</v>
      </c>
      <c r="G1324" s="171" t="s">
        <v>43</v>
      </c>
      <c r="H1324" s="172">
        <v>70418.202900000004</v>
      </c>
      <c r="I1324" s="172">
        <v>123231.855</v>
      </c>
      <c r="J1324" s="172">
        <v>95902.707800000004</v>
      </c>
      <c r="K1324" s="172">
        <v>167829.73860000001</v>
      </c>
      <c r="L1324" s="172">
        <v>121297.3949</v>
      </c>
      <c r="M1324" s="172">
        <v>212270.44099999999</v>
      </c>
      <c r="N1324" s="172">
        <v>159698.3798</v>
      </c>
      <c r="O1324" s="172">
        <v>279472.16480000003</v>
      </c>
      <c r="P1324" s="172">
        <v>197718.46230000001</v>
      </c>
      <c r="Q1324" s="172">
        <v>346007.30910000001</v>
      </c>
      <c r="R1324" s="172">
        <v>222641.959</v>
      </c>
      <c r="S1324" s="172">
        <v>389623.42820000002</v>
      </c>
      <c r="T1324" s="172">
        <v>247226.8757</v>
      </c>
      <c r="U1324" s="172">
        <v>432647.03230000002</v>
      </c>
    </row>
    <row r="1325" spans="1:21">
      <c r="A1325" s="171">
        <v>7</v>
      </c>
      <c r="B1325" s="171" t="s">
        <v>556</v>
      </c>
      <c r="C1325" s="171" t="s">
        <v>172</v>
      </c>
      <c r="D1325" s="171" t="s">
        <v>613</v>
      </c>
      <c r="E1325" s="171" t="s">
        <v>260</v>
      </c>
      <c r="F1325" s="171">
        <v>4</v>
      </c>
      <c r="G1325" s="171" t="s">
        <v>46</v>
      </c>
      <c r="H1325" s="172">
        <v>78323.949699999997</v>
      </c>
      <c r="I1325" s="172">
        <v>125318.3214</v>
      </c>
      <c r="J1325" s="172">
        <v>109653.52959999999</v>
      </c>
      <c r="K1325" s="172">
        <v>175445.64989999999</v>
      </c>
      <c r="L1325" s="172">
        <v>140983.10939999999</v>
      </c>
      <c r="M1325" s="172">
        <v>225572.9785</v>
      </c>
      <c r="N1325" s="172">
        <v>187977.47930000001</v>
      </c>
      <c r="O1325" s="172">
        <v>300763.97139999998</v>
      </c>
      <c r="P1325" s="172">
        <v>234971.84909999999</v>
      </c>
      <c r="Q1325" s="172">
        <v>375954.96419999999</v>
      </c>
      <c r="R1325" s="172">
        <v>266301.4289</v>
      </c>
      <c r="S1325" s="172">
        <v>426082.29269999999</v>
      </c>
      <c r="T1325" s="172">
        <v>297631.00880000001</v>
      </c>
      <c r="U1325" s="172">
        <v>476209.6213</v>
      </c>
    </row>
    <row r="1326" spans="1:21">
      <c r="A1326" s="171">
        <v>7</v>
      </c>
      <c r="B1326" s="171" t="s">
        <v>556</v>
      </c>
      <c r="C1326" s="171" t="s">
        <v>172</v>
      </c>
      <c r="D1326" s="171" t="s">
        <v>613</v>
      </c>
      <c r="E1326" s="171" t="s">
        <v>301</v>
      </c>
      <c r="F1326" s="171">
        <v>1</v>
      </c>
      <c r="G1326" s="171" t="s">
        <v>48</v>
      </c>
      <c r="H1326" s="172">
        <v>82965.830799999996</v>
      </c>
      <c r="I1326" s="172">
        <v>145190.2041</v>
      </c>
      <c r="J1326" s="172">
        <v>107348.7429</v>
      </c>
      <c r="K1326" s="172">
        <v>187860.3002</v>
      </c>
      <c r="L1326" s="172">
        <v>128444.5436</v>
      </c>
      <c r="M1326" s="172">
        <v>224777.95120000001</v>
      </c>
      <c r="N1326" s="172">
        <v>153148.63130000001</v>
      </c>
      <c r="O1326" s="172">
        <v>268010.10460000002</v>
      </c>
      <c r="P1326" s="172">
        <v>180463.4014</v>
      </c>
      <c r="Q1326" s="172">
        <v>315810.95240000001</v>
      </c>
      <c r="R1326" s="172">
        <v>197833.14249999999</v>
      </c>
      <c r="S1326" s="172">
        <v>346207.99930000002</v>
      </c>
      <c r="T1326" s="172">
        <v>214150.1195</v>
      </c>
      <c r="U1326" s="172">
        <v>374762.70919999998</v>
      </c>
    </row>
    <row r="1327" spans="1:21">
      <c r="A1327" s="171">
        <v>7</v>
      </c>
      <c r="B1327" s="171" t="s">
        <v>556</v>
      </c>
      <c r="C1327" s="171" t="s">
        <v>172</v>
      </c>
      <c r="D1327" s="171" t="s">
        <v>613</v>
      </c>
      <c r="E1327" s="171" t="s">
        <v>301</v>
      </c>
      <c r="F1327" s="171">
        <v>2</v>
      </c>
      <c r="G1327" s="171" t="s">
        <v>44</v>
      </c>
      <c r="H1327" s="172">
        <v>71315.262900000002</v>
      </c>
      <c r="I1327" s="172">
        <v>124801.7101</v>
      </c>
      <c r="J1327" s="172">
        <v>93143.801699999996</v>
      </c>
      <c r="K1327" s="172">
        <v>163001.65289999999</v>
      </c>
      <c r="L1327" s="172">
        <v>112888.57399999999</v>
      </c>
      <c r="M1327" s="172">
        <v>197555.00450000001</v>
      </c>
      <c r="N1327" s="172">
        <v>137824.91570000001</v>
      </c>
      <c r="O1327" s="172">
        <v>241193.6024</v>
      </c>
      <c r="P1327" s="172">
        <v>163344.13510000001</v>
      </c>
      <c r="Q1327" s="172">
        <v>285852.2365</v>
      </c>
      <c r="R1327" s="172">
        <v>179876.1629</v>
      </c>
      <c r="S1327" s="172">
        <v>314783.28519999998</v>
      </c>
      <c r="T1327" s="172">
        <v>195219.73480000001</v>
      </c>
      <c r="U1327" s="172">
        <v>341634.53590000002</v>
      </c>
    </row>
    <row r="1328" spans="1:21">
      <c r="A1328" s="171">
        <v>7</v>
      </c>
      <c r="B1328" s="171" t="s">
        <v>556</v>
      </c>
      <c r="C1328" s="171" t="s">
        <v>172</v>
      </c>
      <c r="D1328" s="171" t="s">
        <v>613</v>
      </c>
      <c r="E1328" s="171" t="s">
        <v>301</v>
      </c>
      <c r="F1328" s="171">
        <v>3</v>
      </c>
      <c r="G1328" s="171" t="s">
        <v>43</v>
      </c>
      <c r="H1328" s="172">
        <v>63746.127200000003</v>
      </c>
      <c r="I1328" s="172">
        <v>111555.72259999999</v>
      </c>
      <c r="J1328" s="172">
        <v>86844.199299999993</v>
      </c>
      <c r="K1328" s="172">
        <v>151977.3486</v>
      </c>
      <c r="L1328" s="172">
        <v>109861.908</v>
      </c>
      <c r="M1328" s="172">
        <v>192258.33910000001</v>
      </c>
      <c r="N1328" s="172">
        <v>144664.90400000001</v>
      </c>
      <c r="O1328" s="172">
        <v>253163.58189999999</v>
      </c>
      <c r="P1328" s="172">
        <v>179127.09239999999</v>
      </c>
      <c r="Q1328" s="172">
        <v>313472.4117</v>
      </c>
      <c r="R1328" s="172">
        <v>201723.2096</v>
      </c>
      <c r="S1328" s="172">
        <v>353015.61680000002</v>
      </c>
      <c r="T1328" s="172">
        <v>224016.38690000001</v>
      </c>
      <c r="U1328" s="172">
        <v>392028.67700000003</v>
      </c>
    </row>
    <row r="1329" spans="1:21">
      <c r="A1329" s="171">
        <v>7</v>
      </c>
      <c r="B1329" s="171" t="s">
        <v>556</v>
      </c>
      <c r="C1329" s="171" t="s">
        <v>172</v>
      </c>
      <c r="D1329" s="171" t="s">
        <v>613</v>
      </c>
      <c r="E1329" s="171" t="s">
        <v>301</v>
      </c>
      <c r="F1329" s="171">
        <v>4</v>
      </c>
      <c r="G1329" s="171" t="s">
        <v>46</v>
      </c>
      <c r="H1329" s="172">
        <v>70721.897800000006</v>
      </c>
      <c r="I1329" s="172">
        <v>113155.0382</v>
      </c>
      <c r="J1329" s="172">
        <v>99010.657000000007</v>
      </c>
      <c r="K1329" s="172">
        <v>158417.05350000001</v>
      </c>
      <c r="L1329" s="172">
        <v>127299.4161</v>
      </c>
      <c r="M1329" s="172">
        <v>203679.06890000001</v>
      </c>
      <c r="N1329" s="172">
        <v>169732.55480000001</v>
      </c>
      <c r="O1329" s="172">
        <v>271572.09179999999</v>
      </c>
      <c r="P1329" s="172">
        <v>212165.69349999999</v>
      </c>
      <c r="Q1329" s="172">
        <v>339465.11469999998</v>
      </c>
      <c r="R1329" s="172">
        <v>240454.45259999999</v>
      </c>
      <c r="S1329" s="172">
        <v>384727.1299</v>
      </c>
      <c r="T1329" s="172">
        <v>268743.21179999999</v>
      </c>
      <c r="U1329" s="172">
        <v>429989.14529999997</v>
      </c>
    </row>
    <row r="1330" spans="1:21">
      <c r="A1330" s="171">
        <v>7</v>
      </c>
      <c r="B1330" s="171" t="s">
        <v>556</v>
      </c>
      <c r="C1330" s="171" t="s">
        <v>172</v>
      </c>
      <c r="D1330" s="171" t="s">
        <v>613</v>
      </c>
      <c r="E1330" s="171" t="s">
        <v>342</v>
      </c>
      <c r="F1330" s="171">
        <v>1</v>
      </c>
      <c r="G1330" s="171" t="s">
        <v>48</v>
      </c>
      <c r="H1330" s="172">
        <v>103271.5803</v>
      </c>
      <c r="I1330" s="172">
        <v>180725.26550000001</v>
      </c>
      <c r="J1330" s="172">
        <v>133716.32829999999</v>
      </c>
      <c r="K1330" s="172">
        <v>234003.57459999999</v>
      </c>
      <c r="L1330" s="172">
        <v>160057.99660000001</v>
      </c>
      <c r="M1330" s="172">
        <v>280101.49400000001</v>
      </c>
      <c r="N1330" s="172">
        <v>190939.8198</v>
      </c>
      <c r="O1330" s="172">
        <v>334144.68469999998</v>
      </c>
      <c r="P1330" s="172">
        <v>225086.6532</v>
      </c>
      <c r="Q1330" s="172">
        <v>393901.64309999999</v>
      </c>
      <c r="R1330" s="172">
        <v>246800.34349999999</v>
      </c>
      <c r="S1330" s="172">
        <v>431900.60129999998</v>
      </c>
      <c r="T1330" s="172">
        <v>267234.80540000001</v>
      </c>
      <c r="U1330" s="172">
        <v>467660.90950000001</v>
      </c>
    </row>
    <row r="1331" spans="1:21">
      <c r="A1331" s="171">
        <v>7</v>
      </c>
      <c r="B1331" s="171" t="s">
        <v>556</v>
      </c>
      <c r="C1331" s="171" t="s">
        <v>172</v>
      </c>
      <c r="D1331" s="171" t="s">
        <v>613</v>
      </c>
      <c r="E1331" s="171" t="s">
        <v>342</v>
      </c>
      <c r="F1331" s="171">
        <v>2</v>
      </c>
      <c r="G1331" s="171" t="s">
        <v>44</v>
      </c>
      <c r="H1331" s="172">
        <v>88331.440199999997</v>
      </c>
      <c r="I1331" s="172">
        <v>154580.0203</v>
      </c>
      <c r="J1331" s="172">
        <v>115500.58010000001</v>
      </c>
      <c r="K1331" s="172">
        <v>202126.01509999999</v>
      </c>
      <c r="L1331" s="172">
        <v>140109.75320000001</v>
      </c>
      <c r="M1331" s="172">
        <v>245192.0681</v>
      </c>
      <c r="N1331" s="172">
        <v>171289.408</v>
      </c>
      <c r="O1331" s="172">
        <v>299756.46409999998</v>
      </c>
      <c r="P1331" s="172">
        <v>203133.71170000001</v>
      </c>
      <c r="Q1331" s="172">
        <v>355483.99540000001</v>
      </c>
      <c r="R1331" s="172">
        <v>223773.15789999999</v>
      </c>
      <c r="S1331" s="172">
        <v>391603.02649999998</v>
      </c>
      <c r="T1331" s="172">
        <v>242959.37090000001</v>
      </c>
      <c r="U1331" s="172">
        <v>425178.89899999998</v>
      </c>
    </row>
    <row r="1332" spans="1:21">
      <c r="A1332" s="171">
        <v>7</v>
      </c>
      <c r="B1332" s="171" t="s">
        <v>556</v>
      </c>
      <c r="C1332" s="171" t="s">
        <v>172</v>
      </c>
      <c r="D1332" s="171" t="s">
        <v>613</v>
      </c>
      <c r="E1332" s="171" t="s">
        <v>342</v>
      </c>
      <c r="F1332" s="171">
        <v>3</v>
      </c>
      <c r="G1332" s="171" t="s">
        <v>43</v>
      </c>
      <c r="H1332" s="172">
        <v>78653.854800000001</v>
      </c>
      <c r="I1332" s="172">
        <v>137644.24590000001</v>
      </c>
      <c r="J1332" s="172">
        <v>107037.26390000001</v>
      </c>
      <c r="K1332" s="172">
        <v>187315.21170000001</v>
      </c>
      <c r="L1332" s="172">
        <v>135317.6188</v>
      </c>
      <c r="M1332" s="172">
        <v>236805.83300000001</v>
      </c>
      <c r="N1332" s="172">
        <v>178092.63570000001</v>
      </c>
      <c r="O1332" s="172">
        <v>311662.11249999999</v>
      </c>
      <c r="P1332" s="172">
        <v>220430.6171</v>
      </c>
      <c r="Q1332" s="172">
        <v>385753.57980000001</v>
      </c>
      <c r="R1332" s="172">
        <v>248170.34289999999</v>
      </c>
      <c r="S1332" s="172">
        <v>434298.10009999998</v>
      </c>
      <c r="T1332" s="172">
        <v>275521.59279999998</v>
      </c>
      <c r="U1332" s="172">
        <v>482162.78730000003</v>
      </c>
    </row>
    <row r="1333" spans="1:21">
      <c r="A1333" s="171">
        <v>7</v>
      </c>
      <c r="B1333" s="171" t="s">
        <v>556</v>
      </c>
      <c r="C1333" s="171" t="s">
        <v>172</v>
      </c>
      <c r="D1333" s="171" t="s">
        <v>613</v>
      </c>
      <c r="E1333" s="171" t="s">
        <v>342</v>
      </c>
      <c r="F1333" s="171">
        <v>4</v>
      </c>
      <c r="G1333" s="171" t="s">
        <v>46</v>
      </c>
      <c r="H1333" s="172">
        <v>88007.559899999993</v>
      </c>
      <c r="I1333" s="172">
        <v>140812.098</v>
      </c>
      <c r="J1333" s="172">
        <v>123210.58379999999</v>
      </c>
      <c r="K1333" s="172">
        <v>197136.93719999999</v>
      </c>
      <c r="L1333" s="172">
        <v>158413.6079</v>
      </c>
      <c r="M1333" s="172">
        <v>253461.7764</v>
      </c>
      <c r="N1333" s="172">
        <v>211218.14379999999</v>
      </c>
      <c r="O1333" s="172">
        <v>337949.03519999998</v>
      </c>
      <c r="P1333" s="172">
        <v>264022.67979999998</v>
      </c>
      <c r="Q1333" s="172">
        <v>422436.29389999999</v>
      </c>
      <c r="R1333" s="172">
        <v>299225.70370000001</v>
      </c>
      <c r="S1333" s="172">
        <v>478761.13309999998</v>
      </c>
      <c r="T1333" s="172">
        <v>334428.72779999999</v>
      </c>
      <c r="U1333" s="172">
        <v>535085.97230000002</v>
      </c>
    </row>
    <row r="1334" spans="1:21">
      <c r="A1334" s="171">
        <v>7</v>
      </c>
      <c r="B1334" s="171" t="s">
        <v>556</v>
      </c>
      <c r="C1334" s="171" t="s">
        <v>172</v>
      </c>
      <c r="D1334" s="171" t="s">
        <v>613</v>
      </c>
      <c r="E1334" s="171" t="s">
        <v>381</v>
      </c>
      <c r="F1334" s="171">
        <v>1</v>
      </c>
      <c r="G1334" s="171" t="s">
        <v>48</v>
      </c>
      <c r="H1334" s="172">
        <v>81951.715800000005</v>
      </c>
      <c r="I1334" s="172">
        <v>143415.50279999999</v>
      </c>
      <c r="J1334" s="172">
        <v>106067.19469999999</v>
      </c>
      <c r="K1334" s="172">
        <v>185617.59080000001</v>
      </c>
      <c r="L1334" s="172">
        <v>126932.01850000001</v>
      </c>
      <c r="M1334" s="172">
        <v>222131.03229999999</v>
      </c>
      <c r="N1334" s="172">
        <v>151376.86900000001</v>
      </c>
      <c r="O1334" s="172">
        <v>264909.52059999999</v>
      </c>
      <c r="P1334" s="172">
        <v>178405.4859</v>
      </c>
      <c r="Q1334" s="172">
        <v>312209.60029999999</v>
      </c>
      <c r="R1334" s="172">
        <v>195593.05470000001</v>
      </c>
      <c r="S1334" s="172">
        <v>342287.8456</v>
      </c>
      <c r="T1334" s="172">
        <v>211750.8683</v>
      </c>
      <c r="U1334" s="172">
        <v>370564.0196</v>
      </c>
    </row>
    <row r="1335" spans="1:21">
      <c r="A1335" s="171">
        <v>7</v>
      </c>
      <c r="B1335" s="171" t="s">
        <v>556</v>
      </c>
      <c r="C1335" s="171" t="s">
        <v>172</v>
      </c>
      <c r="D1335" s="171" t="s">
        <v>613</v>
      </c>
      <c r="E1335" s="171" t="s">
        <v>381</v>
      </c>
      <c r="F1335" s="171">
        <v>2</v>
      </c>
      <c r="G1335" s="171" t="s">
        <v>44</v>
      </c>
      <c r="H1335" s="172">
        <v>70301.147800000006</v>
      </c>
      <c r="I1335" s="172">
        <v>123027.0088</v>
      </c>
      <c r="J1335" s="172">
        <v>91862.253500000006</v>
      </c>
      <c r="K1335" s="172">
        <v>160758.94349999999</v>
      </c>
      <c r="L1335" s="172">
        <v>111376.04889999999</v>
      </c>
      <c r="M1335" s="172">
        <v>194908.08559999999</v>
      </c>
      <c r="N1335" s="172">
        <v>136053.15340000001</v>
      </c>
      <c r="O1335" s="172">
        <v>238093.0183</v>
      </c>
      <c r="P1335" s="172">
        <v>161286.21969999999</v>
      </c>
      <c r="Q1335" s="172">
        <v>282250.88439999998</v>
      </c>
      <c r="R1335" s="172">
        <v>177636.07509999999</v>
      </c>
      <c r="S1335" s="172">
        <v>310863.13140000001</v>
      </c>
      <c r="T1335" s="172">
        <v>192820.48360000001</v>
      </c>
      <c r="U1335" s="172">
        <v>337435.84629999998</v>
      </c>
    </row>
    <row r="1336" spans="1:21">
      <c r="A1336" s="171">
        <v>7</v>
      </c>
      <c r="B1336" s="171" t="s">
        <v>556</v>
      </c>
      <c r="C1336" s="171" t="s">
        <v>172</v>
      </c>
      <c r="D1336" s="171" t="s">
        <v>613</v>
      </c>
      <c r="E1336" s="171" t="s">
        <v>381</v>
      </c>
      <c r="F1336" s="171">
        <v>3</v>
      </c>
      <c r="G1336" s="171" t="s">
        <v>43</v>
      </c>
      <c r="H1336" s="172">
        <v>62741.346899999997</v>
      </c>
      <c r="I1336" s="172">
        <v>109797.35709999999</v>
      </c>
      <c r="J1336" s="172">
        <v>85437.506899999993</v>
      </c>
      <c r="K1336" s="172">
        <v>149515.63690000001</v>
      </c>
      <c r="L1336" s="172">
        <v>108053.30349999999</v>
      </c>
      <c r="M1336" s="172">
        <v>189093.2812</v>
      </c>
      <c r="N1336" s="172">
        <v>142253.4313</v>
      </c>
      <c r="O1336" s="172">
        <v>248943.50469999999</v>
      </c>
      <c r="P1336" s="172">
        <v>176112.75159999999</v>
      </c>
      <c r="Q1336" s="172">
        <v>308197.31520000001</v>
      </c>
      <c r="R1336" s="172">
        <v>198306.95670000001</v>
      </c>
      <c r="S1336" s="172">
        <v>347037.17420000001</v>
      </c>
      <c r="T1336" s="172">
        <v>220198.2219</v>
      </c>
      <c r="U1336" s="172">
        <v>385346.88829999999</v>
      </c>
    </row>
    <row r="1337" spans="1:21">
      <c r="A1337" s="171">
        <v>7</v>
      </c>
      <c r="B1337" s="171" t="s">
        <v>556</v>
      </c>
      <c r="C1337" s="171" t="s">
        <v>172</v>
      </c>
      <c r="D1337" s="171" t="s">
        <v>613</v>
      </c>
      <c r="E1337" s="171" t="s">
        <v>381</v>
      </c>
      <c r="F1337" s="171">
        <v>4</v>
      </c>
      <c r="G1337" s="171" t="s">
        <v>46</v>
      </c>
      <c r="H1337" s="172">
        <v>69849.836200000005</v>
      </c>
      <c r="I1337" s="172">
        <v>111759.7395</v>
      </c>
      <c r="J1337" s="172">
        <v>97789.770600000003</v>
      </c>
      <c r="K1337" s="172">
        <v>156463.63529999999</v>
      </c>
      <c r="L1337" s="172">
        <v>125729.70510000001</v>
      </c>
      <c r="M1337" s="172">
        <v>201167.53109999999</v>
      </c>
      <c r="N1337" s="172">
        <v>167639.60680000001</v>
      </c>
      <c r="O1337" s="172">
        <v>268223.3749</v>
      </c>
      <c r="P1337" s="172">
        <v>209549.50839999999</v>
      </c>
      <c r="Q1337" s="172">
        <v>335279.21850000002</v>
      </c>
      <c r="R1337" s="172">
        <v>237489.44279999999</v>
      </c>
      <c r="S1337" s="172">
        <v>379983.11430000002</v>
      </c>
      <c r="T1337" s="172">
        <v>265429.3774</v>
      </c>
      <c r="U1337" s="172">
        <v>424687.01010000001</v>
      </c>
    </row>
    <row r="1338" spans="1:21">
      <c r="A1338" s="171">
        <v>7</v>
      </c>
      <c r="B1338" s="171" t="s">
        <v>556</v>
      </c>
      <c r="C1338" s="171" t="s">
        <v>172</v>
      </c>
      <c r="D1338" s="171" t="s">
        <v>613</v>
      </c>
      <c r="E1338" s="171" t="s">
        <v>417</v>
      </c>
      <c r="F1338" s="171">
        <v>1</v>
      </c>
      <c r="G1338" s="171" t="s">
        <v>48</v>
      </c>
      <c r="H1338" s="172">
        <v>86354.026599999997</v>
      </c>
      <c r="I1338" s="172">
        <v>151119.5465</v>
      </c>
      <c r="J1338" s="172">
        <v>111866.10550000001</v>
      </c>
      <c r="K1338" s="172">
        <v>195765.6845</v>
      </c>
      <c r="L1338" s="172">
        <v>133940.60500000001</v>
      </c>
      <c r="M1338" s="172">
        <v>234396.05869999999</v>
      </c>
      <c r="N1338" s="172">
        <v>159839.8126</v>
      </c>
      <c r="O1338" s="172">
        <v>279719.67200000002</v>
      </c>
      <c r="P1338" s="172">
        <v>188478.09179999999</v>
      </c>
      <c r="Q1338" s="172">
        <v>329836.66070000001</v>
      </c>
      <c r="R1338" s="172">
        <v>206688.5742</v>
      </c>
      <c r="S1338" s="172">
        <v>361705.0048</v>
      </c>
      <c r="T1338" s="172">
        <v>223847.50090000001</v>
      </c>
      <c r="U1338" s="172">
        <v>391733.12660000002</v>
      </c>
    </row>
    <row r="1339" spans="1:21">
      <c r="A1339" s="171">
        <v>7</v>
      </c>
      <c r="B1339" s="171" t="s">
        <v>556</v>
      </c>
      <c r="C1339" s="171" t="s">
        <v>172</v>
      </c>
      <c r="D1339" s="171" t="s">
        <v>613</v>
      </c>
      <c r="E1339" s="171" t="s">
        <v>417</v>
      </c>
      <c r="F1339" s="171">
        <v>2</v>
      </c>
      <c r="G1339" s="171" t="s">
        <v>44</v>
      </c>
      <c r="H1339" s="172">
        <v>73606.934899999993</v>
      </c>
      <c r="I1339" s="172">
        <v>128812.136</v>
      </c>
      <c r="J1339" s="172">
        <v>96324.228799999997</v>
      </c>
      <c r="K1339" s="172">
        <v>168567.40040000001</v>
      </c>
      <c r="L1339" s="172">
        <v>116920.5445</v>
      </c>
      <c r="M1339" s="172">
        <v>204610.9529</v>
      </c>
      <c r="N1339" s="172">
        <v>143073.8653</v>
      </c>
      <c r="O1339" s="172">
        <v>250379.26430000001</v>
      </c>
      <c r="P1339" s="172">
        <v>169747.60089999999</v>
      </c>
      <c r="Q1339" s="172">
        <v>297058.30160000001</v>
      </c>
      <c r="R1339" s="172">
        <v>187041.5264</v>
      </c>
      <c r="S1339" s="172">
        <v>327322.67109999998</v>
      </c>
      <c r="T1339" s="172">
        <v>203135.43340000001</v>
      </c>
      <c r="U1339" s="172">
        <v>355487.0085</v>
      </c>
    </row>
    <row r="1340" spans="1:21">
      <c r="A1340" s="171">
        <v>7</v>
      </c>
      <c r="B1340" s="171" t="s">
        <v>556</v>
      </c>
      <c r="C1340" s="171" t="s">
        <v>172</v>
      </c>
      <c r="D1340" s="171" t="s">
        <v>613</v>
      </c>
      <c r="E1340" s="171" t="s">
        <v>417</v>
      </c>
      <c r="F1340" s="171">
        <v>3</v>
      </c>
      <c r="G1340" s="171" t="s">
        <v>43</v>
      </c>
      <c r="H1340" s="172">
        <v>65366.098700000002</v>
      </c>
      <c r="I1340" s="172">
        <v>114390.67260000001</v>
      </c>
      <c r="J1340" s="172">
        <v>88886.241299999994</v>
      </c>
      <c r="K1340" s="172">
        <v>155550.92230000001</v>
      </c>
      <c r="L1340" s="172">
        <v>112318.4571</v>
      </c>
      <c r="M1340" s="172">
        <v>196557.29990000001</v>
      </c>
      <c r="N1340" s="172">
        <v>147769.23069999999</v>
      </c>
      <c r="O1340" s="172">
        <v>258596.1538</v>
      </c>
      <c r="P1340" s="172">
        <v>182847.12100000001</v>
      </c>
      <c r="Q1340" s="172">
        <v>319982.46169999999</v>
      </c>
      <c r="R1340" s="172">
        <v>205818.06599999999</v>
      </c>
      <c r="S1340" s="172">
        <v>360181.61550000001</v>
      </c>
      <c r="T1340" s="172">
        <v>228457.55910000001</v>
      </c>
      <c r="U1340" s="172">
        <v>399800.72840000002</v>
      </c>
    </row>
    <row r="1341" spans="1:21">
      <c r="A1341" s="171">
        <v>7</v>
      </c>
      <c r="B1341" s="171" t="s">
        <v>556</v>
      </c>
      <c r="C1341" s="171" t="s">
        <v>172</v>
      </c>
      <c r="D1341" s="171" t="s">
        <v>613</v>
      </c>
      <c r="E1341" s="171" t="s">
        <v>417</v>
      </c>
      <c r="F1341" s="171">
        <v>4</v>
      </c>
      <c r="G1341" s="171" t="s">
        <v>46</v>
      </c>
      <c r="H1341" s="172">
        <v>73576.909499999994</v>
      </c>
      <c r="I1341" s="172">
        <v>117723.0569</v>
      </c>
      <c r="J1341" s="172">
        <v>103007.67329999999</v>
      </c>
      <c r="K1341" s="172">
        <v>164812.27970000001</v>
      </c>
      <c r="L1341" s="172">
        <v>132438.43710000001</v>
      </c>
      <c r="M1341" s="172">
        <v>211901.5025</v>
      </c>
      <c r="N1341" s="172">
        <v>176584.5828</v>
      </c>
      <c r="O1341" s="172">
        <v>282535.33659999998</v>
      </c>
      <c r="P1341" s="172">
        <v>220730.72839999999</v>
      </c>
      <c r="Q1341" s="172">
        <v>353169.17070000002</v>
      </c>
      <c r="R1341" s="172">
        <v>250161.49220000001</v>
      </c>
      <c r="S1341" s="172">
        <v>400258.39350000001</v>
      </c>
      <c r="T1341" s="172">
        <v>279592.2561</v>
      </c>
      <c r="U1341" s="172">
        <v>447347.61629999999</v>
      </c>
    </row>
    <row r="1342" spans="1:21">
      <c r="A1342" s="171">
        <v>7</v>
      </c>
      <c r="B1342" s="171" t="s">
        <v>556</v>
      </c>
      <c r="C1342" s="171" t="s">
        <v>172</v>
      </c>
      <c r="D1342" s="171" t="s">
        <v>613</v>
      </c>
      <c r="E1342" s="171" t="s">
        <v>449</v>
      </c>
      <c r="F1342" s="171">
        <v>1</v>
      </c>
      <c r="G1342" s="171" t="s">
        <v>48</v>
      </c>
      <c r="H1342" s="172">
        <v>89863.129700000005</v>
      </c>
      <c r="I1342" s="172">
        <v>157260.47709999999</v>
      </c>
      <c r="J1342" s="172">
        <v>116359.5131</v>
      </c>
      <c r="K1342" s="172">
        <v>203629.14799999999</v>
      </c>
      <c r="L1342" s="172">
        <v>139285.00200000001</v>
      </c>
      <c r="M1342" s="172">
        <v>243748.75339999999</v>
      </c>
      <c r="N1342" s="172">
        <v>166163.48790000001</v>
      </c>
      <c r="O1342" s="172">
        <v>290786.10369999998</v>
      </c>
      <c r="P1342" s="172">
        <v>195883.7972</v>
      </c>
      <c r="Q1342" s="172">
        <v>342796.64500000002</v>
      </c>
      <c r="R1342" s="172">
        <v>214782.66759999999</v>
      </c>
      <c r="S1342" s="172">
        <v>375869.66810000001</v>
      </c>
      <c r="T1342" s="172">
        <v>232569.88579999999</v>
      </c>
      <c r="U1342" s="172">
        <v>406997.3002</v>
      </c>
    </row>
    <row r="1343" spans="1:21">
      <c r="A1343" s="171">
        <v>7</v>
      </c>
      <c r="B1343" s="171" t="s">
        <v>556</v>
      </c>
      <c r="C1343" s="171" t="s">
        <v>172</v>
      </c>
      <c r="D1343" s="171" t="s">
        <v>613</v>
      </c>
      <c r="E1343" s="171" t="s">
        <v>449</v>
      </c>
      <c r="F1343" s="171">
        <v>2</v>
      </c>
      <c r="G1343" s="171" t="s">
        <v>44</v>
      </c>
      <c r="H1343" s="172">
        <v>76841.907300000006</v>
      </c>
      <c r="I1343" s="172">
        <v>134473.33780000001</v>
      </c>
      <c r="J1343" s="172">
        <v>100483.4029</v>
      </c>
      <c r="K1343" s="172">
        <v>175845.95509999999</v>
      </c>
      <c r="L1343" s="172">
        <v>121898.91899999999</v>
      </c>
      <c r="M1343" s="172">
        <v>213323.10819999999</v>
      </c>
      <c r="N1343" s="172">
        <v>149036.9829</v>
      </c>
      <c r="O1343" s="172">
        <v>260814.72010000001</v>
      </c>
      <c r="P1343" s="172">
        <v>176750.50030000001</v>
      </c>
      <c r="Q1343" s="172">
        <v>309313.37569999998</v>
      </c>
      <c r="R1343" s="172">
        <v>194713.103</v>
      </c>
      <c r="S1343" s="172">
        <v>340747.9302</v>
      </c>
      <c r="T1343" s="172">
        <v>211412.39790000001</v>
      </c>
      <c r="U1343" s="172">
        <v>369971.69630000001</v>
      </c>
    </row>
    <row r="1344" spans="1:21">
      <c r="A1344" s="171">
        <v>7</v>
      </c>
      <c r="B1344" s="171" t="s">
        <v>556</v>
      </c>
      <c r="C1344" s="171" t="s">
        <v>172</v>
      </c>
      <c r="D1344" s="171" t="s">
        <v>613</v>
      </c>
      <c r="E1344" s="171" t="s">
        <v>449</v>
      </c>
      <c r="F1344" s="171">
        <v>3</v>
      </c>
      <c r="G1344" s="171" t="s">
        <v>43</v>
      </c>
      <c r="H1344" s="172">
        <v>68408.642300000007</v>
      </c>
      <c r="I1344" s="172">
        <v>119715.1241</v>
      </c>
      <c r="J1344" s="172">
        <v>93089.323000000004</v>
      </c>
      <c r="K1344" s="172">
        <v>162906.31529999999</v>
      </c>
      <c r="L1344" s="172">
        <v>117680.1859</v>
      </c>
      <c r="M1344" s="172">
        <v>205940.3253</v>
      </c>
      <c r="N1344" s="172">
        <v>154875.43460000001</v>
      </c>
      <c r="O1344" s="172">
        <v>271032.01049999997</v>
      </c>
      <c r="P1344" s="172">
        <v>191689.7807</v>
      </c>
      <c r="Q1344" s="172">
        <v>335457.11629999999</v>
      </c>
      <c r="R1344" s="172">
        <v>215809.45310000001</v>
      </c>
      <c r="S1344" s="172">
        <v>377666.54300000001</v>
      </c>
      <c r="T1344" s="172">
        <v>239590.54560000001</v>
      </c>
      <c r="U1344" s="172">
        <v>419283.4547</v>
      </c>
    </row>
    <row r="1345" spans="1:21">
      <c r="A1345" s="171">
        <v>7</v>
      </c>
      <c r="B1345" s="171" t="s">
        <v>556</v>
      </c>
      <c r="C1345" s="171" t="s">
        <v>172</v>
      </c>
      <c r="D1345" s="171" t="s">
        <v>613</v>
      </c>
      <c r="E1345" s="171" t="s">
        <v>449</v>
      </c>
      <c r="F1345" s="171">
        <v>4</v>
      </c>
      <c r="G1345" s="171" t="s">
        <v>46</v>
      </c>
      <c r="H1345" s="172">
        <v>76579.826300000001</v>
      </c>
      <c r="I1345" s="172">
        <v>122527.7239</v>
      </c>
      <c r="J1345" s="172">
        <v>107211.75689999999</v>
      </c>
      <c r="K1345" s="172">
        <v>171538.81349999999</v>
      </c>
      <c r="L1345" s="172">
        <v>137843.68729999999</v>
      </c>
      <c r="M1345" s="172">
        <v>220549.9031</v>
      </c>
      <c r="N1345" s="172">
        <v>183791.58309999999</v>
      </c>
      <c r="O1345" s="172">
        <v>294066.53749999998</v>
      </c>
      <c r="P1345" s="172">
        <v>229739.47889999999</v>
      </c>
      <c r="Q1345" s="172">
        <v>367583.17170000001</v>
      </c>
      <c r="R1345" s="172">
        <v>260371.40950000001</v>
      </c>
      <c r="S1345" s="172">
        <v>416594.26130000001</v>
      </c>
      <c r="T1345" s="172">
        <v>291003.34000000003</v>
      </c>
      <c r="U1345" s="172">
        <v>465605.35090000002</v>
      </c>
    </row>
    <row r="1346" spans="1:21">
      <c r="A1346" s="171">
        <v>7</v>
      </c>
      <c r="B1346" s="171" t="s">
        <v>556</v>
      </c>
      <c r="C1346" s="171" t="s">
        <v>172</v>
      </c>
      <c r="D1346" s="171" t="s">
        <v>613</v>
      </c>
      <c r="E1346" s="171" t="s">
        <v>473</v>
      </c>
      <c r="F1346" s="171">
        <v>1</v>
      </c>
      <c r="G1346" s="171" t="s">
        <v>48</v>
      </c>
      <c r="H1346" s="172">
        <v>83939.643500000006</v>
      </c>
      <c r="I1346" s="172">
        <v>146894.37599999999</v>
      </c>
      <c r="J1346" s="172">
        <v>108638.27619999999</v>
      </c>
      <c r="K1346" s="172">
        <v>190116.98329999999</v>
      </c>
      <c r="L1346" s="172">
        <v>130007.6234</v>
      </c>
      <c r="M1346" s="172">
        <v>227513.34090000001</v>
      </c>
      <c r="N1346" s="172">
        <v>155042.89550000001</v>
      </c>
      <c r="O1346" s="172">
        <v>271325.06709999999</v>
      </c>
      <c r="P1346" s="172">
        <v>182724.3118</v>
      </c>
      <c r="Q1346" s="172">
        <v>319767.54560000001</v>
      </c>
      <c r="R1346" s="172">
        <v>200327.00949999999</v>
      </c>
      <c r="S1346" s="172">
        <v>350572.26669999998</v>
      </c>
      <c r="T1346" s="172">
        <v>216874.36919999999</v>
      </c>
      <c r="U1346" s="172">
        <v>379530.14610000001</v>
      </c>
    </row>
    <row r="1347" spans="1:21">
      <c r="A1347" s="171">
        <v>7</v>
      </c>
      <c r="B1347" s="171" t="s">
        <v>556</v>
      </c>
      <c r="C1347" s="171" t="s">
        <v>172</v>
      </c>
      <c r="D1347" s="171" t="s">
        <v>613</v>
      </c>
      <c r="E1347" s="171" t="s">
        <v>473</v>
      </c>
      <c r="F1347" s="171">
        <v>2</v>
      </c>
      <c r="G1347" s="171" t="s">
        <v>44</v>
      </c>
      <c r="H1347" s="172">
        <v>72014.944699999993</v>
      </c>
      <c r="I1347" s="172">
        <v>126026.15330000001</v>
      </c>
      <c r="J1347" s="172">
        <v>94099.101299999995</v>
      </c>
      <c r="K1347" s="172">
        <v>164673.42730000001</v>
      </c>
      <c r="L1347" s="172">
        <v>114085.63129999999</v>
      </c>
      <c r="M1347" s="172">
        <v>199649.85490000001</v>
      </c>
      <c r="N1347" s="172">
        <v>139358.62220000001</v>
      </c>
      <c r="O1347" s="172">
        <v>243877.5889</v>
      </c>
      <c r="P1347" s="172">
        <v>165202.23970000001</v>
      </c>
      <c r="Q1347" s="172">
        <v>289103.91930000001</v>
      </c>
      <c r="R1347" s="172">
        <v>181947.51319999999</v>
      </c>
      <c r="S1347" s="172">
        <v>318408.1482</v>
      </c>
      <c r="T1347" s="172">
        <v>197498.56409999999</v>
      </c>
      <c r="U1347" s="172">
        <v>345622.48729999998</v>
      </c>
    </row>
    <row r="1348" spans="1:21">
      <c r="A1348" s="171">
        <v>7</v>
      </c>
      <c r="B1348" s="171" t="s">
        <v>556</v>
      </c>
      <c r="C1348" s="171" t="s">
        <v>172</v>
      </c>
      <c r="D1348" s="171" t="s">
        <v>613</v>
      </c>
      <c r="E1348" s="171" t="s">
        <v>473</v>
      </c>
      <c r="F1348" s="171">
        <v>3</v>
      </c>
      <c r="G1348" s="171" t="s">
        <v>43</v>
      </c>
      <c r="H1348" s="172">
        <v>64276.717199999999</v>
      </c>
      <c r="I1348" s="172">
        <v>112484.25509999999</v>
      </c>
      <c r="J1348" s="172">
        <v>87530.545800000007</v>
      </c>
      <c r="K1348" s="172">
        <v>153178.45509999999</v>
      </c>
      <c r="L1348" s="172">
        <v>110702.1202</v>
      </c>
      <c r="M1348" s="172">
        <v>193728.71040000001</v>
      </c>
      <c r="N1348" s="172">
        <v>145742.41889999999</v>
      </c>
      <c r="O1348" s="172">
        <v>255049.23310000001</v>
      </c>
      <c r="P1348" s="172">
        <v>180433.89120000001</v>
      </c>
      <c r="Q1348" s="172">
        <v>315759.30949999997</v>
      </c>
      <c r="R1348" s="172">
        <v>203173.95430000001</v>
      </c>
      <c r="S1348" s="172">
        <v>355554.42</v>
      </c>
      <c r="T1348" s="172">
        <v>225603.94940000001</v>
      </c>
      <c r="U1348" s="172">
        <v>394806.91149999999</v>
      </c>
    </row>
    <row r="1349" spans="1:21">
      <c r="A1349" s="171">
        <v>7</v>
      </c>
      <c r="B1349" s="171" t="s">
        <v>556</v>
      </c>
      <c r="C1349" s="171" t="s">
        <v>172</v>
      </c>
      <c r="D1349" s="171" t="s">
        <v>613</v>
      </c>
      <c r="E1349" s="171" t="s">
        <v>473</v>
      </c>
      <c r="F1349" s="171">
        <v>4</v>
      </c>
      <c r="G1349" s="171" t="s">
        <v>46</v>
      </c>
      <c r="H1349" s="172">
        <v>71544.657900000006</v>
      </c>
      <c r="I1349" s="172">
        <v>114471.45419999999</v>
      </c>
      <c r="J1349" s="172">
        <v>100162.52099999999</v>
      </c>
      <c r="K1349" s="172">
        <v>160260.03589999999</v>
      </c>
      <c r="L1349" s="172">
        <v>128780.3841</v>
      </c>
      <c r="M1349" s="172">
        <v>206048.6177</v>
      </c>
      <c r="N1349" s="172">
        <v>171707.17879999999</v>
      </c>
      <c r="O1349" s="172">
        <v>274731.4902</v>
      </c>
      <c r="P1349" s="172">
        <v>214633.97349999999</v>
      </c>
      <c r="Q1349" s="172">
        <v>343414.3627</v>
      </c>
      <c r="R1349" s="172">
        <v>243251.83670000001</v>
      </c>
      <c r="S1349" s="172">
        <v>389202.94449999998</v>
      </c>
      <c r="T1349" s="172">
        <v>271869.6998</v>
      </c>
      <c r="U1349" s="172">
        <v>434991.52620000002</v>
      </c>
    </row>
    <row r="1350" spans="1:21">
      <c r="A1350" s="171">
        <v>7</v>
      </c>
      <c r="B1350" s="171" t="s">
        <v>556</v>
      </c>
      <c r="C1350" s="171" t="s">
        <v>180</v>
      </c>
      <c r="D1350" s="171" t="s">
        <v>614</v>
      </c>
      <c r="E1350" s="171" t="s">
        <v>225</v>
      </c>
      <c r="F1350" s="171">
        <v>1</v>
      </c>
      <c r="G1350" s="171" t="s">
        <v>48</v>
      </c>
      <c r="H1350" s="172">
        <v>91424.607799999998</v>
      </c>
      <c r="I1350" s="172">
        <v>159993.06359999999</v>
      </c>
      <c r="J1350" s="172">
        <v>118273.8544</v>
      </c>
      <c r="K1350" s="172">
        <v>206979.24530000001</v>
      </c>
      <c r="L1350" s="172">
        <v>141503.23929999999</v>
      </c>
      <c r="M1350" s="172">
        <v>247630.66870000001</v>
      </c>
      <c r="N1350" s="172">
        <v>168698.6347</v>
      </c>
      <c r="O1350" s="172">
        <v>295222.61060000001</v>
      </c>
      <c r="P1350" s="172">
        <v>198767.68169999999</v>
      </c>
      <c r="Q1350" s="172">
        <v>347843.44309999997</v>
      </c>
      <c r="R1350" s="172">
        <v>217889.02679999999</v>
      </c>
      <c r="S1350" s="172">
        <v>381305.79690000002</v>
      </c>
      <c r="T1350" s="172">
        <v>235843.77119999999</v>
      </c>
      <c r="U1350" s="172">
        <v>412726.59970000002</v>
      </c>
    </row>
    <row r="1351" spans="1:21">
      <c r="A1351" s="171">
        <v>7</v>
      </c>
      <c r="B1351" s="171" t="s">
        <v>556</v>
      </c>
      <c r="C1351" s="171" t="s">
        <v>180</v>
      </c>
      <c r="D1351" s="171" t="s">
        <v>614</v>
      </c>
      <c r="E1351" s="171" t="s">
        <v>225</v>
      </c>
      <c r="F1351" s="171">
        <v>2</v>
      </c>
      <c r="G1351" s="171" t="s">
        <v>44</v>
      </c>
      <c r="H1351" s="172">
        <v>78677.516099999993</v>
      </c>
      <c r="I1351" s="172">
        <v>137685.6531</v>
      </c>
      <c r="J1351" s="172">
        <v>102731.97779999999</v>
      </c>
      <c r="K1351" s="172">
        <v>179780.96119999999</v>
      </c>
      <c r="L1351" s="172">
        <v>124483.17879999999</v>
      </c>
      <c r="M1351" s="172">
        <v>217845.56280000001</v>
      </c>
      <c r="N1351" s="172">
        <v>151932.6874</v>
      </c>
      <c r="O1351" s="172">
        <v>265882.20289999997</v>
      </c>
      <c r="P1351" s="172">
        <v>180037.19080000001</v>
      </c>
      <c r="Q1351" s="172">
        <v>315065.08399999997</v>
      </c>
      <c r="R1351" s="172">
        <v>198241.97899999999</v>
      </c>
      <c r="S1351" s="172">
        <v>346923.4632</v>
      </c>
      <c r="T1351" s="172">
        <v>215131.70370000001</v>
      </c>
      <c r="U1351" s="172">
        <v>376480.4816</v>
      </c>
    </row>
    <row r="1352" spans="1:21">
      <c r="A1352" s="171">
        <v>7</v>
      </c>
      <c r="B1352" s="171" t="s">
        <v>556</v>
      </c>
      <c r="C1352" s="171" t="s">
        <v>180</v>
      </c>
      <c r="D1352" s="171" t="s">
        <v>614</v>
      </c>
      <c r="E1352" s="171" t="s">
        <v>225</v>
      </c>
      <c r="F1352" s="171">
        <v>3</v>
      </c>
      <c r="G1352" s="171" t="s">
        <v>43</v>
      </c>
      <c r="H1352" s="172">
        <v>70390.005999999994</v>
      </c>
      <c r="I1352" s="172">
        <v>123182.5105</v>
      </c>
      <c r="J1352" s="172">
        <v>95919.711599999995</v>
      </c>
      <c r="K1352" s="172">
        <v>167859.49530000001</v>
      </c>
      <c r="L1352" s="172">
        <v>121361.4903</v>
      </c>
      <c r="M1352" s="172">
        <v>212382.60810000001</v>
      </c>
      <c r="N1352" s="172">
        <v>159826.60829999999</v>
      </c>
      <c r="O1352" s="172">
        <v>279696.56469999999</v>
      </c>
      <c r="P1352" s="172">
        <v>197918.84299999999</v>
      </c>
      <c r="Q1352" s="172">
        <v>346357.97529999999</v>
      </c>
      <c r="R1352" s="172">
        <v>222899.351</v>
      </c>
      <c r="S1352" s="172">
        <v>390073.86430000002</v>
      </c>
      <c r="T1352" s="172">
        <v>247548.40710000001</v>
      </c>
      <c r="U1352" s="172">
        <v>433209.71230000001</v>
      </c>
    </row>
    <row r="1353" spans="1:21">
      <c r="A1353" s="171">
        <v>7</v>
      </c>
      <c r="B1353" s="171" t="s">
        <v>556</v>
      </c>
      <c r="C1353" s="171" t="s">
        <v>180</v>
      </c>
      <c r="D1353" s="171" t="s">
        <v>614</v>
      </c>
      <c r="E1353" s="171" t="s">
        <v>225</v>
      </c>
      <c r="F1353" s="171">
        <v>4</v>
      </c>
      <c r="G1353" s="171" t="s">
        <v>46</v>
      </c>
      <c r="H1353" s="172">
        <v>77937.223199999993</v>
      </c>
      <c r="I1353" s="172">
        <v>124699.5589</v>
      </c>
      <c r="J1353" s="172">
        <v>109112.1124</v>
      </c>
      <c r="K1353" s="172">
        <v>174579.38250000001</v>
      </c>
      <c r="L1353" s="172">
        <v>140287.00159999999</v>
      </c>
      <c r="M1353" s="172">
        <v>224459.20600000001</v>
      </c>
      <c r="N1353" s="172">
        <v>187049.33549999999</v>
      </c>
      <c r="O1353" s="172">
        <v>299278.94130000001</v>
      </c>
      <c r="P1353" s="172">
        <v>233811.66940000001</v>
      </c>
      <c r="Q1353" s="172">
        <v>374098.67660000001</v>
      </c>
      <c r="R1353" s="172">
        <v>264986.55869999999</v>
      </c>
      <c r="S1353" s="172">
        <v>423978.5001</v>
      </c>
      <c r="T1353" s="172">
        <v>296161.44799999997</v>
      </c>
      <c r="U1353" s="172">
        <v>473858.32370000001</v>
      </c>
    </row>
    <row r="1354" spans="1:21">
      <c r="A1354" s="171">
        <v>7</v>
      </c>
      <c r="B1354" s="171" t="s">
        <v>556</v>
      </c>
      <c r="C1354" s="171" t="s">
        <v>180</v>
      </c>
      <c r="D1354" s="171" t="s">
        <v>614</v>
      </c>
      <c r="E1354" s="171" t="s">
        <v>269</v>
      </c>
      <c r="F1354" s="171">
        <v>1</v>
      </c>
      <c r="G1354" s="171" t="s">
        <v>48</v>
      </c>
      <c r="H1354" s="172">
        <v>96273.519400000005</v>
      </c>
      <c r="I1354" s="172">
        <v>168478.65890000001</v>
      </c>
      <c r="J1354" s="172">
        <v>124725.5128</v>
      </c>
      <c r="K1354" s="172">
        <v>218269.64749999999</v>
      </c>
      <c r="L1354" s="172">
        <v>149343.91589999999</v>
      </c>
      <c r="M1354" s="172">
        <v>261351.85279999999</v>
      </c>
      <c r="N1354" s="172">
        <v>178231.20699999999</v>
      </c>
      <c r="O1354" s="172">
        <v>311904.61239999998</v>
      </c>
      <c r="P1354" s="172">
        <v>210173.7316</v>
      </c>
      <c r="Q1354" s="172">
        <v>367804.03039999999</v>
      </c>
      <c r="R1354" s="172">
        <v>230485.2524</v>
      </c>
      <c r="S1354" s="172">
        <v>403349.19160000002</v>
      </c>
      <c r="T1354" s="172">
        <v>249627.52009999999</v>
      </c>
      <c r="U1354" s="172">
        <v>436848.16029999999</v>
      </c>
    </row>
    <row r="1355" spans="1:21">
      <c r="A1355" s="171">
        <v>7</v>
      </c>
      <c r="B1355" s="171" t="s">
        <v>556</v>
      </c>
      <c r="C1355" s="171" t="s">
        <v>180</v>
      </c>
      <c r="D1355" s="171" t="s">
        <v>614</v>
      </c>
      <c r="E1355" s="171" t="s">
        <v>269</v>
      </c>
      <c r="F1355" s="171">
        <v>2</v>
      </c>
      <c r="G1355" s="171" t="s">
        <v>44</v>
      </c>
      <c r="H1355" s="172">
        <v>82018.707699999999</v>
      </c>
      <c r="I1355" s="172">
        <v>143532.73860000001</v>
      </c>
      <c r="J1355" s="172">
        <v>107345.3505</v>
      </c>
      <c r="K1355" s="172">
        <v>187854.3634</v>
      </c>
      <c r="L1355" s="172">
        <v>130310.7308</v>
      </c>
      <c r="M1355" s="172">
        <v>228043.77900000001</v>
      </c>
      <c r="N1355" s="172">
        <v>159482.19149999999</v>
      </c>
      <c r="O1355" s="172">
        <v>279093.83529999998</v>
      </c>
      <c r="P1355" s="172">
        <v>189227.80720000001</v>
      </c>
      <c r="Q1355" s="172">
        <v>331148.66269999999</v>
      </c>
      <c r="R1355" s="172">
        <v>208514.36120000001</v>
      </c>
      <c r="S1355" s="172">
        <v>364900.13209999999</v>
      </c>
      <c r="T1355" s="172">
        <v>226465.63920000001</v>
      </c>
      <c r="U1355" s="172">
        <v>396314.86859999999</v>
      </c>
    </row>
    <row r="1356" spans="1:21">
      <c r="A1356" s="171">
        <v>7</v>
      </c>
      <c r="B1356" s="171" t="s">
        <v>556</v>
      </c>
      <c r="C1356" s="171" t="s">
        <v>180</v>
      </c>
      <c r="D1356" s="171" t="s">
        <v>614</v>
      </c>
      <c r="E1356" s="171" t="s">
        <v>269</v>
      </c>
      <c r="F1356" s="171">
        <v>3</v>
      </c>
      <c r="G1356" s="171" t="s">
        <v>43</v>
      </c>
      <c r="H1356" s="172">
        <v>72805.859500000006</v>
      </c>
      <c r="I1356" s="172">
        <v>127410.25410000001</v>
      </c>
      <c r="J1356" s="172">
        <v>98991.2693</v>
      </c>
      <c r="K1356" s="172">
        <v>173234.7213</v>
      </c>
      <c r="L1356" s="172">
        <v>125078.3523</v>
      </c>
      <c r="M1356" s="172">
        <v>218887.11660000001</v>
      </c>
      <c r="N1356" s="172">
        <v>164547.20050000001</v>
      </c>
      <c r="O1356" s="172">
        <v>287957.60090000002</v>
      </c>
      <c r="P1356" s="172">
        <v>203599.0607</v>
      </c>
      <c r="Q1356" s="172">
        <v>356298.35629999998</v>
      </c>
      <c r="R1356" s="172">
        <v>229170.31409999999</v>
      </c>
      <c r="S1356" s="172">
        <v>401048.04979999998</v>
      </c>
      <c r="T1356" s="172">
        <v>254370.91159999999</v>
      </c>
      <c r="U1356" s="172">
        <v>445149.09539999999</v>
      </c>
    </row>
    <row r="1357" spans="1:21">
      <c r="A1357" s="171">
        <v>7</v>
      </c>
      <c r="B1357" s="171" t="s">
        <v>556</v>
      </c>
      <c r="C1357" s="171" t="s">
        <v>180</v>
      </c>
      <c r="D1357" s="171" t="s">
        <v>614</v>
      </c>
      <c r="E1357" s="171" t="s">
        <v>269</v>
      </c>
      <c r="F1357" s="171">
        <v>4</v>
      </c>
      <c r="G1357" s="171" t="s">
        <v>46</v>
      </c>
      <c r="H1357" s="172">
        <v>82026.372199999998</v>
      </c>
      <c r="I1357" s="172">
        <v>131242.19750000001</v>
      </c>
      <c r="J1357" s="172">
        <v>114836.92110000001</v>
      </c>
      <c r="K1357" s="172">
        <v>183739.07639999999</v>
      </c>
      <c r="L1357" s="172">
        <v>147647.4699</v>
      </c>
      <c r="M1357" s="172">
        <v>236235.95550000001</v>
      </c>
      <c r="N1357" s="172">
        <v>196863.29319999999</v>
      </c>
      <c r="O1357" s="172">
        <v>314981.27399999998</v>
      </c>
      <c r="P1357" s="172">
        <v>246079.11660000001</v>
      </c>
      <c r="Q1357" s="172">
        <v>393726.59230000002</v>
      </c>
      <c r="R1357" s="172">
        <v>278889.6654</v>
      </c>
      <c r="S1357" s="172">
        <v>446223.47129999998</v>
      </c>
      <c r="T1357" s="172">
        <v>311700.21429999999</v>
      </c>
      <c r="U1357" s="172">
        <v>498720.35029999999</v>
      </c>
    </row>
    <row r="1358" spans="1:21">
      <c r="A1358" s="171">
        <v>7</v>
      </c>
      <c r="B1358" s="171" t="s">
        <v>556</v>
      </c>
      <c r="C1358" s="171" t="s">
        <v>180</v>
      </c>
      <c r="D1358" s="171" t="s">
        <v>614</v>
      </c>
      <c r="E1358" s="171" t="s">
        <v>310</v>
      </c>
      <c r="F1358" s="171">
        <v>1</v>
      </c>
      <c r="G1358" s="171" t="s">
        <v>48</v>
      </c>
      <c r="H1358" s="172">
        <v>95319.861000000004</v>
      </c>
      <c r="I1358" s="172">
        <v>166809.7568</v>
      </c>
      <c r="J1358" s="172">
        <v>123431.99099999999</v>
      </c>
      <c r="K1358" s="172">
        <v>216005.98430000001</v>
      </c>
      <c r="L1358" s="172">
        <v>147755.5632</v>
      </c>
      <c r="M1358" s="172">
        <v>258572.23560000001</v>
      </c>
      <c r="N1358" s="172">
        <v>176275.69709999999</v>
      </c>
      <c r="O1358" s="172">
        <v>308482.47009999998</v>
      </c>
      <c r="P1358" s="172">
        <v>207811.33</v>
      </c>
      <c r="Q1358" s="172">
        <v>363669.82750000001</v>
      </c>
      <c r="R1358" s="172">
        <v>227864.5024</v>
      </c>
      <c r="S1358" s="172">
        <v>398762.87920000002</v>
      </c>
      <c r="T1358" s="172">
        <v>246740.77830000001</v>
      </c>
      <c r="U1358" s="172">
        <v>431796.36200000002</v>
      </c>
    </row>
    <row r="1359" spans="1:21">
      <c r="A1359" s="171">
        <v>7</v>
      </c>
      <c r="B1359" s="171" t="s">
        <v>556</v>
      </c>
      <c r="C1359" s="171" t="s">
        <v>180</v>
      </c>
      <c r="D1359" s="171" t="s">
        <v>614</v>
      </c>
      <c r="E1359" s="171" t="s">
        <v>310</v>
      </c>
      <c r="F1359" s="171">
        <v>2</v>
      </c>
      <c r="G1359" s="171" t="s">
        <v>44</v>
      </c>
      <c r="H1359" s="172">
        <v>81476.245500000005</v>
      </c>
      <c r="I1359" s="172">
        <v>142583.42970000001</v>
      </c>
      <c r="J1359" s="172">
        <v>106553.17909999999</v>
      </c>
      <c r="K1359" s="172">
        <v>186468.06340000001</v>
      </c>
      <c r="L1359" s="172">
        <v>129271.4118</v>
      </c>
      <c r="M1359" s="172">
        <v>226224.97070000001</v>
      </c>
      <c r="N1359" s="172">
        <v>158067.51809999999</v>
      </c>
      <c r="O1359" s="172">
        <v>276618.1568</v>
      </c>
      <c r="P1359" s="172">
        <v>187469.61429999999</v>
      </c>
      <c r="Q1359" s="172">
        <v>328071.82510000002</v>
      </c>
      <c r="R1359" s="172">
        <v>206527.38630000001</v>
      </c>
      <c r="S1359" s="172">
        <v>361422.92619999999</v>
      </c>
      <c r="T1359" s="172">
        <v>224247.02789999999</v>
      </c>
      <c r="U1359" s="172">
        <v>392432.29889999999</v>
      </c>
    </row>
    <row r="1360" spans="1:21">
      <c r="A1360" s="171">
        <v>7</v>
      </c>
      <c r="B1360" s="171" t="s">
        <v>556</v>
      </c>
      <c r="C1360" s="171" t="s">
        <v>180</v>
      </c>
      <c r="D1360" s="171" t="s">
        <v>614</v>
      </c>
      <c r="E1360" s="171" t="s">
        <v>310</v>
      </c>
      <c r="F1360" s="171">
        <v>3</v>
      </c>
      <c r="G1360" s="171" t="s">
        <v>43</v>
      </c>
      <c r="H1360" s="172">
        <v>72512.367599999998</v>
      </c>
      <c r="I1360" s="172">
        <v>126896.64320000001</v>
      </c>
      <c r="J1360" s="172">
        <v>98665.099799999996</v>
      </c>
      <c r="K1360" s="172">
        <v>172663.9247</v>
      </c>
      <c r="L1360" s="172">
        <v>124722.3417</v>
      </c>
      <c r="M1360" s="172">
        <v>218264.09789999999</v>
      </c>
      <c r="N1360" s="172">
        <v>164136.6715</v>
      </c>
      <c r="O1360" s="172">
        <v>287239.1752</v>
      </c>
      <c r="P1360" s="172">
        <v>203146.04199999999</v>
      </c>
      <c r="Q1360" s="172">
        <v>355505.57339999999</v>
      </c>
      <c r="R1360" s="172">
        <v>228702.33379999999</v>
      </c>
      <c r="S1360" s="172">
        <v>400229.08429999999</v>
      </c>
      <c r="T1360" s="172">
        <v>253898.6617</v>
      </c>
      <c r="U1360" s="172">
        <v>444322.6581</v>
      </c>
    </row>
    <row r="1361" spans="1:21">
      <c r="A1361" s="171">
        <v>7</v>
      </c>
      <c r="B1361" s="171" t="s">
        <v>556</v>
      </c>
      <c r="C1361" s="171" t="s">
        <v>180</v>
      </c>
      <c r="D1361" s="171" t="s">
        <v>614</v>
      </c>
      <c r="E1361" s="171" t="s">
        <v>310</v>
      </c>
      <c r="F1361" s="171">
        <v>4</v>
      </c>
      <c r="G1361" s="171" t="s">
        <v>46</v>
      </c>
      <c r="H1361" s="172">
        <v>81228.265700000004</v>
      </c>
      <c r="I1361" s="172">
        <v>129965.22689999999</v>
      </c>
      <c r="J1361" s="172">
        <v>113719.57180000001</v>
      </c>
      <c r="K1361" s="172">
        <v>181951.31770000001</v>
      </c>
      <c r="L1361" s="172">
        <v>146210.8781</v>
      </c>
      <c r="M1361" s="172">
        <v>233937.40849999999</v>
      </c>
      <c r="N1361" s="172">
        <v>194947.83749999999</v>
      </c>
      <c r="O1361" s="172">
        <v>311916.54460000002</v>
      </c>
      <c r="P1361" s="172">
        <v>243684.79689999999</v>
      </c>
      <c r="Q1361" s="172">
        <v>389895.68070000003</v>
      </c>
      <c r="R1361" s="172">
        <v>276176.10310000001</v>
      </c>
      <c r="S1361" s="172">
        <v>441881.77159999998</v>
      </c>
      <c r="T1361" s="172">
        <v>308667.4093</v>
      </c>
      <c r="U1361" s="172">
        <v>493867.86229999998</v>
      </c>
    </row>
    <row r="1362" spans="1:21">
      <c r="A1362" s="171">
        <v>7</v>
      </c>
      <c r="B1362" s="171" t="s">
        <v>556</v>
      </c>
      <c r="C1362" s="171" t="s">
        <v>180</v>
      </c>
      <c r="D1362" s="171" t="s">
        <v>614</v>
      </c>
      <c r="E1362" s="171" t="s">
        <v>350</v>
      </c>
      <c r="F1362" s="171">
        <v>1</v>
      </c>
      <c r="G1362" s="171" t="s">
        <v>48</v>
      </c>
      <c r="H1362" s="172">
        <v>89943.734599999996</v>
      </c>
      <c r="I1362" s="172">
        <v>157401.53570000001</v>
      </c>
      <c r="J1362" s="172">
        <v>116343.5433</v>
      </c>
      <c r="K1362" s="172">
        <v>203601.20079999999</v>
      </c>
      <c r="L1362" s="172">
        <v>139183.89240000001</v>
      </c>
      <c r="M1362" s="172">
        <v>243571.81169999999</v>
      </c>
      <c r="N1362" s="172">
        <v>165918.484</v>
      </c>
      <c r="O1362" s="172">
        <v>290357.34700000001</v>
      </c>
      <c r="P1362" s="172">
        <v>195477.8075</v>
      </c>
      <c r="Q1362" s="172">
        <v>342086.16320000001</v>
      </c>
      <c r="R1362" s="172">
        <v>214275.10920000001</v>
      </c>
      <c r="S1362" s="172">
        <v>374981.44099999999</v>
      </c>
      <c r="T1362" s="172">
        <v>231919.88879999999</v>
      </c>
      <c r="U1362" s="172">
        <v>405859.80540000001</v>
      </c>
    </row>
    <row r="1363" spans="1:21">
      <c r="A1363" s="171">
        <v>7</v>
      </c>
      <c r="B1363" s="171" t="s">
        <v>556</v>
      </c>
      <c r="C1363" s="171" t="s">
        <v>180</v>
      </c>
      <c r="D1363" s="171" t="s">
        <v>614</v>
      </c>
      <c r="E1363" s="171" t="s">
        <v>350</v>
      </c>
      <c r="F1363" s="171">
        <v>2</v>
      </c>
      <c r="G1363" s="171" t="s">
        <v>44</v>
      </c>
      <c r="H1363" s="172">
        <v>77470.773700000005</v>
      </c>
      <c r="I1363" s="172">
        <v>135573.85389999999</v>
      </c>
      <c r="J1363" s="172">
        <v>101135.90029999999</v>
      </c>
      <c r="K1363" s="172">
        <v>176987.82550000001</v>
      </c>
      <c r="L1363" s="172">
        <v>122529.85430000001</v>
      </c>
      <c r="M1363" s="172">
        <v>214427.2452</v>
      </c>
      <c r="N1363" s="172">
        <v>149513.0944</v>
      </c>
      <c r="O1363" s="172">
        <v>261647.91519999999</v>
      </c>
      <c r="P1363" s="172">
        <v>177150.12239999999</v>
      </c>
      <c r="Q1363" s="172">
        <v>310012.71429999999</v>
      </c>
      <c r="R1363" s="172">
        <v>195050.57810000001</v>
      </c>
      <c r="S1363" s="172">
        <v>341338.51169999997</v>
      </c>
      <c r="T1363" s="172">
        <v>211653.24160000001</v>
      </c>
      <c r="U1363" s="172">
        <v>370393.1728</v>
      </c>
    </row>
    <row r="1364" spans="1:21">
      <c r="A1364" s="171">
        <v>7</v>
      </c>
      <c r="B1364" s="171" t="s">
        <v>556</v>
      </c>
      <c r="C1364" s="171" t="s">
        <v>180</v>
      </c>
      <c r="D1364" s="171" t="s">
        <v>614</v>
      </c>
      <c r="E1364" s="171" t="s">
        <v>350</v>
      </c>
      <c r="F1364" s="171">
        <v>3</v>
      </c>
      <c r="G1364" s="171" t="s">
        <v>43</v>
      </c>
      <c r="H1364" s="172">
        <v>69357.022899999996</v>
      </c>
      <c r="I1364" s="172">
        <v>121374.79</v>
      </c>
      <c r="J1364" s="172">
        <v>94530.014599999995</v>
      </c>
      <c r="K1364" s="172">
        <v>165427.52559999999</v>
      </c>
      <c r="L1364" s="172">
        <v>119616.97040000001</v>
      </c>
      <c r="M1364" s="172">
        <v>209329.69829999999</v>
      </c>
      <c r="N1364" s="172">
        <v>157543.3499</v>
      </c>
      <c r="O1364" s="172">
        <v>275700.86239999998</v>
      </c>
      <c r="P1364" s="172">
        <v>195104.86489999999</v>
      </c>
      <c r="Q1364" s="172">
        <v>341433.5135</v>
      </c>
      <c r="R1364" s="172">
        <v>219740.46969999999</v>
      </c>
      <c r="S1364" s="172">
        <v>384545.82209999999</v>
      </c>
      <c r="T1364" s="172">
        <v>244051.7507</v>
      </c>
      <c r="U1364" s="172">
        <v>427090.56359999999</v>
      </c>
    </row>
    <row r="1365" spans="1:21">
      <c r="A1365" s="171">
        <v>7</v>
      </c>
      <c r="B1365" s="171" t="s">
        <v>556</v>
      </c>
      <c r="C1365" s="171" t="s">
        <v>180</v>
      </c>
      <c r="D1365" s="171" t="s">
        <v>614</v>
      </c>
      <c r="E1365" s="171" t="s">
        <v>350</v>
      </c>
      <c r="F1365" s="171">
        <v>4</v>
      </c>
      <c r="G1365" s="171" t="s">
        <v>46</v>
      </c>
      <c r="H1365" s="172">
        <v>76678.429699999993</v>
      </c>
      <c r="I1365" s="172">
        <v>122685.48940000001</v>
      </c>
      <c r="J1365" s="172">
        <v>107349.80160000001</v>
      </c>
      <c r="K1365" s="172">
        <v>171759.6851</v>
      </c>
      <c r="L1365" s="172">
        <v>138021.1735</v>
      </c>
      <c r="M1365" s="172">
        <v>220833.88080000001</v>
      </c>
      <c r="N1365" s="172">
        <v>184028.23130000001</v>
      </c>
      <c r="O1365" s="172">
        <v>294445.17440000002</v>
      </c>
      <c r="P1365" s="172">
        <v>230035.28899999999</v>
      </c>
      <c r="Q1365" s="172">
        <v>368056.46799999999</v>
      </c>
      <c r="R1365" s="172">
        <v>260706.66089999999</v>
      </c>
      <c r="S1365" s="172">
        <v>417130.66369999998</v>
      </c>
      <c r="T1365" s="172">
        <v>291378.03279999999</v>
      </c>
      <c r="U1365" s="172">
        <v>466204.85940000002</v>
      </c>
    </row>
    <row r="1366" spans="1:21">
      <c r="A1366" s="171">
        <v>7</v>
      </c>
      <c r="B1366" s="171" t="s">
        <v>556</v>
      </c>
      <c r="C1366" s="171" t="s">
        <v>180</v>
      </c>
      <c r="D1366" s="171" t="s">
        <v>614</v>
      </c>
      <c r="E1366" s="171" t="s">
        <v>342</v>
      </c>
      <c r="F1366" s="171">
        <v>1</v>
      </c>
      <c r="G1366" s="171" t="s">
        <v>48</v>
      </c>
      <c r="H1366" s="172">
        <v>104305.8466</v>
      </c>
      <c r="I1366" s="172">
        <v>182535.23139999999</v>
      </c>
      <c r="J1366" s="172">
        <v>134993.8841</v>
      </c>
      <c r="K1366" s="172">
        <v>236239.29730000001</v>
      </c>
      <c r="L1366" s="172">
        <v>161545.24419999999</v>
      </c>
      <c r="M1366" s="172">
        <v>282704.17739999999</v>
      </c>
      <c r="N1366" s="172">
        <v>192650.33119999999</v>
      </c>
      <c r="O1366" s="172">
        <v>337138.0796</v>
      </c>
      <c r="P1366" s="172">
        <v>227043.07139999999</v>
      </c>
      <c r="Q1366" s="172">
        <v>397325.37479999999</v>
      </c>
      <c r="R1366" s="172">
        <v>248913.54190000001</v>
      </c>
      <c r="S1366" s="172">
        <v>435598.69829999999</v>
      </c>
      <c r="T1366" s="172">
        <v>269471.55739999999</v>
      </c>
      <c r="U1366" s="172">
        <v>471575.2254</v>
      </c>
    </row>
    <row r="1367" spans="1:21">
      <c r="A1367" s="171">
        <v>7</v>
      </c>
      <c r="B1367" s="171" t="s">
        <v>556</v>
      </c>
      <c r="C1367" s="171" t="s">
        <v>180</v>
      </c>
      <c r="D1367" s="171" t="s">
        <v>614</v>
      </c>
      <c r="E1367" s="171" t="s">
        <v>342</v>
      </c>
      <c r="F1367" s="171">
        <v>2</v>
      </c>
      <c r="G1367" s="171" t="s">
        <v>44</v>
      </c>
      <c r="H1367" s="172">
        <v>89502.771800000002</v>
      </c>
      <c r="I1367" s="172">
        <v>156629.85070000001</v>
      </c>
      <c r="J1367" s="172">
        <v>116945.25260000001</v>
      </c>
      <c r="K1367" s="172">
        <v>204654.19219999999</v>
      </c>
      <c r="L1367" s="172">
        <v>141780.01199999999</v>
      </c>
      <c r="M1367" s="172">
        <v>248115.02110000001</v>
      </c>
      <c r="N1367" s="172">
        <v>173180.19820000001</v>
      </c>
      <c r="O1367" s="172">
        <v>303065.3468</v>
      </c>
      <c r="P1367" s="172">
        <v>205291.53279999999</v>
      </c>
      <c r="Q1367" s="172">
        <v>359260.18229999999</v>
      </c>
      <c r="R1367" s="172">
        <v>226097.6146</v>
      </c>
      <c r="S1367" s="172">
        <v>395670.82559999998</v>
      </c>
      <c r="T1367" s="172">
        <v>245418.83300000001</v>
      </c>
      <c r="U1367" s="172">
        <v>429482.95779999997</v>
      </c>
    </row>
    <row r="1368" spans="1:21">
      <c r="A1368" s="171">
        <v>7</v>
      </c>
      <c r="B1368" s="171" t="s">
        <v>556</v>
      </c>
      <c r="C1368" s="171" t="s">
        <v>180</v>
      </c>
      <c r="D1368" s="171" t="s">
        <v>614</v>
      </c>
      <c r="E1368" s="171" t="s">
        <v>342</v>
      </c>
      <c r="F1368" s="171">
        <v>3</v>
      </c>
      <c r="G1368" s="171" t="s">
        <v>43</v>
      </c>
      <c r="H1368" s="172">
        <v>79895.730200000005</v>
      </c>
      <c r="I1368" s="172">
        <v>139817.52789999999</v>
      </c>
      <c r="J1368" s="172">
        <v>108804.1292</v>
      </c>
      <c r="K1368" s="172">
        <v>190407.226</v>
      </c>
      <c r="L1368" s="172">
        <v>137610.41949999999</v>
      </c>
      <c r="M1368" s="172">
        <v>240818.234</v>
      </c>
      <c r="N1368" s="172">
        <v>181171.08720000001</v>
      </c>
      <c r="O1368" s="172">
        <v>317049.40259999997</v>
      </c>
      <c r="P1368" s="172">
        <v>224298.72889999999</v>
      </c>
      <c r="Q1368" s="172">
        <v>392522.77559999999</v>
      </c>
      <c r="R1368" s="172">
        <v>252569.35</v>
      </c>
      <c r="S1368" s="172">
        <v>441996.36249999999</v>
      </c>
      <c r="T1368" s="172">
        <v>280455.05910000001</v>
      </c>
      <c r="U1368" s="172">
        <v>490796.35330000002</v>
      </c>
    </row>
    <row r="1369" spans="1:21">
      <c r="A1369" s="171">
        <v>7</v>
      </c>
      <c r="B1369" s="171" t="s">
        <v>556</v>
      </c>
      <c r="C1369" s="171" t="s">
        <v>180</v>
      </c>
      <c r="D1369" s="171" t="s">
        <v>614</v>
      </c>
      <c r="E1369" s="171" t="s">
        <v>342</v>
      </c>
      <c r="F1369" s="171">
        <v>4</v>
      </c>
      <c r="G1369" s="171" t="s">
        <v>46</v>
      </c>
      <c r="H1369" s="172">
        <v>88904.272500000006</v>
      </c>
      <c r="I1369" s="172">
        <v>142246.83809999999</v>
      </c>
      <c r="J1369" s="172">
        <v>124465.9814</v>
      </c>
      <c r="K1369" s="172">
        <v>199145.57320000001</v>
      </c>
      <c r="L1369" s="172">
        <v>160027.69039999999</v>
      </c>
      <c r="M1369" s="172">
        <v>256044.30850000001</v>
      </c>
      <c r="N1369" s="172">
        <v>213370.25390000001</v>
      </c>
      <c r="O1369" s="172">
        <v>341392.41139999998</v>
      </c>
      <c r="P1369" s="172">
        <v>266712.8174</v>
      </c>
      <c r="Q1369" s="172">
        <v>426740.51419999998</v>
      </c>
      <c r="R1369" s="172">
        <v>302274.52639999997</v>
      </c>
      <c r="S1369" s="172">
        <v>483639.24930000002</v>
      </c>
      <c r="T1369" s="172">
        <v>337836.2353</v>
      </c>
      <c r="U1369" s="172">
        <v>540537.98459999997</v>
      </c>
    </row>
    <row r="1370" spans="1:21">
      <c r="A1370" s="171">
        <v>7</v>
      </c>
      <c r="B1370" s="171" t="s">
        <v>556</v>
      </c>
      <c r="C1370" s="171" t="s">
        <v>180</v>
      </c>
      <c r="D1370" s="171" t="s">
        <v>614</v>
      </c>
      <c r="E1370" s="171" t="s">
        <v>424</v>
      </c>
      <c r="F1370" s="171">
        <v>1</v>
      </c>
      <c r="G1370" s="171" t="s">
        <v>48</v>
      </c>
      <c r="H1370" s="172">
        <v>91971.967699999994</v>
      </c>
      <c r="I1370" s="172">
        <v>160950.94349999999</v>
      </c>
      <c r="J1370" s="172">
        <v>118906.6436</v>
      </c>
      <c r="K1370" s="172">
        <v>208086.62640000001</v>
      </c>
      <c r="L1370" s="172">
        <v>142208.94699999999</v>
      </c>
      <c r="M1370" s="172">
        <v>248865.65729999999</v>
      </c>
      <c r="N1370" s="172">
        <v>169462.01389999999</v>
      </c>
      <c r="O1370" s="172">
        <v>296558.52439999999</v>
      </c>
      <c r="P1370" s="172">
        <v>199593.6447</v>
      </c>
      <c r="Q1370" s="172">
        <v>349288.87829999998</v>
      </c>
      <c r="R1370" s="172">
        <v>218755.29149999999</v>
      </c>
      <c r="S1370" s="172">
        <v>382821.76020000002</v>
      </c>
      <c r="T1370" s="172">
        <v>236718.39840000001</v>
      </c>
      <c r="U1370" s="172">
        <v>414257.1972</v>
      </c>
    </row>
    <row r="1371" spans="1:21">
      <c r="A1371" s="171">
        <v>7</v>
      </c>
      <c r="B1371" s="171" t="s">
        <v>556</v>
      </c>
      <c r="C1371" s="171" t="s">
        <v>180</v>
      </c>
      <c r="D1371" s="171" t="s">
        <v>614</v>
      </c>
      <c r="E1371" s="171" t="s">
        <v>424</v>
      </c>
      <c r="F1371" s="171">
        <v>2</v>
      </c>
      <c r="G1371" s="171" t="s">
        <v>44</v>
      </c>
      <c r="H1371" s="172">
        <v>79499.006800000003</v>
      </c>
      <c r="I1371" s="172">
        <v>139123.26190000001</v>
      </c>
      <c r="J1371" s="172">
        <v>103699.0006</v>
      </c>
      <c r="K1371" s="172">
        <v>181473.25109999999</v>
      </c>
      <c r="L1371" s="172">
        <v>125554.909</v>
      </c>
      <c r="M1371" s="172">
        <v>219721.09080000001</v>
      </c>
      <c r="N1371" s="172">
        <v>153056.6243</v>
      </c>
      <c r="O1371" s="172">
        <v>267849.09250000003</v>
      </c>
      <c r="P1371" s="172">
        <v>181265.95970000001</v>
      </c>
      <c r="Q1371" s="172">
        <v>317215.42930000002</v>
      </c>
      <c r="R1371" s="172">
        <v>199530.7605</v>
      </c>
      <c r="S1371" s="172">
        <v>349178.8309</v>
      </c>
      <c r="T1371" s="172">
        <v>216451.7512</v>
      </c>
      <c r="U1371" s="172">
        <v>378790.56459999998</v>
      </c>
    </row>
    <row r="1372" spans="1:21">
      <c r="A1372" s="171">
        <v>7</v>
      </c>
      <c r="B1372" s="171" t="s">
        <v>556</v>
      </c>
      <c r="C1372" s="171" t="s">
        <v>180</v>
      </c>
      <c r="D1372" s="171" t="s">
        <v>614</v>
      </c>
      <c r="E1372" s="171" t="s">
        <v>424</v>
      </c>
      <c r="F1372" s="171">
        <v>3</v>
      </c>
      <c r="G1372" s="171" t="s">
        <v>43</v>
      </c>
      <c r="H1372" s="172">
        <v>71366.586500000005</v>
      </c>
      <c r="I1372" s="172">
        <v>124891.52619999999</v>
      </c>
      <c r="J1372" s="172">
        <v>97343.403600000005</v>
      </c>
      <c r="K1372" s="172">
        <v>170350.95629999999</v>
      </c>
      <c r="L1372" s="172">
        <v>123234.18489999999</v>
      </c>
      <c r="M1372" s="172">
        <v>215659.8235</v>
      </c>
      <c r="N1372" s="172">
        <v>162366.30239999999</v>
      </c>
      <c r="O1372" s="172">
        <v>284141.02919999999</v>
      </c>
      <c r="P1372" s="172">
        <v>201133.55549999999</v>
      </c>
      <c r="Q1372" s="172">
        <v>351983.72200000001</v>
      </c>
      <c r="R1372" s="172">
        <v>226572.98579999999</v>
      </c>
      <c r="S1372" s="172">
        <v>396502.72509999998</v>
      </c>
      <c r="T1372" s="172">
        <v>251688.09210000001</v>
      </c>
      <c r="U1372" s="172">
        <v>440454.16110000003</v>
      </c>
    </row>
    <row r="1373" spans="1:21">
      <c r="A1373" s="171">
        <v>7</v>
      </c>
      <c r="B1373" s="171" t="s">
        <v>556</v>
      </c>
      <c r="C1373" s="171" t="s">
        <v>180</v>
      </c>
      <c r="D1373" s="171" t="s">
        <v>614</v>
      </c>
      <c r="E1373" s="171" t="s">
        <v>424</v>
      </c>
      <c r="F1373" s="171">
        <v>4</v>
      </c>
      <c r="G1373" s="171" t="s">
        <v>46</v>
      </c>
      <c r="H1373" s="172">
        <v>78422.555600000007</v>
      </c>
      <c r="I1373" s="172">
        <v>125476.0909</v>
      </c>
      <c r="J1373" s="172">
        <v>109791.5779</v>
      </c>
      <c r="K1373" s="172">
        <v>175666.52729999999</v>
      </c>
      <c r="L1373" s="172">
        <v>141160.60019999999</v>
      </c>
      <c r="M1373" s="172">
        <v>225856.96369999999</v>
      </c>
      <c r="N1373" s="172">
        <v>188214.13370000001</v>
      </c>
      <c r="O1373" s="172">
        <v>301142.61829999997</v>
      </c>
      <c r="P1373" s="172">
        <v>235267.66699999999</v>
      </c>
      <c r="Q1373" s="172">
        <v>376428.27279999998</v>
      </c>
      <c r="R1373" s="172">
        <v>266636.68920000002</v>
      </c>
      <c r="S1373" s="172">
        <v>426618.70919999998</v>
      </c>
      <c r="T1373" s="172">
        <v>298005.71159999998</v>
      </c>
      <c r="U1373" s="172">
        <v>476809.14559999999</v>
      </c>
    </row>
    <row r="1374" spans="1:21">
      <c r="A1374" s="171">
        <v>7</v>
      </c>
      <c r="B1374" s="171" t="s">
        <v>556</v>
      </c>
      <c r="C1374" s="171" t="s">
        <v>180</v>
      </c>
      <c r="D1374" s="171" t="s">
        <v>614</v>
      </c>
      <c r="E1374" s="171" t="s">
        <v>420</v>
      </c>
      <c r="F1374" s="171">
        <v>1</v>
      </c>
      <c r="G1374" s="171" t="s">
        <v>48</v>
      </c>
      <c r="H1374" s="172">
        <v>93291.627900000007</v>
      </c>
      <c r="I1374" s="172">
        <v>163260.34890000001</v>
      </c>
      <c r="J1374" s="172">
        <v>120868.8907</v>
      </c>
      <c r="K1374" s="172">
        <v>211520.55859999999</v>
      </c>
      <c r="L1374" s="172">
        <v>144730.5086</v>
      </c>
      <c r="M1374" s="172">
        <v>253278.39</v>
      </c>
      <c r="N1374" s="172">
        <v>172732.1672</v>
      </c>
      <c r="O1374" s="172">
        <v>302281.2928</v>
      </c>
      <c r="P1374" s="172">
        <v>203695.49280000001</v>
      </c>
      <c r="Q1374" s="172">
        <v>356467.11239999998</v>
      </c>
      <c r="R1374" s="172">
        <v>223384.32000000001</v>
      </c>
      <c r="S1374" s="172">
        <v>390922.56</v>
      </c>
      <c r="T1374" s="172">
        <v>241942.26869999999</v>
      </c>
      <c r="U1374" s="172">
        <v>423398.97029999999</v>
      </c>
    </row>
    <row r="1375" spans="1:21">
      <c r="A1375" s="171">
        <v>7</v>
      </c>
      <c r="B1375" s="171" t="s">
        <v>556</v>
      </c>
      <c r="C1375" s="171" t="s">
        <v>180</v>
      </c>
      <c r="D1375" s="171" t="s">
        <v>614</v>
      </c>
      <c r="E1375" s="171" t="s">
        <v>420</v>
      </c>
      <c r="F1375" s="171">
        <v>2</v>
      </c>
      <c r="G1375" s="171" t="s">
        <v>44</v>
      </c>
      <c r="H1375" s="172">
        <v>79448.012400000007</v>
      </c>
      <c r="I1375" s="172">
        <v>139034.02179999999</v>
      </c>
      <c r="J1375" s="172">
        <v>103990.0787</v>
      </c>
      <c r="K1375" s="172">
        <v>181982.63769999999</v>
      </c>
      <c r="L1375" s="172">
        <v>126246.3572</v>
      </c>
      <c r="M1375" s="172">
        <v>220931.1251</v>
      </c>
      <c r="N1375" s="172">
        <v>154523.98819999999</v>
      </c>
      <c r="O1375" s="172">
        <v>270416.97950000002</v>
      </c>
      <c r="P1375" s="172">
        <v>183353.77720000001</v>
      </c>
      <c r="Q1375" s="172">
        <v>320869.11009999999</v>
      </c>
      <c r="R1375" s="172">
        <v>202047.20389999999</v>
      </c>
      <c r="S1375" s="172">
        <v>353582.60690000001</v>
      </c>
      <c r="T1375" s="172">
        <v>219448.5183</v>
      </c>
      <c r="U1375" s="172">
        <v>384034.90710000001</v>
      </c>
    </row>
    <row r="1376" spans="1:21">
      <c r="A1376" s="171">
        <v>7</v>
      </c>
      <c r="B1376" s="171" t="s">
        <v>556</v>
      </c>
      <c r="C1376" s="171" t="s">
        <v>180</v>
      </c>
      <c r="D1376" s="171" t="s">
        <v>614</v>
      </c>
      <c r="E1376" s="171" t="s">
        <v>420</v>
      </c>
      <c r="F1376" s="171">
        <v>3</v>
      </c>
      <c r="G1376" s="171" t="s">
        <v>43</v>
      </c>
      <c r="H1376" s="172">
        <v>70502.804099999994</v>
      </c>
      <c r="I1376" s="172">
        <v>123379.90700000001</v>
      </c>
      <c r="J1376" s="172">
        <v>95851.710900000005</v>
      </c>
      <c r="K1376" s="172">
        <v>167740.49410000001</v>
      </c>
      <c r="L1376" s="172">
        <v>121105.12729999999</v>
      </c>
      <c r="M1376" s="172">
        <v>211933.97270000001</v>
      </c>
      <c r="N1376" s="172">
        <v>159313.71909999999</v>
      </c>
      <c r="O1376" s="172">
        <v>278799.00829999999</v>
      </c>
      <c r="P1376" s="172">
        <v>197117.35130000001</v>
      </c>
      <c r="Q1376" s="172">
        <v>344955.36479999998</v>
      </c>
      <c r="R1376" s="172">
        <v>221869.81779999999</v>
      </c>
      <c r="S1376" s="172">
        <v>388272.18119999999</v>
      </c>
      <c r="T1376" s="172">
        <v>246262.32029999999</v>
      </c>
      <c r="U1376" s="172">
        <v>430959.06060000003</v>
      </c>
    </row>
    <row r="1377" spans="1:21">
      <c r="A1377" s="171">
        <v>7</v>
      </c>
      <c r="B1377" s="171" t="s">
        <v>556</v>
      </c>
      <c r="C1377" s="171" t="s">
        <v>180</v>
      </c>
      <c r="D1377" s="171" t="s">
        <v>614</v>
      </c>
      <c r="E1377" s="171" t="s">
        <v>420</v>
      </c>
      <c r="F1377" s="171">
        <v>4</v>
      </c>
      <c r="G1377" s="171" t="s">
        <v>46</v>
      </c>
      <c r="H1377" s="172">
        <v>79484.139599999995</v>
      </c>
      <c r="I1377" s="172">
        <v>127174.6254</v>
      </c>
      <c r="J1377" s="172">
        <v>111277.79549999999</v>
      </c>
      <c r="K1377" s="172">
        <v>178044.4754</v>
      </c>
      <c r="L1377" s="172">
        <v>143071.45129999999</v>
      </c>
      <c r="M1377" s="172">
        <v>228914.32560000001</v>
      </c>
      <c r="N1377" s="172">
        <v>190761.93520000001</v>
      </c>
      <c r="O1377" s="172">
        <v>305219.10080000001</v>
      </c>
      <c r="P1377" s="172">
        <v>238452.41889999999</v>
      </c>
      <c r="Q1377" s="172">
        <v>381523.87589999998</v>
      </c>
      <c r="R1377" s="172">
        <v>270246.0748</v>
      </c>
      <c r="S1377" s="172">
        <v>432393.72600000002</v>
      </c>
      <c r="T1377" s="172">
        <v>302039.73060000001</v>
      </c>
      <c r="U1377" s="172">
        <v>483263.57610000001</v>
      </c>
    </row>
    <row r="1378" spans="1:21">
      <c r="A1378" s="171">
        <v>7</v>
      </c>
      <c r="B1378" s="171" t="s">
        <v>556</v>
      </c>
      <c r="C1378" s="171" t="s">
        <v>180</v>
      </c>
      <c r="D1378" s="171" t="s">
        <v>614</v>
      </c>
      <c r="E1378" s="171" t="s">
        <v>476</v>
      </c>
      <c r="F1378" s="171">
        <v>1</v>
      </c>
      <c r="G1378" s="171" t="s">
        <v>48</v>
      </c>
      <c r="H1378" s="172">
        <v>99315.867499999993</v>
      </c>
      <c r="I1378" s="172">
        <v>173802.76809999999</v>
      </c>
      <c r="J1378" s="172">
        <v>128570.1615</v>
      </c>
      <c r="K1378" s="172">
        <v>224997.78260000001</v>
      </c>
      <c r="L1378" s="172">
        <v>153881.49559999999</v>
      </c>
      <c r="M1378" s="172">
        <v>269292.61729999998</v>
      </c>
      <c r="N1378" s="172">
        <v>183546.49919999999</v>
      </c>
      <c r="O1378" s="172">
        <v>321206.3737</v>
      </c>
      <c r="P1378" s="172">
        <v>216347.48439999999</v>
      </c>
      <c r="Q1378" s="172">
        <v>378608.09769999998</v>
      </c>
      <c r="R1378" s="172">
        <v>237205.5226</v>
      </c>
      <c r="S1378" s="172">
        <v>415109.66460000002</v>
      </c>
      <c r="T1378" s="172">
        <v>256825.28090000001</v>
      </c>
      <c r="U1378" s="172">
        <v>449444.24160000001</v>
      </c>
    </row>
    <row r="1379" spans="1:21">
      <c r="A1379" s="171">
        <v>7</v>
      </c>
      <c r="B1379" s="171" t="s">
        <v>556</v>
      </c>
      <c r="C1379" s="171" t="s">
        <v>180</v>
      </c>
      <c r="D1379" s="171" t="s">
        <v>614</v>
      </c>
      <c r="E1379" s="171" t="s">
        <v>476</v>
      </c>
      <c r="F1379" s="171">
        <v>2</v>
      </c>
      <c r="G1379" s="171" t="s">
        <v>44</v>
      </c>
      <c r="H1379" s="172">
        <v>85061.055800000002</v>
      </c>
      <c r="I1379" s="172">
        <v>148856.84770000001</v>
      </c>
      <c r="J1379" s="172">
        <v>111189.99920000001</v>
      </c>
      <c r="K1379" s="172">
        <v>194582.49849999999</v>
      </c>
      <c r="L1379" s="172">
        <v>134848.31049999999</v>
      </c>
      <c r="M1379" s="172">
        <v>235984.54329999999</v>
      </c>
      <c r="N1379" s="172">
        <v>164797.48379999999</v>
      </c>
      <c r="O1379" s="172">
        <v>288395.59659999999</v>
      </c>
      <c r="P1379" s="172">
        <v>195401.55989999999</v>
      </c>
      <c r="Q1379" s="172">
        <v>341952.72989999998</v>
      </c>
      <c r="R1379" s="172">
        <v>215234.63140000001</v>
      </c>
      <c r="S1379" s="172">
        <v>376660.60499999998</v>
      </c>
      <c r="T1379" s="172">
        <v>233663.39989999999</v>
      </c>
      <c r="U1379" s="172">
        <v>408910.94990000001</v>
      </c>
    </row>
    <row r="1380" spans="1:21">
      <c r="A1380" s="171">
        <v>7</v>
      </c>
      <c r="B1380" s="171" t="s">
        <v>556</v>
      </c>
      <c r="C1380" s="171" t="s">
        <v>180</v>
      </c>
      <c r="D1380" s="171" t="s">
        <v>614</v>
      </c>
      <c r="E1380" s="171" t="s">
        <v>476</v>
      </c>
      <c r="F1380" s="171">
        <v>3</v>
      </c>
      <c r="G1380" s="171" t="s">
        <v>43</v>
      </c>
      <c r="H1380" s="172">
        <v>75820.203299999994</v>
      </c>
      <c r="I1380" s="172">
        <v>132685.35569999999</v>
      </c>
      <c r="J1380" s="172">
        <v>103211.35060000001</v>
      </c>
      <c r="K1380" s="172">
        <v>180619.86360000001</v>
      </c>
      <c r="L1380" s="172">
        <v>130504.1712</v>
      </c>
      <c r="M1380" s="172">
        <v>228382.2996</v>
      </c>
      <c r="N1380" s="172">
        <v>171781.6257</v>
      </c>
      <c r="O1380" s="172">
        <v>300617.84490000003</v>
      </c>
      <c r="P1380" s="172">
        <v>212642.09220000001</v>
      </c>
      <c r="Q1380" s="172">
        <v>372123.66129999998</v>
      </c>
      <c r="R1380" s="172">
        <v>239419.08309999999</v>
      </c>
      <c r="S1380" s="172">
        <v>418983.39549999998</v>
      </c>
      <c r="T1380" s="172">
        <v>265825.41810000001</v>
      </c>
      <c r="U1380" s="172">
        <v>465194.4817</v>
      </c>
    </row>
    <row r="1381" spans="1:21">
      <c r="A1381" s="171">
        <v>7</v>
      </c>
      <c r="B1381" s="171" t="s">
        <v>556</v>
      </c>
      <c r="C1381" s="171" t="s">
        <v>180</v>
      </c>
      <c r="D1381" s="171" t="s">
        <v>614</v>
      </c>
      <c r="E1381" s="171" t="s">
        <v>476</v>
      </c>
      <c r="F1381" s="171">
        <v>4</v>
      </c>
      <c r="G1381" s="171" t="s">
        <v>46</v>
      </c>
      <c r="H1381" s="172">
        <v>84642.559899999993</v>
      </c>
      <c r="I1381" s="172">
        <v>135428.09779999999</v>
      </c>
      <c r="J1381" s="172">
        <v>118499.58379999999</v>
      </c>
      <c r="K1381" s="172">
        <v>189599.33689999999</v>
      </c>
      <c r="L1381" s="172">
        <v>152356.6078</v>
      </c>
      <c r="M1381" s="172">
        <v>243770.57610000001</v>
      </c>
      <c r="N1381" s="172">
        <v>203142.14369999999</v>
      </c>
      <c r="O1381" s="172">
        <v>325027.43479999999</v>
      </c>
      <c r="P1381" s="172">
        <v>253927.6796</v>
      </c>
      <c r="Q1381" s="172">
        <v>406284.29330000002</v>
      </c>
      <c r="R1381" s="172">
        <v>287784.7035</v>
      </c>
      <c r="S1381" s="172">
        <v>460455.53240000003</v>
      </c>
      <c r="T1381" s="172">
        <v>321641.72749999998</v>
      </c>
      <c r="U1381" s="172">
        <v>514626.77159999998</v>
      </c>
    </row>
    <row r="1382" spans="1:21">
      <c r="A1382" s="171">
        <v>7</v>
      </c>
      <c r="B1382" s="171" t="s">
        <v>556</v>
      </c>
      <c r="C1382" s="171" t="s">
        <v>180</v>
      </c>
      <c r="D1382" s="171" t="s">
        <v>614</v>
      </c>
      <c r="E1382" s="171" t="s">
        <v>491</v>
      </c>
      <c r="F1382" s="171">
        <v>1</v>
      </c>
      <c r="G1382" s="171" t="s">
        <v>48</v>
      </c>
      <c r="H1382" s="172">
        <v>105766.56540000001</v>
      </c>
      <c r="I1382" s="172">
        <v>185091.48939999999</v>
      </c>
      <c r="J1382" s="172">
        <v>136928.1839</v>
      </c>
      <c r="K1382" s="172">
        <v>239624.32190000001</v>
      </c>
      <c r="L1382" s="172">
        <v>163889.8639</v>
      </c>
      <c r="M1382" s="172">
        <v>286807.26199999999</v>
      </c>
      <c r="N1382" s="172">
        <v>195491.72750000001</v>
      </c>
      <c r="O1382" s="172">
        <v>342110.52309999999</v>
      </c>
      <c r="P1382" s="172">
        <v>230434.4369</v>
      </c>
      <c r="Q1382" s="172">
        <v>403260.26449999999</v>
      </c>
      <c r="R1382" s="172">
        <v>252654.34239999999</v>
      </c>
      <c r="S1382" s="172">
        <v>442145.0993</v>
      </c>
      <c r="T1382" s="172">
        <v>273557.93190000003</v>
      </c>
      <c r="U1382" s="172">
        <v>478726.38099999999</v>
      </c>
    </row>
    <row r="1383" spans="1:21">
      <c r="A1383" s="171">
        <v>7</v>
      </c>
      <c r="B1383" s="171" t="s">
        <v>556</v>
      </c>
      <c r="C1383" s="171" t="s">
        <v>180</v>
      </c>
      <c r="D1383" s="171" t="s">
        <v>614</v>
      </c>
      <c r="E1383" s="171" t="s">
        <v>491</v>
      </c>
      <c r="F1383" s="171">
        <v>2</v>
      </c>
      <c r="G1383" s="171" t="s">
        <v>44</v>
      </c>
      <c r="H1383" s="172">
        <v>90552.294599999994</v>
      </c>
      <c r="I1383" s="172">
        <v>158466.51550000001</v>
      </c>
      <c r="J1383" s="172">
        <v>118378.20209999999</v>
      </c>
      <c r="K1383" s="172">
        <v>207161.85370000001</v>
      </c>
      <c r="L1383" s="172">
        <v>143575.5981</v>
      </c>
      <c r="M1383" s="172">
        <v>251257.29670000001</v>
      </c>
      <c r="N1383" s="172">
        <v>175480.758</v>
      </c>
      <c r="O1383" s="172">
        <v>307091.32650000002</v>
      </c>
      <c r="P1383" s="172">
        <v>208078.68950000001</v>
      </c>
      <c r="Q1383" s="172">
        <v>364137.70659999998</v>
      </c>
      <c r="R1383" s="172">
        <v>229204.64</v>
      </c>
      <c r="S1383" s="172">
        <v>401108.1201</v>
      </c>
      <c r="T1383" s="172">
        <v>248837.07699999999</v>
      </c>
      <c r="U1383" s="172">
        <v>435464.8848</v>
      </c>
    </row>
    <row r="1384" spans="1:21">
      <c r="A1384" s="171">
        <v>7</v>
      </c>
      <c r="B1384" s="171" t="s">
        <v>556</v>
      </c>
      <c r="C1384" s="171" t="s">
        <v>180</v>
      </c>
      <c r="D1384" s="171" t="s">
        <v>614</v>
      </c>
      <c r="E1384" s="171" t="s">
        <v>491</v>
      </c>
      <c r="F1384" s="171">
        <v>3</v>
      </c>
      <c r="G1384" s="171" t="s">
        <v>43</v>
      </c>
      <c r="H1384" s="172">
        <v>80691.6152</v>
      </c>
      <c r="I1384" s="172">
        <v>141210.32670000001</v>
      </c>
      <c r="J1384" s="172">
        <v>109833.649</v>
      </c>
      <c r="K1384" s="172">
        <v>192208.88570000001</v>
      </c>
      <c r="L1384" s="172">
        <v>138870.7378</v>
      </c>
      <c r="M1384" s="172">
        <v>243023.7911</v>
      </c>
      <c r="N1384" s="172">
        <v>182787.3596</v>
      </c>
      <c r="O1384" s="172">
        <v>319877.87939999998</v>
      </c>
      <c r="P1384" s="172">
        <v>226258.927</v>
      </c>
      <c r="Q1384" s="172">
        <v>395953.12239999999</v>
      </c>
      <c r="R1384" s="172">
        <v>254745.467</v>
      </c>
      <c r="S1384" s="172">
        <v>445804.56709999999</v>
      </c>
      <c r="T1384" s="172">
        <v>282836.40289999999</v>
      </c>
      <c r="U1384" s="172">
        <v>494963.70490000001</v>
      </c>
    </row>
    <row r="1385" spans="1:21">
      <c r="A1385" s="171">
        <v>7</v>
      </c>
      <c r="B1385" s="171" t="s">
        <v>556</v>
      </c>
      <c r="C1385" s="171" t="s">
        <v>180</v>
      </c>
      <c r="D1385" s="171" t="s">
        <v>614</v>
      </c>
      <c r="E1385" s="171" t="s">
        <v>491</v>
      </c>
      <c r="F1385" s="171">
        <v>4</v>
      </c>
      <c r="G1385" s="171" t="s">
        <v>46</v>
      </c>
      <c r="H1385" s="172">
        <v>90138.412500000006</v>
      </c>
      <c r="I1385" s="172">
        <v>144221.46220000001</v>
      </c>
      <c r="J1385" s="172">
        <v>126193.77740000001</v>
      </c>
      <c r="K1385" s="172">
        <v>201910.04689999999</v>
      </c>
      <c r="L1385" s="172">
        <v>162249.14249999999</v>
      </c>
      <c r="M1385" s="172">
        <v>259598.6318</v>
      </c>
      <c r="N1385" s="172">
        <v>216332.1899</v>
      </c>
      <c r="O1385" s="172">
        <v>346131.50910000002</v>
      </c>
      <c r="P1385" s="172">
        <v>270415.23749999999</v>
      </c>
      <c r="Q1385" s="172">
        <v>432664.38630000001</v>
      </c>
      <c r="R1385" s="172">
        <v>306470.60239999997</v>
      </c>
      <c r="S1385" s="172">
        <v>490352.97110000002</v>
      </c>
      <c r="T1385" s="172">
        <v>342525.96740000002</v>
      </c>
      <c r="U1385" s="172">
        <v>548041.55590000004</v>
      </c>
    </row>
    <row r="1386" spans="1:21">
      <c r="A1386" s="171">
        <v>7</v>
      </c>
      <c r="B1386" s="171" t="s">
        <v>556</v>
      </c>
      <c r="C1386" s="171" t="s">
        <v>182</v>
      </c>
      <c r="D1386" s="171" t="s">
        <v>615</v>
      </c>
      <c r="E1386" s="171" t="s">
        <v>227</v>
      </c>
      <c r="F1386" s="171">
        <v>1</v>
      </c>
      <c r="G1386" s="171" t="s">
        <v>48</v>
      </c>
      <c r="H1386" s="172">
        <v>89376.223499999993</v>
      </c>
      <c r="I1386" s="172">
        <v>156408.39110000001</v>
      </c>
      <c r="J1386" s="172">
        <v>115714.74649999999</v>
      </c>
      <c r="K1386" s="172">
        <v>202500.8064</v>
      </c>
      <c r="L1386" s="172">
        <v>138503.462</v>
      </c>
      <c r="M1386" s="172">
        <v>242381.05850000001</v>
      </c>
      <c r="N1386" s="172">
        <v>165216.35569999999</v>
      </c>
      <c r="O1386" s="172">
        <v>289128.6225</v>
      </c>
      <c r="P1386" s="172">
        <v>194753.342</v>
      </c>
      <c r="Q1386" s="172">
        <v>340818.34850000002</v>
      </c>
      <c r="R1386" s="172">
        <v>213535.734</v>
      </c>
      <c r="S1386" s="172">
        <v>373687.53450000001</v>
      </c>
      <c r="T1386" s="172">
        <v>231207.76089999999</v>
      </c>
      <c r="U1386" s="172">
        <v>404613.58169999998</v>
      </c>
    </row>
    <row r="1387" spans="1:21">
      <c r="A1387" s="171">
        <v>7</v>
      </c>
      <c r="B1387" s="171" t="s">
        <v>556</v>
      </c>
      <c r="C1387" s="171" t="s">
        <v>182</v>
      </c>
      <c r="D1387" s="171" t="s">
        <v>615</v>
      </c>
      <c r="E1387" s="171" t="s">
        <v>227</v>
      </c>
      <c r="F1387" s="171">
        <v>2</v>
      </c>
      <c r="G1387" s="171" t="s">
        <v>44</v>
      </c>
      <c r="H1387" s="172">
        <v>76492.066399999996</v>
      </c>
      <c r="I1387" s="172">
        <v>133861.11619999999</v>
      </c>
      <c r="J1387" s="172">
        <v>100005.7531</v>
      </c>
      <c r="K1387" s="172">
        <v>175010.06789999999</v>
      </c>
      <c r="L1387" s="172">
        <v>121300.3903</v>
      </c>
      <c r="M1387" s="172">
        <v>212275.68299999999</v>
      </c>
      <c r="N1387" s="172">
        <v>148270.12959999999</v>
      </c>
      <c r="O1387" s="172">
        <v>259472.7268</v>
      </c>
      <c r="P1387" s="172">
        <v>175821.44810000001</v>
      </c>
      <c r="Q1387" s="172">
        <v>307687.53419999999</v>
      </c>
      <c r="R1387" s="172">
        <v>193677.42790000001</v>
      </c>
      <c r="S1387" s="172">
        <v>338935.4987</v>
      </c>
      <c r="T1387" s="172">
        <v>210272.98319999999</v>
      </c>
      <c r="U1387" s="172">
        <v>367977.7206</v>
      </c>
    </row>
    <row r="1388" spans="1:21">
      <c r="A1388" s="171">
        <v>7</v>
      </c>
      <c r="B1388" s="171" t="s">
        <v>556</v>
      </c>
      <c r="C1388" s="171" t="s">
        <v>182</v>
      </c>
      <c r="D1388" s="171" t="s">
        <v>615</v>
      </c>
      <c r="E1388" s="171" t="s">
        <v>227</v>
      </c>
      <c r="F1388" s="171">
        <v>3</v>
      </c>
      <c r="G1388" s="171" t="s">
        <v>43</v>
      </c>
      <c r="H1388" s="172">
        <v>68143.347299999994</v>
      </c>
      <c r="I1388" s="172">
        <v>119250.8579</v>
      </c>
      <c r="J1388" s="172">
        <v>92746.149699999994</v>
      </c>
      <c r="K1388" s="172">
        <v>162305.76199999999</v>
      </c>
      <c r="L1388" s="172">
        <v>117260.07980000001</v>
      </c>
      <c r="M1388" s="172">
        <v>205205.1397</v>
      </c>
      <c r="N1388" s="172">
        <v>154336.677</v>
      </c>
      <c r="O1388" s="172">
        <v>270089.18489999999</v>
      </c>
      <c r="P1388" s="172">
        <v>191036.38140000001</v>
      </c>
      <c r="Q1388" s="172">
        <v>334313.66739999998</v>
      </c>
      <c r="R1388" s="172">
        <v>215084.0808</v>
      </c>
      <c r="S1388" s="172">
        <v>376397.14140000002</v>
      </c>
      <c r="T1388" s="172">
        <v>238796.76439999999</v>
      </c>
      <c r="U1388" s="172">
        <v>417894.33760000003</v>
      </c>
    </row>
    <row r="1389" spans="1:21">
      <c r="A1389" s="171">
        <v>7</v>
      </c>
      <c r="B1389" s="171" t="s">
        <v>556</v>
      </c>
      <c r="C1389" s="171" t="s">
        <v>182</v>
      </c>
      <c r="D1389" s="171" t="s">
        <v>615</v>
      </c>
      <c r="E1389" s="171" t="s">
        <v>227</v>
      </c>
      <c r="F1389" s="171">
        <v>4</v>
      </c>
      <c r="G1389" s="171" t="s">
        <v>46</v>
      </c>
      <c r="H1389" s="172">
        <v>76168.446299999996</v>
      </c>
      <c r="I1389" s="172">
        <v>121869.516</v>
      </c>
      <c r="J1389" s="172">
        <v>106635.82490000001</v>
      </c>
      <c r="K1389" s="172">
        <v>170617.3222</v>
      </c>
      <c r="L1389" s="172">
        <v>137103.20329999999</v>
      </c>
      <c r="M1389" s="172">
        <v>219365.1286</v>
      </c>
      <c r="N1389" s="172">
        <v>182804.27110000001</v>
      </c>
      <c r="O1389" s="172">
        <v>292486.8382</v>
      </c>
      <c r="P1389" s="172">
        <v>228505.3389</v>
      </c>
      <c r="Q1389" s="172">
        <v>365608.5477</v>
      </c>
      <c r="R1389" s="172">
        <v>258972.71739999999</v>
      </c>
      <c r="S1389" s="172">
        <v>414356.3541</v>
      </c>
      <c r="T1389" s="172">
        <v>289440.09600000002</v>
      </c>
      <c r="U1389" s="172">
        <v>463104.1605</v>
      </c>
    </row>
    <row r="1390" spans="1:21">
      <c r="A1390" s="171">
        <v>7</v>
      </c>
      <c r="B1390" s="171" t="s">
        <v>556</v>
      </c>
      <c r="C1390" s="171" t="s">
        <v>182</v>
      </c>
      <c r="D1390" s="171" t="s">
        <v>615</v>
      </c>
      <c r="E1390" s="171" t="s">
        <v>271</v>
      </c>
      <c r="F1390" s="171">
        <v>1</v>
      </c>
      <c r="G1390" s="171" t="s">
        <v>48</v>
      </c>
      <c r="H1390" s="172">
        <v>89943.734599999996</v>
      </c>
      <c r="I1390" s="172">
        <v>157401.53570000001</v>
      </c>
      <c r="J1390" s="172">
        <v>116343.5433</v>
      </c>
      <c r="K1390" s="172">
        <v>203601.20079999999</v>
      </c>
      <c r="L1390" s="172">
        <v>139183.89240000001</v>
      </c>
      <c r="M1390" s="172">
        <v>243571.81169999999</v>
      </c>
      <c r="N1390" s="172">
        <v>165918.484</v>
      </c>
      <c r="O1390" s="172">
        <v>290357.34700000001</v>
      </c>
      <c r="P1390" s="172">
        <v>195477.8075</v>
      </c>
      <c r="Q1390" s="172">
        <v>342086.16320000001</v>
      </c>
      <c r="R1390" s="172">
        <v>214275.10920000001</v>
      </c>
      <c r="S1390" s="172">
        <v>374981.44099999999</v>
      </c>
      <c r="T1390" s="172">
        <v>231919.88879999999</v>
      </c>
      <c r="U1390" s="172">
        <v>405859.80540000001</v>
      </c>
    </row>
    <row r="1391" spans="1:21">
      <c r="A1391" s="171">
        <v>7</v>
      </c>
      <c r="B1391" s="171" t="s">
        <v>556</v>
      </c>
      <c r="C1391" s="171" t="s">
        <v>182</v>
      </c>
      <c r="D1391" s="171" t="s">
        <v>615</v>
      </c>
      <c r="E1391" s="171" t="s">
        <v>271</v>
      </c>
      <c r="F1391" s="171">
        <v>2</v>
      </c>
      <c r="G1391" s="171" t="s">
        <v>44</v>
      </c>
      <c r="H1391" s="172">
        <v>77470.773700000005</v>
      </c>
      <c r="I1391" s="172">
        <v>135573.85389999999</v>
      </c>
      <c r="J1391" s="172">
        <v>101135.90029999999</v>
      </c>
      <c r="K1391" s="172">
        <v>176987.82550000001</v>
      </c>
      <c r="L1391" s="172">
        <v>122529.85430000001</v>
      </c>
      <c r="M1391" s="172">
        <v>214427.2452</v>
      </c>
      <c r="N1391" s="172">
        <v>149513.0944</v>
      </c>
      <c r="O1391" s="172">
        <v>261647.91519999999</v>
      </c>
      <c r="P1391" s="172">
        <v>177150.12239999999</v>
      </c>
      <c r="Q1391" s="172">
        <v>310012.71429999999</v>
      </c>
      <c r="R1391" s="172">
        <v>195050.57810000001</v>
      </c>
      <c r="S1391" s="172">
        <v>341338.51169999997</v>
      </c>
      <c r="T1391" s="172">
        <v>211653.24160000001</v>
      </c>
      <c r="U1391" s="172">
        <v>370393.1728</v>
      </c>
    </row>
    <row r="1392" spans="1:21">
      <c r="A1392" s="171">
        <v>7</v>
      </c>
      <c r="B1392" s="171" t="s">
        <v>556</v>
      </c>
      <c r="C1392" s="171" t="s">
        <v>182</v>
      </c>
      <c r="D1392" s="171" t="s">
        <v>615</v>
      </c>
      <c r="E1392" s="171" t="s">
        <v>271</v>
      </c>
      <c r="F1392" s="171">
        <v>3</v>
      </c>
      <c r="G1392" s="171" t="s">
        <v>43</v>
      </c>
      <c r="H1392" s="172">
        <v>69357.022899999996</v>
      </c>
      <c r="I1392" s="172">
        <v>121374.79</v>
      </c>
      <c r="J1392" s="172">
        <v>94530.014599999995</v>
      </c>
      <c r="K1392" s="172">
        <v>165427.52559999999</v>
      </c>
      <c r="L1392" s="172">
        <v>119616.97040000001</v>
      </c>
      <c r="M1392" s="172">
        <v>209329.69829999999</v>
      </c>
      <c r="N1392" s="172">
        <v>157543.3499</v>
      </c>
      <c r="O1392" s="172">
        <v>275700.86239999998</v>
      </c>
      <c r="P1392" s="172">
        <v>195104.86489999999</v>
      </c>
      <c r="Q1392" s="172">
        <v>341433.5135</v>
      </c>
      <c r="R1392" s="172">
        <v>219740.46969999999</v>
      </c>
      <c r="S1392" s="172">
        <v>384545.82209999999</v>
      </c>
      <c r="T1392" s="172">
        <v>244051.7507</v>
      </c>
      <c r="U1392" s="172">
        <v>427090.56359999999</v>
      </c>
    </row>
    <row r="1393" spans="1:21">
      <c r="A1393" s="171">
        <v>7</v>
      </c>
      <c r="B1393" s="171" t="s">
        <v>556</v>
      </c>
      <c r="C1393" s="171" t="s">
        <v>182</v>
      </c>
      <c r="D1393" s="171" t="s">
        <v>615</v>
      </c>
      <c r="E1393" s="171" t="s">
        <v>271</v>
      </c>
      <c r="F1393" s="171">
        <v>4</v>
      </c>
      <c r="G1393" s="171" t="s">
        <v>46</v>
      </c>
      <c r="H1393" s="172">
        <v>76678.429699999993</v>
      </c>
      <c r="I1393" s="172">
        <v>122685.48940000001</v>
      </c>
      <c r="J1393" s="172">
        <v>107349.80160000001</v>
      </c>
      <c r="K1393" s="172">
        <v>171759.6851</v>
      </c>
      <c r="L1393" s="172">
        <v>138021.1735</v>
      </c>
      <c r="M1393" s="172">
        <v>220833.88080000001</v>
      </c>
      <c r="N1393" s="172">
        <v>184028.23130000001</v>
      </c>
      <c r="O1393" s="172">
        <v>294445.17440000002</v>
      </c>
      <c r="P1393" s="172">
        <v>230035.28899999999</v>
      </c>
      <c r="Q1393" s="172">
        <v>368056.46799999999</v>
      </c>
      <c r="R1393" s="172">
        <v>260706.66089999999</v>
      </c>
      <c r="S1393" s="172">
        <v>417130.66369999998</v>
      </c>
      <c r="T1393" s="172">
        <v>291378.03279999999</v>
      </c>
      <c r="U1393" s="172">
        <v>466204.85940000002</v>
      </c>
    </row>
    <row r="1394" spans="1:21">
      <c r="A1394" s="171">
        <v>7</v>
      </c>
      <c r="B1394" s="171" t="s">
        <v>556</v>
      </c>
      <c r="C1394" s="171" t="s">
        <v>182</v>
      </c>
      <c r="D1394" s="171" t="s">
        <v>615</v>
      </c>
      <c r="E1394" s="171" t="s">
        <v>312</v>
      </c>
      <c r="F1394" s="171">
        <v>1</v>
      </c>
      <c r="G1394" s="171" t="s">
        <v>48</v>
      </c>
      <c r="H1394" s="172">
        <v>91851.060200000007</v>
      </c>
      <c r="I1394" s="172">
        <v>160739.35550000001</v>
      </c>
      <c r="J1394" s="172">
        <v>118930.5984</v>
      </c>
      <c r="K1394" s="172">
        <v>208128.54730000001</v>
      </c>
      <c r="L1394" s="172">
        <v>142360.61139999999</v>
      </c>
      <c r="M1394" s="172">
        <v>249131.07010000001</v>
      </c>
      <c r="N1394" s="172">
        <v>169829.52</v>
      </c>
      <c r="O1394" s="172">
        <v>297201.65999999997</v>
      </c>
      <c r="P1394" s="172">
        <v>200202.6298</v>
      </c>
      <c r="Q1394" s="172">
        <v>350354.60220000002</v>
      </c>
      <c r="R1394" s="172">
        <v>219516.6299</v>
      </c>
      <c r="S1394" s="172">
        <v>384154.10220000002</v>
      </c>
      <c r="T1394" s="172">
        <v>237693.39490000001</v>
      </c>
      <c r="U1394" s="172">
        <v>415963.4411</v>
      </c>
    </row>
    <row r="1395" spans="1:21">
      <c r="A1395" s="171">
        <v>7</v>
      </c>
      <c r="B1395" s="171" t="s">
        <v>556</v>
      </c>
      <c r="C1395" s="171" t="s">
        <v>182</v>
      </c>
      <c r="D1395" s="171" t="s">
        <v>615</v>
      </c>
      <c r="E1395" s="171" t="s">
        <v>312</v>
      </c>
      <c r="F1395" s="171">
        <v>2</v>
      </c>
      <c r="G1395" s="171" t="s">
        <v>44</v>
      </c>
      <c r="H1395" s="172">
        <v>78555.706300000005</v>
      </c>
      <c r="I1395" s="172">
        <v>137472.486</v>
      </c>
      <c r="J1395" s="172">
        <v>102720.2536</v>
      </c>
      <c r="K1395" s="172">
        <v>179760.44390000001</v>
      </c>
      <c r="L1395" s="172">
        <v>124608.505</v>
      </c>
      <c r="M1395" s="172">
        <v>218064.88370000001</v>
      </c>
      <c r="N1395" s="172">
        <v>152342.45629999999</v>
      </c>
      <c r="O1395" s="172">
        <v>266599.29859999998</v>
      </c>
      <c r="P1395" s="172">
        <v>180666.52600000001</v>
      </c>
      <c r="Q1395" s="172">
        <v>316166.4204</v>
      </c>
      <c r="R1395" s="172">
        <v>199024.54730000001</v>
      </c>
      <c r="S1395" s="172">
        <v>348292.95779999997</v>
      </c>
      <c r="T1395" s="172">
        <v>216090.4852</v>
      </c>
      <c r="U1395" s="172">
        <v>378158.3492</v>
      </c>
    </row>
    <row r="1396" spans="1:21">
      <c r="A1396" s="171">
        <v>7</v>
      </c>
      <c r="B1396" s="171" t="s">
        <v>556</v>
      </c>
      <c r="C1396" s="171" t="s">
        <v>182</v>
      </c>
      <c r="D1396" s="171" t="s">
        <v>615</v>
      </c>
      <c r="E1396" s="171" t="s">
        <v>312</v>
      </c>
      <c r="F1396" s="171">
        <v>3</v>
      </c>
      <c r="G1396" s="171" t="s">
        <v>43</v>
      </c>
      <c r="H1396" s="172">
        <v>69944.014200000005</v>
      </c>
      <c r="I1396" s="172">
        <v>122402.0248</v>
      </c>
      <c r="J1396" s="172">
        <v>95182.364000000001</v>
      </c>
      <c r="K1396" s="172">
        <v>166569.13690000001</v>
      </c>
      <c r="L1396" s="172">
        <v>120329.00509999999</v>
      </c>
      <c r="M1396" s="172">
        <v>210575.75889999999</v>
      </c>
      <c r="N1396" s="172">
        <v>158364.42540000001</v>
      </c>
      <c r="O1396" s="172">
        <v>277137.74449999997</v>
      </c>
      <c r="P1396" s="172">
        <v>196010.92430000001</v>
      </c>
      <c r="Q1396" s="172">
        <v>343019.11739999999</v>
      </c>
      <c r="R1396" s="172">
        <v>220676.45499999999</v>
      </c>
      <c r="S1396" s="172">
        <v>386183.79629999999</v>
      </c>
      <c r="T1396" s="172">
        <v>244996.27789999999</v>
      </c>
      <c r="U1396" s="172">
        <v>428743.48619999998</v>
      </c>
    </row>
    <row r="1397" spans="1:21">
      <c r="A1397" s="171">
        <v>7</v>
      </c>
      <c r="B1397" s="171" t="s">
        <v>556</v>
      </c>
      <c r="C1397" s="171" t="s">
        <v>182</v>
      </c>
      <c r="D1397" s="171" t="s">
        <v>615</v>
      </c>
      <c r="E1397" s="171" t="s">
        <v>312</v>
      </c>
      <c r="F1397" s="171">
        <v>4</v>
      </c>
      <c r="G1397" s="171" t="s">
        <v>46</v>
      </c>
      <c r="H1397" s="172">
        <v>78274.650500000003</v>
      </c>
      <c r="I1397" s="172">
        <v>125239.44259999999</v>
      </c>
      <c r="J1397" s="172">
        <v>109584.51059999999</v>
      </c>
      <c r="K1397" s="172">
        <v>175335.21969999999</v>
      </c>
      <c r="L1397" s="172">
        <v>140894.37090000001</v>
      </c>
      <c r="M1397" s="172">
        <v>225430.99669999999</v>
      </c>
      <c r="N1397" s="172">
        <v>187859.1611</v>
      </c>
      <c r="O1397" s="172">
        <v>300574.66230000003</v>
      </c>
      <c r="P1397" s="172">
        <v>234823.95139999999</v>
      </c>
      <c r="Q1397" s="172">
        <v>375718.32789999997</v>
      </c>
      <c r="R1397" s="172">
        <v>266133.81150000001</v>
      </c>
      <c r="S1397" s="172">
        <v>425814.10489999998</v>
      </c>
      <c r="T1397" s="172">
        <v>297443.67170000001</v>
      </c>
      <c r="U1397" s="172">
        <v>475909.88199999998</v>
      </c>
    </row>
    <row r="1398" spans="1:21">
      <c r="A1398" s="171">
        <v>7</v>
      </c>
      <c r="B1398" s="171" t="s">
        <v>556</v>
      </c>
      <c r="C1398" s="171" t="s">
        <v>182</v>
      </c>
      <c r="D1398" s="171" t="s">
        <v>615</v>
      </c>
      <c r="E1398" s="171" t="s">
        <v>352</v>
      </c>
      <c r="F1398" s="171">
        <v>1</v>
      </c>
      <c r="G1398" s="171" t="s">
        <v>48</v>
      </c>
      <c r="H1398" s="172">
        <v>89883.281000000003</v>
      </c>
      <c r="I1398" s="172">
        <v>157295.74170000001</v>
      </c>
      <c r="J1398" s="172">
        <v>116355.52069999999</v>
      </c>
      <c r="K1398" s="172">
        <v>203622.1611</v>
      </c>
      <c r="L1398" s="172">
        <v>139259.72459999999</v>
      </c>
      <c r="M1398" s="172">
        <v>243704.51800000001</v>
      </c>
      <c r="N1398" s="172">
        <v>166102.23689999999</v>
      </c>
      <c r="O1398" s="172">
        <v>290678.91450000001</v>
      </c>
      <c r="P1398" s="172">
        <v>195782.29980000001</v>
      </c>
      <c r="Q1398" s="172">
        <v>342619.0246</v>
      </c>
      <c r="R1398" s="172">
        <v>214655.77789999999</v>
      </c>
      <c r="S1398" s="172">
        <v>375647.61139999999</v>
      </c>
      <c r="T1398" s="172">
        <v>232407.38649999999</v>
      </c>
      <c r="U1398" s="172">
        <v>406712.9265</v>
      </c>
    </row>
    <row r="1399" spans="1:21">
      <c r="A1399" s="171">
        <v>7</v>
      </c>
      <c r="B1399" s="171" t="s">
        <v>556</v>
      </c>
      <c r="C1399" s="171" t="s">
        <v>182</v>
      </c>
      <c r="D1399" s="171" t="s">
        <v>615</v>
      </c>
      <c r="E1399" s="171" t="s">
        <v>352</v>
      </c>
      <c r="F1399" s="171">
        <v>2</v>
      </c>
      <c r="G1399" s="171" t="s">
        <v>44</v>
      </c>
      <c r="H1399" s="172">
        <v>76999.123900000006</v>
      </c>
      <c r="I1399" s="172">
        <v>134748.46679999999</v>
      </c>
      <c r="J1399" s="172">
        <v>100646.5272</v>
      </c>
      <c r="K1399" s="172">
        <v>176131.4227</v>
      </c>
      <c r="L1399" s="172">
        <v>122056.6528</v>
      </c>
      <c r="M1399" s="172">
        <v>213599.14249999999</v>
      </c>
      <c r="N1399" s="172">
        <v>149156.01070000001</v>
      </c>
      <c r="O1399" s="172">
        <v>261023.01879999999</v>
      </c>
      <c r="P1399" s="172">
        <v>176850.40590000001</v>
      </c>
      <c r="Q1399" s="172">
        <v>309488.21029999998</v>
      </c>
      <c r="R1399" s="172">
        <v>194797.47169999999</v>
      </c>
      <c r="S1399" s="172">
        <v>340895.57559999998</v>
      </c>
      <c r="T1399" s="172">
        <v>211472.60879999999</v>
      </c>
      <c r="U1399" s="172">
        <v>370077.06540000002</v>
      </c>
    </row>
    <row r="1400" spans="1:21">
      <c r="A1400" s="171">
        <v>7</v>
      </c>
      <c r="B1400" s="171" t="s">
        <v>556</v>
      </c>
      <c r="C1400" s="171" t="s">
        <v>182</v>
      </c>
      <c r="D1400" s="171" t="s">
        <v>615</v>
      </c>
      <c r="E1400" s="171" t="s">
        <v>352</v>
      </c>
      <c r="F1400" s="171">
        <v>3</v>
      </c>
      <c r="G1400" s="171" t="s">
        <v>43</v>
      </c>
      <c r="H1400" s="172">
        <v>68645.737500000003</v>
      </c>
      <c r="I1400" s="172">
        <v>120130.04059999999</v>
      </c>
      <c r="J1400" s="172">
        <v>93449.495899999994</v>
      </c>
      <c r="K1400" s="172">
        <v>163536.61790000001</v>
      </c>
      <c r="L1400" s="172">
        <v>118164.3821</v>
      </c>
      <c r="M1400" s="172">
        <v>206787.6686</v>
      </c>
      <c r="N1400" s="172">
        <v>155542.41339999999</v>
      </c>
      <c r="O1400" s="172">
        <v>272199.22340000002</v>
      </c>
      <c r="P1400" s="172">
        <v>192543.55179999999</v>
      </c>
      <c r="Q1400" s="172">
        <v>336951.2156</v>
      </c>
      <c r="R1400" s="172">
        <v>216792.20730000001</v>
      </c>
      <c r="S1400" s="172">
        <v>379386.3628</v>
      </c>
      <c r="T1400" s="172">
        <v>240705.8469</v>
      </c>
      <c r="U1400" s="172">
        <v>421235.23200000002</v>
      </c>
    </row>
    <row r="1401" spans="1:21">
      <c r="A1401" s="171">
        <v>7</v>
      </c>
      <c r="B1401" s="171" t="s">
        <v>556</v>
      </c>
      <c r="C1401" s="171" t="s">
        <v>182</v>
      </c>
      <c r="D1401" s="171" t="s">
        <v>615</v>
      </c>
      <c r="E1401" s="171" t="s">
        <v>352</v>
      </c>
      <c r="F1401" s="171">
        <v>4</v>
      </c>
      <c r="G1401" s="171" t="s">
        <v>46</v>
      </c>
      <c r="H1401" s="172">
        <v>76604.477199999994</v>
      </c>
      <c r="I1401" s="172">
        <v>122567.16529999999</v>
      </c>
      <c r="J1401" s="172">
        <v>107246.268</v>
      </c>
      <c r="K1401" s="172">
        <v>171594.03140000001</v>
      </c>
      <c r="L1401" s="172">
        <v>137888.0589</v>
      </c>
      <c r="M1401" s="172">
        <v>220620.89749999999</v>
      </c>
      <c r="N1401" s="172">
        <v>183850.7452</v>
      </c>
      <c r="O1401" s="172">
        <v>294161.19669999997</v>
      </c>
      <c r="P1401" s="172">
        <v>229813.43150000001</v>
      </c>
      <c r="Q1401" s="172">
        <v>367701.49579999998</v>
      </c>
      <c r="R1401" s="172">
        <v>260455.22229999999</v>
      </c>
      <c r="S1401" s="172">
        <v>416728.36190000002</v>
      </c>
      <c r="T1401" s="172">
        <v>291097.01319999999</v>
      </c>
      <c r="U1401" s="172">
        <v>465755.228</v>
      </c>
    </row>
    <row r="1402" spans="1:21">
      <c r="A1402" s="171">
        <v>7</v>
      </c>
      <c r="B1402" s="171" t="s">
        <v>556</v>
      </c>
      <c r="C1402" s="171" t="s">
        <v>182</v>
      </c>
      <c r="D1402" s="171" t="s">
        <v>615</v>
      </c>
      <c r="E1402" s="171" t="s">
        <v>390</v>
      </c>
      <c r="F1402" s="171">
        <v>1</v>
      </c>
      <c r="G1402" s="171" t="s">
        <v>48</v>
      </c>
      <c r="H1402" s="172">
        <v>90430.641000000003</v>
      </c>
      <c r="I1402" s="172">
        <v>158253.62169999999</v>
      </c>
      <c r="J1402" s="172">
        <v>116988.30989999999</v>
      </c>
      <c r="K1402" s="172">
        <v>204729.54240000001</v>
      </c>
      <c r="L1402" s="172">
        <v>139965.43229999999</v>
      </c>
      <c r="M1402" s="172">
        <v>244939.50649999999</v>
      </c>
      <c r="N1402" s="172">
        <v>166865.61610000001</v>
      </c>
      <c r="O1402" s="172">
        <v>292014.82829999999</v>
      </c>
      <c r="P1402" s="172">
        <v>196608.26269999999</v>
      </c>
      <c r="Q1402" s="172">
        <v>344064.45970000001</v>
      </c>
      <c r="R1402" s="172">
        <v>215522.04269999999</v>
      </c>
      <c r="S1402" s="172">
        <v>377163.5747</v>
      </c>
      <c r="T1402" s="172">
        <v>233282.01370000001</v>
      </c>
      <c r="U1402" s="172">
        <v>408243.52389999997</v>
      </c>
    </row>
    <row r="1403" spans="1:21">
      <c r="A1403" s="171">
        <v>7</v>
      </c>
      <c r="B1403" s="171" t="s">
        <v>556</v>
      </c>
      <c r="C1403" s="171" t="s">
        <v>182</v>
      </c>
      <c r="D1403" s="171" t="s">
        <v>615</v>
      </c>
      <c r="E1403" s="171" t="s">
        <v>390</v>
      </c>
      <c r="F1403" s="171">
        <v>2</v>
      </c>
      <c r="G1403" s="171" t="s">
        <v>44</v>
      </c>
      <c r="H1403" s="172">
        <v>77820.614600000001</v>
      </c>
      <c r="I1403" s="172">
        <v>136186.07560000001</v>
      </c>
      <c r="J1403" s="172">
        <v>101613.55009999999</v>
      </c>
      <c r="K1403" s="172">
        <v>177823.7127</v>
      </c>
      <c r="L1403" s="172">
        <v>123128.38310000001</v>
      </c>
      <c r="M1403" s="172">
        <v>215474.6704</v>
      </c>
      <c r="N1403" s="172">
        <v>150279.94760000001</v>
      </c>
      <c r="O1403" s="172">
        <v>262989.90840000001</v>
      </c>
      <c r="P1403" s="172">
        <v>178079.1747</v>
      </c>
      <c r="Q1403" s="172">
        <v>311638.55570000003</v>
      </c>
      <c r="R1403" s="172">
        <v>196086.25330000001</v>
      </c>
      <c r="S1403" s="172">
        <v>343150.94319999998</v>
      </c>
      <c r="T1403" s="172">
        <v>212792.6562</v>
      </c>
      <c r="U1403" s="172">
        <v>372387.14850000001</v>
      </c>
    </row>
    <row r="1404" spans="1:21">
      <c r="A1404" s="171">
        <v>7</v>
      </c>
      <c r="B1404" s="171" t="s">
        <v>556</v>
      </c>
      <c r="C1404" s="171" t="s">
        <v>182</v>
      </c>
      <c r="D1404" s="171" t="s">
        <v>615</v>
      </c>
      <c r="E1404" s="171" t="s">
        <v>390</v>
      </c>
      <c r="F1404" s="171">
        <v>3</v>
      </c>
      <c r="G1404" s="171" t="s">
        <v>43</v>
      </c>
      <c r="H1404" s="172">
        <v>69622.317899999995</v>
      </c>
      <c r="I1404" s="172">
        <v>121839.0563</v>
      </c>
      <c r="J1404" s="172">
        <v>94873.187999999995</v>
      </c>
      <c r="K1404" s="172">
        <v>166028.07889999999</v>
      </c>
      <c r="L1404" s="172">
        <v>120037.0765</v>
      </c>
      <c r="M1404" s="172">
        <v>210064.88399999999</v>
      </c>
      <c r="N1404" s="172">
        <v>158082.10740000001</v>
      </c>
      <c r="O1404" s="172">
        <v>276643.68790000002</v>
      </c>
      <c r="P1404" s="172">
        <v>195758.26420000001</v>
      </c>
      <c r="Q1404" s="172">
        <v>342576.96230000001</v>
      </c>
      <c r="R1404" s="172">
        <v>220465.84210000001</v>
      </c>
      <c r="S1404" s="172">
        <v>385815.22360000003</v>
      </c>
      <c r="T1404" s="172">
        <v>244845.5319</v>
      </c>
      <c r="U1404" s="172">
        <v>428479.68079999997</v>
      </c>
    </row>
    <row r="1405" spans="1:21">
      <c r="A1405" s="171">
        <v>7</v>
      </c>
      <c r="B1405" s="171" t="s">
        <v>556</v>
      </c>
      <c r="C1405" s="171" t="s">
        <v>182</v>
      </c>
      <c r="D1405" s="171" t="s">
        <v>615</v>
      </c>
      <c r="E1405" s="171" t="s">
        <v>390</v>
      </c>
      <c r="F1405" s="171">
        <v>4</v>
      </c>
      <c r="G1405" s="171" t="s">
        <v>46</v>
      </c>
      <c r="H1405" s="172">
        <v>77089.809699999998</v>
      </c>
      <c r="I1405" s="172">
        <v>123343.6974</v>
      </c>
      <c r="J1405" s="172">
        <v>107925.73360000001</v>
      </c>
      <c r="K1405" s="172">
        <v>172681.17619999999</v>
      </c>
      <c r="L1405" s="172">
        <v>138761.6574</v>
      </c>
      <c r="M1405" s="172">
        <v>222018.65530000001</v>
      </c>
      <c r="N1405" s="172">
        <v>185015.54319999999</v>
      </c>
      <c r="O1405" s="172">
        <v>296024.8737</v>
      </c>
      <c r="P1405" s="172">
        <v>231269.42910000001</v>
      </c>
      <c r="Q1405" s="172">
        <v>370031.092</v>
      </c>
      <c r="R1405" s="172">
        <v>262105.3529</v>
      </c>
      <c r="S1405" s="172">
        <v>419368.57089999999</v>
      </c>
      <c r="T1405" s="172">
        <v>292941.27679999999</v>
      </c>
      <c r="U1405" s="172">
        <v>468706.04989999998</v>
      </c>
    </row>
    <row r="1406" spans="1:21">
      <c r="A1406" s="171">
        <v>8</v>
      </c>
      <c r="B1406" s="171" t="s">
        <v>557</v>
      </c>
      <c r="C1406" s="171" t="s">
        <v>163</v>
      </c>
      <c r="D1406" s="171" t="s">
        <v>616</v>
      </c>
      <c r="E1406" s="171" t="s">
        <v>210</v>
      </c>
      <c r="F1406" s="171">
        <v>1</v>
      </c>
      <c r="G1406" s="171" t="s">
        <v>48</v>
      </c>
      <c r="H1406" s="172">
        <v>93392.384099999996</v>
      </c>
      <c r="I1406" s="172">
        <v>163436.67230000001</v>
      </c>
      <c r="J1406" s="172">
        <v>120848.9284</v>
      </c>
      <c r="K1406" s="172">
        <v>211485.62460000001</v>
      </c>
      <c r="L1406" s="172">
        <v>144604.12160000001</v>
      </c>
      <c r="M1406" s="172">
        <v>253057.2127</v>
      </c>
      <c r="N1406" s="172">
        <v>172425.91209999999</v>
      </c>
      <c r="O1406" s="172">
        <v>301745.34629999998</v>
      </c>
      <c r="P1406" s="172">
        <v>203188.00510000001</v>
      </c>
      <c r="Q1406" s="172">
        <v>355579.00890000002</v>
      </c>
      <c r="R1406" s="172">
        <v>222749.8714</v>
      </c>
      <c r="S1406" s="172">
        <v>389812.27480000001</v>
      </c>
      <c r="T1406" s="172">
        <v>241129.7715</v>
      </c>
      <c r="U1406" s="172">
        <v>421977.10009999998</v>
      </c>
    </row>
    <row r="1407" spans="1:21">
      <c r="A1407" s="171">
        <v>8</v>
      </c>
      <c r="B1407" s="171" t="s">
        <v>557</v>
      </c>
      <c r="C1407" s="171" t="s">
        <v>163</v>
      </c>
      <c r="D1407" s="171" t="s">
        <v>616</v>
      </c>
      <c r="E1407" s="171" t="s">
        <v>210</v>
      </c>
      <c r="F1407" s="171">
        <v>2</v>
      </c>
      <c r="G1407" s="171" t="s">
        <v>44</v>
      </c>
      <c r="H1407" s="172">
        <v>80234.096300000005</v>
      </c>
      <c r="I1407" s="172">
        <v>140409.6686</v>
      </c>
      <c r="J1407" s="172">
        <v>104805.70140000001</v>
      </c>
      <c r="K1407" s="172">
        <v>183409.9774</v>
      </c>
      <c r="L1407" s="172">
        <v>127035.02740000001</v>
      </c>
      <c r="M1407" s="172">
        <v>222311.29790000001</v>
      </c>
      <c r="N1407" s="172">
        <v>155119.12839999999</v>
      </c>
      <c r="O1407" s="172">
        <v>271458.47460000002</v>
      </c>
      <c r="P1407" s="172">
        <v>183853.30540000001</v>
      </c>
      <c r="Q1407" s="172">
        <v>321743.2843</v>
      </c>
      <c r="R1407" s="172">
        <v>202469.0484</v>
      </c>
      <c r="S1407" s="172">
        <v>354320.8346</v>
      </c>
      <c r="T1407" s="172">
        <v>219749.57329999999</v>
      </c>
      <c r="U1407" s="172">
        <v>384561.75339999999</v>
      </c>
    </row>
    <row r="1408" spans="1:21">
      <c r="A1408" s="171">
        <v>8</v>
      </c>
      <c r="B1408" s="171" t="s">
        <v>557</v>
      </c>
      <c r="C1408" s="171" t="s">
        <v>163</v>
      </c>
      <c r="D1408" s="171" t="s">
        <v>616</v>
      </c>
      <c r="E1408" s="171" t="s">
        <v>210</v>
      </c>
      <c r="F1408" s="171">
        <v>3</v>
      </c>
      <c r="G1408" s="171" t="s">
        <v>43</v>
      </c>
      <c r="H1408" s="172">
        <v>71688.281099999993</v>
      </c>
      <c r="I1408" s="172">
        <v>125454.492</v>
      </c>
      <c r="J1408" s="172">
        <v>97652.577699999994</v>
      </c>
      <c r="K1408" s="172">
        <v>170892.01079999999</v>
      </c>
      <c r="L1408" s="172">
        <v>123526.1109</v>
      </c>
      <c r="M1408" s="172">
        <v>216170.69399999999</v>
      </c>
      <c r="N1408" s="172">
        <v>162648.61720000001</v>
      </c>
      <c r="O1408" s="172">
        <v>284635.08010000002</v>
      </c>
      <c r="P1408" s="172">
        <v>201386.21160000001</v>
      </c>
      <c r="Q1408" s="172">
        <v>352425.8702</v>
      </c>
      <c r="R1408" s="172">
        <v>226783.5944</v>
      </c>
      <c r="S1408" s="172">
        <v>396871.29029999999</v>
      </c>
      <c r="T1408" s="172">
        <v>251838.8334</v>
      </c>
      <c r="U1408" s="172">
        <v>440717.9583</v>
      </c>
    </row>
    <row r="1409" spans="1:21">
      <c r="A1409" s="171">
        <v>8</v>
      </c>
      <c r="B1409" s="171" t="s">
        <v>557</v>
      </c>
      <c r="C1409" s="171" t="s">
        <v>163</v>
      </c>
      <c r="D1409" s="171" t="s">
        <v>616</v>
      </c>
      <c r="E1409" s="171" t="s">
        <v>210</v>
      </c>
      <c r="F1409" s="171">
        <v>4</v>
      </c>
      <c r="G1409" s="171" t="s">
        <v>46</v>
      </c>
      <c r="H1409" s="172">
        <v>79607.394100000005</v>
      </c>
      <c r="I1409" s="172">
        <v>127371.83229999999</v>
      </c>
      <c r="J1409" s="172">
        <v>111450.35159999999</v>
      </c>
      <c r="K1409" s="172">
        <v>178320.56520000001</v>
      </c>
      <c r="L1409" s="172">
        <v>143293.30919999999</v>
      </c>
      <c r="M1409" s="172">
        <v>229269.29810000001</v>
      </c>
      <c r="N1409" s="172">
        <v>191057.74559999999</v>
      </c>
      <c r="O1409" s="172">
        <v>305692.39750000002</v>
      </c>
      <c r="P1409" s="172">
        <v>238822.182</v>
      </c>
      <c r="Q1409" s="172">
        <v>382115.49680000002</v>
      </c>
      <c r="R1409" s="172">
        <v>270665.13959999999</v>
      </c>
      <c r="S1409" s="172">
        <v>433064.22970000003</v>
      </c>
      <c r="T1409" s="172">
        <v>302508.09720000002</v>
      </c>
      <c r="U1409" s="172">
        <v>484012.96269999997</v>
      </c>
    </row>
    <row r="1410" spans="1:21">
      <c r="A1410" s="171">
        <v>8</v>
      </c>
      <c r="B1410" s="171" t="s">
        <v>557</v>
      </c>
      <c r="C1410" s="171" t="s">
        <v>163</v>
      </c>
      <c r="D1410" s="171" t="s">
        <v>616</v>
      </c>
      <c r="E1410" s="171" t="s">
        <v>252</v>
      </c>
      <c r="F1410" s="171">
        <v>1</v>
      </c>
      <c r="G1410" s="171" t="s">
        <v>48</v>
      </c>
      <c r="H1410" s="172">
        <v>90350.035999999993</v>
      </c>
      <c r="I1410" s="172">
        <v>158112.5631</v>
      </c>
      <c r="J1410" s="172">
        <v>117004.2797</v>
      </c>
      <c r="K1410" s="172">
        <v>204757.48939999999</v>
      </c>
      <c r="L1410" s="172">
        <v>140066.54190000001</v>
      </c>
      <c r="M1410" s="172">
        <v>245116.44820000001</v>
      </c>
      <c r="N1410" s="172">
        <v>167110.61989999999</v>
      </c>
      <c r="O1410" s="172">
        <v>292443.58490000002</v>
      </c>
      <c r="P1410" s="172">
        <v>197014.25229999999</v>
      </c>
      <c r="Q1410" s="172">
        <v>344774.94160000002</v>
      </c>
      <c r="R1410" s="172">
        <v>216029.6011</v>
      </c>
      <c r="S1410" s="172">
        <v>378051.80180000002</v>
      </c>
      <c r="T1410" s="172">
        <v>233932.01070000001</v>
      </c>
      <c r="U1410" s="172">
        <v>409381.01870000002</v>
      </c>
    </row>
    <row r="1411" spans="1:21">
      <c r="A1411" s="171">
        <v>8</v>
      </c>
      <c r="B1411" s="171" t="s">
        <v>557</v>
      </c>
      <c r="C1411" s="171" t="s">
        <v>163</v>
      </c>
      <c r="D1411" s="171" t="s">
        <v>616</v>
      </c>
      <c r="E1411" s="171" t="s">
        <v>252</v>
      </c>
      <c r="F1411" s="171">
        <v>2</v>
      </c>
      <c r="G1411" s="171" t="s">
        <v>44</v>
      </c>
      <c r="H1411" s="172">
        <v>77191.748200000002</v>
      </c>
      <c r="I1411" s="172">
        <v>135085.5594</v>
      </c>
      <c r="J1411" s="172">
        <v>100961.0527</v>
      </c>
      <c r="K1411" s="172">
        <v>176681.84220000001</v>
      </c>
      <c r="L1411" s="172">
        <v>122497.4477</v>
      </c>
      <c r="M1411" s="172">
        <v>214370.53339999999</v>
      </c>
      <c r="N1411" s="172">
        <v>149803.83609999999</v>
      </c>
      <c r="O1411" s="172">
        <v>262156.7132</v>
      </c>
      <c r="P1411" s="172">
        <v>177679.5526</v>
      </c>
      <c r="Q1411" s="172">
        <v>310939.217</v>
      </c>
      <c r="R1411" s="172">
        <v>195748.7781</v>
      </c>
      <c r="S1411" s="172">
        <v>342560.36170000001</v>
      </c>
      <c r="T1411" s="172">
        <v>212551.8126</v>
      </c>
      <c r="U1411" s="172">
        <v>371965.67200000002</v>
      </c>
    </row>
    <row r="1412" spans="1:21">
      <c r="A1412" s="171">
        <v>8</v>
      </c>
      <c r="B1412" s="171" t="s">
        <v>557</v>
      </c>
      <c r="C1412" s="171" t="s">
        <v>163</v>
      </c>
      <c r="D1412" s="171" t="s">
        <v>616</v>
      </c>
      <c r="E1412" s="171" t="s">
        <v>252</v>
      </c>
      <c r="F1412" s="171">
        <v>3</v>
      </c>
      <c r="G1412" s="171" t="s">
        <v>43</v>
      </c>
      <c r="H1412" s="172">
        <v>68673.937300000005</v>
      </c>
      <c r="I1412" s="172">
        <v>120179.3904</v>
      </c>
      <c r="J1412" s="172">
        <v>93432.496299999999</v>
      </c>
      <c r="K1412" s="172">
        <v>163506.86850000001</v>
      </c>
      <c r="L1412" s="172">
        <v>118100.29210000001</v>
      </c>
      <c r="M1412" s="172">
        <v>206675.5111</v>
      </c>
      <c r="N1412" s="172">
        <v>155414.19209999999</v>
      </c>
      <c r="O1412" s="172">
        <v>271974.83610000001</v>
      </c>
      <c r="P1412" s="172">
        <v>192343.1801</v>
      </c>
      <c r="Q1412" s="172">
        <v>336600.56520000001</v>
      </c>
      <c r="R1412" s="172">
        <v>216534.82550000001</v>
      </c>
      <c r="S1412" s="172">
        <v>378935.94459999999</v>
      </c>
      <c r="T1412" s="172">
        <v>240384.32689999999</v>
      </c>
      <c r="U1412" s="172">
        <v>420672.57199999999</v>
      </c>
    </row>
    <row r="1413" spans="1:21">
      <c r="A1413" s="171">
        <v>8</v>
      </c>
      <c r="B1413" s="171" t="s">
        <v>557</v>
      </c>
      <c r="C1413" s="171" t="s">
        <v>163</v>
      </c>
      <c r="D1413" s="171" t="s">
        <v>616</v>
      </c>
      <c r="E1413" s="171" t="s">
        <v>252</v>
      </c>
      <c r="F1413" s="171">
        <v>4</v>
      </c>
      <c r="G1413" s="171" t="s">
        <v>46</v>
      </c>
      <c r="H1413" s="172">
        <v>76991.206300000005</v>
      </c>
      <c r="I1413" s="172">
        <v>123185.932</v>
      </c>
      <c r="J1413" s="172">
        <v>107787.68889999999</v>
      </c>
      <c r="K1413" s="172">
        <v>172460.30470000001</v>
      </c>
      <c r="L1413" s="172">
        <v>138584.17129999999</v>
      </c>
      <c r="M1413" s="172">
        <v>221734.67749999999</v>
      </c>
      <c r="N1413" s="172">
        <v>184778.8952</v>
      </c>
      <c r="O1413" s="172">
        <v>295646.23670000001</v>
      </c>
      <c r="P1413" s="172">
        <v>230973.61900000001</v>
      </c>
      <c r="Q1413" s="172">
        <v>369557.79580000002</v>
      </c>
      <c r="R1413" s="172">
        <v>261770.10140000001</v>
      </c>
      <c r="S1413" s="172">
        <v>418832.16859999998</v>
      </c>
      <c r="T1413" s="172">
        <v>292566.58409999998</v>
      </c>
      <c r="U1413" s="172">
        <v>468106.54139999999</v>
      </c>
    </row>
    <row r="1414" spans="1:21">
      <c r="A1414" s="171">
        <v>8</v>
      </c>
      <c r="B1414" s="171" t="s">
        <v>557</v>
      </c>
      <c r="C1414" s="171" t="s">
        <v>163</v>
      </c>
      <c r="D1414" s="171" t="s">
        <v>616</v>
      </c>
      <c r="E1414" s="171" t="s">
        <v>294</v>
      </c>
      <c r="F1414" s="171">
        <v>1</v>
      </c>
      <c r="G1414" s="171" t="s">
        <v>48</v>
      </c>
      <c r="H1414" s="172">
        <v>93352.081600000005</v>
      </c>
      <c r="I1414" s="172">
        <v>163366.1428</v>
      </c>
      <c r="J1414" s="172">
        <v>120856.9133</v>
      </c>
      <c r="K1414" s="172">
        <v>211499.59830000001</v>
      </c>
      <c r="L1414" s="172">
        <v>144654.6764</v>
      </c>
      <c r="M1414" s="172">
        <v>253145.68369999999</v>
      </c>
      <c r="N1414" s="172">
        <v>172548.41440000001</v>
      </c>
      <c r="O1414" s="172">
        <v>301959.72529999999</v>
      </c>
      <c r="P1414" s="172">
        <v>203391.00049999999</v>
      </c>
      <c r="Q1414" s="172">
        <v>355934.25099999999</v>
      </c>
      <c r="R1414" s="172">
        <v>223003.65119999999</v>
      </c>
      <c r="S1414" s="172">
        <v>390256.3897</v>
      </c>
      <c r="T1414" s="172">
        <v>241454.77100000001</v>
      </c>
      <c r="U1414" s="172">
        <v>422545.8492</v>
      </c>
    </row>
    <row r="1415" spans="1:21">
      <c r="A1415" s="171">
        <v>8</v>
      </c>
      <c r="B1415" s="171" t="s">
        <v>557</v>
      </c>
      <c r="C1415" s="171" t="s">
        <v>163</v>
      </c>
      <c r="D1415" s="171" t="s">
        <v>616</v>
      </c>
      <c r="E1415" s="171" t="s">
        <v>294</v>
      </c>
      <c r="F1415" s="171">
        <v>2</v>
      </c>
      <c r="G1415" s="171" t="s">
        <v>44</v>
      </c>
      <c r="H1415" s="172">
        <v>79919.662200000006</v>
      </c>
      <c r="I1415" s="172">
        <v>139859.40890000001</v>
      </c>
      <c r="J1415" s="172">
        <v>104479.45170000001</v>
      </c>
      <c r="K1415" s="172">
        <v>182839.0405</v>
      </c>
      <c r="L1415" s="172">
        <v>126719.55869999999</v>
      </c>
      <c r="M1415" s="172">
        <v>221759.22769999999</v>
      </c>
      <c r="N1415" s="172">
        <v>154881.07190000001</v>
      </c>
      <c r="O1415" s="172">
        <v>271041.87589999998</v>
      </c>
      <c r="P1415" s="172">
        <v>183653.49369999999</v>
      </c>
      <c r="Q1415" s="172">
        <v>321393.614</v>
      </c>
      <c r="R1415" s="172">
        <v>202300.31030000001</v>
      </c>
      <c r="S1415" s="172">
        <v>354025.54300000001</v>
      </c>
      <c r="T1415" s="172">
        <v>219629.15109999999</v>
      </c>
      <c r="U1415" s="172">
        <v>384351.01449999999</v>
      </c>
    </row>
    <row r="1416" spans="1:21">
      <c r="A1416" s="171">
        <v>8</v>
      </c>
      <c r="B1416" s="171" t="s">
        <v>557</v>
      </c>
      <c r="C1416" s="171" t="s">
        <v>163</v>
      </c>
      <c r="D1416" s="171" t="s">
        <v>616</v>
      </c>
      <c r="E1416" s="171" t="s">
        <v>294</v>
      </c>
      <c r="F1416" s="171">
        <v>3</v>
      </c>
      <c r="G1416" s="171" t="s">
        <v>43</v>
      </c>
      <c r="H1416" s="172">
        <v>71214.089399999997</v>
      </c>
      <c r="I1416" s="172">
        <v>124624.6565</v>
      </c>
      <c r="J1416" s="172">
        <v>96932.229600000006</v>
      </c>
      <c r="K1416" s="172">
        <v>169631.40179999999</v>
      </c>
      <c r="L1416" s="172">
        <v>122557.7157</v>
      </c>
      <c r="M1416" s="172">
        <v>214476.0025</v>
      </c>
      <c r="N1416" s="172">
        <v>161314.65549999999</v>
      </c>
      <c r="O1416" s="172">
        <v>282300.64720000001</v>
      </c>
      <c r="P1416" s="172">
        <v>199678.66440000001</v>
      </c>
      <c r="Q1416" s="172">
        <v>349437.66269999999</v>
      </c>
      <c r="R1416" s="172">
        <v>224818.0802</v>
      </c>
      <c r="S1416" s="172">
        <v>393431.64049999998</v>
      </c>
      <c r="T1416" s="172">
        <v>249608.22409999999</v>
      </c>
      <c r="U1416" s="172">
        <v>436814.3922</v>
      </c>
    </row>
    <row r="1417" spans="1:21">
      <c r="A1417" s="171">
        <v>8</v>
      </c>
      <c r="B1417" s="171" t="s">
        <v>557</v>
      </c>
      <c r="C1417" s="171" t="s">
        <v>163</v>
      </c>
      <c r="D1417" s="171" t="s">
        <v>616</v>
      </c>
      <c r="E1417" s="171" t="s">
        <v>294</v>
      </c>
      <c r="F1417" s="171">
        <v>4</v>
      </c>
      <c r="G1417" s="171" t="s">
        <v>46</v>
      </c>
      <c r="H1417" s="172">
        <v>79558.092199999999</v>
      </c>
      <c r="I1417" s="172">
        <v>127292.9494</v>
      </c>
      <c r="J1417" s="172">
        <v>111381.3291</v>
      </c>
      <c r="K1417" s="172">
        <v>178210.12909999999</v>
      </c>
      <c r="L1417" s="172">
        <v>143204.56589999999</v>
      </c>
      <c r="M1417" s="172">
        <v>229127.3089</v>
      </c>
      <c r="N1417" s="172">
        <v>190939.42120000001</v>
      </c>
      <c r="O1417" s="172">
        <v>305503.0785</v>
      </c>
      <c r="P1417" s="172">
        <v>238674.27650000001</v>
      </c>
      <c r="Q1417" s="172">
        <v>381878.848</v>
      </c>
      <c r="R1417" s="172">
        <v>270497.51329999999</v>
      </c>
      <c r="S1417" s="172">
        <v>432796.02779999998</v>
      </c>
      <c r="T1417" s="172">
        <v>302320.75020000001</v>
      </c>
      <c r="U1417" s="172">
        <v>483713.20750000002</v>
      </c>
    </row>
    <row r="1418" spans="1:21">
      <c r="A1418" s="171">
        <v>8</v>
      </c>
      <c r="B1418" s="171" t="s">
        <v>557</v>
      </c>
      <c r="C1418" s="171" t="s">
        <v>163</v>
      </c>
      <c r="D1418" s="171" t="s">
        <v>616</v>
      </c>
      <c r="E1418" s="171" t="s">
        <v>336</v>
      </c>
      <c r="F1418" s="171">
        <v>1</v>
      </c>
      <c r="G1418" s="171" t="s">
        <v>48</v>
      </c>
      <c r="H1418" s="172">
        <v>88442.710399999996</v>
      </c>
      <c r="I1418" s="172">
        <v>154774.7433</v>
      </c>
      <c r="J1418" s="172">
        <v>114417.2245</v>
      </c>
      <c r="K1418" s="172">
        <v>200230.14309999999</v>
      </c>
      <c r="L1418" s="172">
        <v>136889.82269999999</v>
      </c>
      <c r="M1418" s="172">
        <v>239557.18979999999</v>
      </c>
      <c r="N1418" s="172">
        <v>163199.584</v>
      </c>
      <c r="O1418" s="172">
        <v>285599.272</v>
      </c>
      <c r="P1418" s="172">
        <v>192289.4301</v>
      </c>
      <c r="Q1418" s="172">
        <v>336506.50260000001</v>
      </c>
      <c r="R1418" s="172">
        <v>210788.08040000001</v>
      </c>
      <c r="S1418" s="172">
        <v>368879.14059999998</v>
      </c>
      <c r="T1418" s="172">
        <v>228158.50459999999</v>
      </c>
      <c r="U1418" s="172">
        <v>399277.38309999998</v>
      </c>
    </row>
    <row r="1419" spans="1:21">
      <c r="A1419" s="171">
        <v>8</v>
      </c>
      <c r="B1419" s="171" t="s">
        <v>557</v>
      </c>
      <c r="C1419" s="171" t="s">
        <v>163</v>
      </c>
      <c r="D1419" s="171" t="s">
        <v>616</v>
      </c>
      <c r="E1419" s="171" t="s">
        <v>336</v>
      </c>
      <c r="F1419" s="171">
        <v>2</v>
      </c>
      <c r="G1419" s="171" t="s">
        <v>44</v>
      </c>
      <c r="H1419" s="172">
        <v>76106.815600000002</v>
      </c>
      <c r="I1419" s="172">
        <v>133186.92739999999</v>
      </c>
      <c r="J1419" s="172">
        <v>99376.699299999993</v>
      </c>
      <c r="K1419" s="172">
        <v>173909.22390000001</v>
      </c>
      <c r="L1419" s="172">
        <v>120418.79700000001</v>
      </c>
      <c r="M1419" s="172">
        <v>210732.89490000001</v>
      </c>
      <c r="N1419" s="172">
        <v>146974.4742</v>
      </c>
      <c r="O1419" s="172">
        <v>257205.32990000001</v>
      </c>
      <c r="P1419" s="172">
        <v>174163.14920000001</v>
      </c>
      <c r="Q1419" s="172">
        <v>304785.511</v>
      </c>
      <c r="R1419" s="172">
        <v>191774.80900000001</v>
      </c>
      <c r="S1419" s="172">
        <v>335605.91560000001</v>
      </c>
      <c r="T1419" s="172">
        <v>208114.56890000001</v>
      </c>
      <c r="U1419" s="172">
        <v>364200.49560000002</v>
      </c>
    </row>
    <row r="1420" spans="1:21">
      <c r="A1420" s="171">
        <v>8</v>
      </c>
      <c r="B1420" s="171" t="s">
        <v>557</v>
      </c>
      <c r="C1420" s="171" t="s">
        <v>163</v>
      </c>
      <c r="D1420" s="171" t="s">
        <v>616</v>
      </c>
      <c r="E1420" s="171" t="s">
        <v>336</v>
      </c>
      <c r="F1420" s="171">
        <v>3</v>
      </c>
      <c r="G1420" s="171" t="s">
        <v>43</v>
      </c>
      <c r="H1420" s="172">
        <v>68086.945999999996</v>
      </c>
      <c r="I1420" s="172">
        <v>119152.15549999999</v>
      </c>
      <c r="J1420" s="172">
        <v>92780.146999999997</v>
      </c>
      <c r="K1420" s="172">
        <v>162365.25709999999</v>
      </c>
      <c r="L1420" s="172">
        <v>117388.2574</v>
      </c>
      <c r="M1420" s="172">
        <v>205429.45050000001</v>
      </c>
      <c r="N1420" s="172">
        <v>154593.11660000001</v>
      </c>
      <c r="O1420" s="172">
        <v>270537.95390000002</v>
      </c>
      <c r="P1420" s="172">
        <v>191437.1208</v>
      </c>
      <c r="Q1420" s="172">
        <v>335014.96130000002</v>
      </c>
      <c r="R1420" s="172">
        <v>215598.84020000001</v>
      </c>
      <c r="S1420" s="172">
        <v>377297.97029999999</v>
      </c>
      <c r="T1420" s="172">
        <v>239439.7997</v>
      </c>
      <c r="U1420" s="172">
        <v>419019.64939999999</v>
      </c>
    </row>
    <row r="1421" spans="1:21">
      <c r="A1421" s="171">
        <v>8</v>
      </c>
      <c r="B1421" s="171" t="s">
        <v>557</v>
      </c>
      <c r="C1421" s="171" t="s">
        <v>163</v>
      </c>
      <c r="D1421" s="171" t="s">
        <v>616</v>
      </c>
      <c r="E1421" s="171" t="s">
        <v>336</v>
      </c>
      <c r="F1421" s="171">
        <v>4</v>
      </c>
      <c r="G1421" s="171" t="s">
        <v>46</v>
      </c>
      <c r="H1421" s="172">
        <v>75394.985499999995</v>
      </c>
      <c r="I1421" s="172">
        <v>120631.97870000001</v>
      </c>
      <c r="J1421" s="172">
        <v>105552.9797</v>
      </c>
      <c r="K1421" s="172">
        <v>168884.77009999999</v>
      </c>
      <c r="L1421" s="172">
        <v>135710.97399999999</v>
      </c>
      <c r="M1421" s="172">
        <v>217137.56159999999</v>
      </c>
      <c r="N1421" s="172">
        <v>180947.96530000001</v>
      </c>
      <c r="O1421" s="172">
        <v>289516.7488</v>
      </c>
      <c r="P1421" s="172">
        <v>226184.9566</v>
      </c>
      <c r="Q1421" s="172">
        <v>361895.93599999999</v>
      </c>
      <c r="R1421" s="172">
        <v>256342.95079999999</v>
      </c>
      <c r="S1421" s="172">
        <v>410148.72739999997</v>
      </c>
      <c r="T1421" s="172">
        <v>286500.94500000001</v>
      </c>
      <c r="U1421" s="172">
        <v>458401.51880000002</v>
      </c>
    </row>
    <row r="1422" spans="1:21">
      <c r="A1422" s="171">
        <v>8</v>
      </c>
      <c r="B1422" s="171" t="s">
        <v>557</v>
      </c>
      <c r="C1422" s="171" t="s">
        <v>163</v>
      </c>
      <c r="D1422" s="171" t="s">
        <v>616</v>
      </c>
      <c r="E1422" s="171" t="s">
        <v>375</v>
      </c>
      <c r="F1422" s="171">
        <v>1</v>
      </c>
      <c r="G1422" s="171" t="s">
        <v>48</v>
      </c>
      <c r="H1422" s="172">
        <v>92845.024099999995</v>
      </c>
      <c r="I1422" s="172">
        <v>162478.79209999999</v>
      </c>
      <c r="J1422" s="172">
        <v>120216.13920000001</v>
      </c>
      <c r="K1422" s="172">
        <v>210378.24350000001</v>
      </c>
      <c r="L1422" s="172">
        <v>143898.41390000001</v>
      </c>
      <c r="M1422" s="172">
        <v>251822.22440000001</v>
      </c>
      <c r="N1422" s="172">
        <v>171662.53330000001</v>
      </c>
      <c r="O1422" s="172">
        <v>300409.43320000003</v>
      </c>
      <c r="P1422" s="172">
        <v>202362.04269999999</v>
      </c>
      <c r="Q1422" s="172">
        <v>354133.5748</v>
      </c>
      <c r="R1422" s="172">
        <v>221883.60740000001</v>
      </c>
      <c r="S1422" s="172">
        <v>388296.31280000001</v>
      </c>
      <c r="T1422" s="172">
        <v>240255.14540000001</v>
      </c>
      <c r="U1422" s="172">
        <v>420446.50439999998</v>
      </c>
    </row>
    <row r="1423" spans="1:21">
      <c r="A1423" s="171">
        <v>8</v>
      </c>
      <c r="B1423" s="171" t="s">
        <v>557</v>
      </c>
      <c r="C1423" s="171" t="s">
        <v>163</v>
      </c>
      <c r="D1423" s="171" t="s">
        <v>616</v>
      </c>
      <c r="E1423" s="171" t="s">
        <v>375</v>
      </c>
      <c r="F1423" s="171">
        <v>2</v>
      </c>
      <c r="G1423" s="171" t="s">
        <v>44</v>
      </c>
      <c r="H1423" s="172">
        <v>79412.604699999996</v>
      </c>
      <c r="I1423" s="172">
        <v>138972.0582</v>
      </c>
      <c r="J1423" s="172">
        <v>103838.67750000001</v>
      </c>
      <c r="K1423" s="172">
        <v>181717.68580000001</v>
      </c>
      <c r="L1423" s="172">
        <v>125963.2962</v>
      </c>
      <c r="M1423" s="172">
        <v>220435.7683</v>
      </c>
      <c r="N1423" s="172">
        <v>153995.19080000001</v>
      </c>
      <c r="O1423" s="172">
        <v>269491.58380000002</v>
      </c>
      <c r="P1423" s="172">
        <v>182624.53589999999</v>
      </c>
      <c r="Q1423" s="172">
        <v>319592.93790000002</v>
      </c>
      <c r="R1423" s="172">
        <v>201180.26639999999</v>
      </c>
      <c r="S1423" s="172">
        <v>352065.46610000002</v>
      </c>
      <c r="T1423" s="172">
        <v>218429.52549999999</v>
      </c>
      <c r="U1423" s="172">
        <v>382251.66960000002</v>
      </c>
    </row>
    <row r="1424" spans="1:21">
      <c r="A1424" s="171">
        <v>8</v>
      </c>
      <c r="B1424" s="171" t="s">
        <v>557</v>
      </c>
      <c r="C1424" s="171" t="s">
        <v>163</v>
      </c>
      <c r="D1424" s="171" t="s">
        <v>616</v>
      </c>
      <c r="E1424" s="171" t="s">
        <v>375</v>
      </c>
      <c r="F1424" s="171">
        <v>3</v>
      </c>
      <c r="G1424" s="171" t="s">
        <v>43</v>
      </c>
      <c r="H1424" s="172">
        <v>70711.699299999993</v>
      </c>
      <c r="I1424" s="172">
        <v>123745.47380000001</v>
      </c>
      <c r="J1424" s="172">
        <v>96228.883400000006</v>
      </c>
      <c r="K1424" s="172">
        <v>168400.546</v>
      </c>
      <c r="L1424" s="172">
        <v>121653.4134</v>
      </c>
      <c r="M1424" s="172">
        <v>212893.47349999999</v>
      </c>
      <c r="N1424" s="172">
        <v>160108.91930000001</v>
      </c>
      <c r="O1424" s="172">
        <v>280190.60869999998</v>
      </c>
      <c r="P1424" s="172">
        <v>198171.49400000001</v>
      </c>
      <c r="Q1424" s="172">
        <v>346800.11450000003</v>
      </c>
      <c r="R1424" s="172">
        <v>223109.95379999999</v>
      </c>
      <c r="S1424" s="172">
        <v>390442.4191</v>
      </c>
      <c r="T1424" s="172">
        <v>247699.1416</v>
      </c>
      <c r="U1424" s="172">
        <v>433473.49780000001</v>
      </c>
    </row>
    <row r="1425" spans="1:21">
      <c r="A1425" s="171">
        <v>8</v>
      </c>
      <c r="B1425" s="171" t="s">
        <v>557</v>
      </c>
      <c r="C1425" s="171" t="s">
        <v>163</v>
      </c>
      <c r="D1425" s="171" t="s">
        <v>616</v>
      </c>
      <c r="E1425" s="171" t="s">
        <v>375</v>
      </c>
      <c r="F1425" s="171">
        <v>4</v>
      </c>
      <c r="G1425" s="171" t="s">
        <v>46</v>
      </c>
      <c r="H1425" s="172">
        <v>79122.061400000006</v>
      </c>
      <c r="I1425" s="172">
        <v>126595.30009999999</v>
      </c>
      <c r="J1425" s="172">
        <v>110770.88589999999</v>
      </c>
      <c r="K1425" s="172">
        <v>177233.42</v>
      </c>
      <c r="L1425" s="172">
        <v>142419.71040000001</v>
      </c>
      <c r="M1425" s="172">
        <v>227871.54</v>
      </c>
      <c r="N1425" s="172">
        <v>189892.9472</v>
      </c>
      <c r="O1425" s="172">
        <v>303828.72009999998</v>
      </c>
      <c r="P1425" s="172">
        <v>237366.18400000001</v>
      </c>
      <c r="Q1425" s="172">
        <v>379785.89990000002</v>
      </c>
      <c r="R1425" s="172">
        <v>269015.0085</v>
      </c>
      <c r="S1425" s="172">
        <v>430424.01990000001</v>
      </c>
      <c r="T1425" s="172">
        <v>300663.83299999998</v>
      </c>
      <c r="U1425" s="172">
        <v>481062.14</v>
      </c>
    </row>
    <row r="1426" spans="1:21">
      <c r="A1426" s="171">
        <v>8</v>
      </c>
      <c r="B1426" s="171" t="s">
        <v>557</v>
      </c>
      <c r="C1426" s="171" t="s">
        <v>163</v>
      </c>
      <c r="D1426" s="171" t="s">
        <v>616</v>
      </c>
      <c r="E1426" s="171" t="s">
        <v>409</v>
      </c>
      <c r="F1426" s="171">
        <v>1</v>
      </c>
      <c r="G1426" s="171" t="s">
        <v>48</v>
      </c>
      <c r="H1426" s="172">
        <v>93859.142099999997</v>
      </c>
      <c r="I1426" s="172">
        <v>164253.4987</v>
      </c>
      <c r="J1426" s="172">
        <v>121497.69130000001</v>
      </c>
      <c r="K1426" s="172">
        <v>212620.95970000001</v>
      </c>
      <c r="L1426" s="172">
        <v>145410.94349999999</v>
      </c>
      <c r="M1426" s="172">
        <v>254469.15100000001</v>
      </c>
      <c r="N1426" s="172">
        <v>173434.3008</v>
      </c>
      <c r="O1426" s="172">
        <v>303510.02649999998</v>
      </c>
      <c r="P1426" s="172">
        <v>204419.9644</v>
      </c>
      <c r="Q1426" s="172">
        <v>357734.93770000001</v>
      </c>
      <c r="R1426" s="172">
        <v>224123.70189999999</v>
      </c>
      <c r="S1426" s="172">
        <v>392216.47820000001</v>
      </c>
      <c r="T1426" s="172">
        <v>242654.4037</v>
      </c>
      <c r="U1426" s="172">
        <v>424645.20649999997</v>
      </c>
    </row>
    <row r="1427" spans="1:21">
      <c r="A1427" s="171">
        <v>8</v>
      </c>
      <c r="B1427" s="171" t="s">
        <v>557</v>
      </c>
      <c r="C1427" s="171" t="s">
        <v>163</v>
      </c>
      <c r="D1427" s="171" t="s">
        <v>616</v>
      </c>
      <c r="E1427" s="171" t="s">
        <v>409</v>
      </c>
      <c r="F1427" s="171">
        <v>2</v>
      </c>
      <c r="G1427" s="171" t="s">
        <v>44</v>
      </c>
      <c r="H1427" s="172">
        <v>80426.722800000003</v>
      </c>
      <c r="I1427" s="172">
        <v>140746.7648</v>
      </c>
      <c r="J1427" s="172">
        <v>105120.22960000001</v>
      </c>
      <c r="K1427" s="172">
        <v>183960.4019</v>
      </c>
      <c r="L1427" s="172">
        <v>127475.82580000001</v>
      </c>
      <c r="M1427" s="172">
        <v>223082.69510000001</v>
      </c>
      <c r="N1427" s="172">
        <v>155766.9584</v>
      </c>
      <c r="O1427" s="172">
        <v>272592.17709999997</v>
      </c>
      <c r="P1427" s="172">
        <v>184682.45759999999</v>
      </c>
      <c r="Q1427" s="172">
        <v>323194.30080000003</v>
      </c>
      <c r="R1427" s="172">
        <v>203420.3609</v>
      </c>
      <c r="S1427" s="172">
        <v>355985.63160000002</v>
      </c>
      <c r="T1427" s="172">
        <v>220828.78390000001</v>
      </c>
      <c r="U1427" s="172">
        <v>386450.37180000002</v>
      </c>
    </row>
    <row r="1428" spans="1:21">
      <c r="A1428" s="171">
        <v>8</v>
      </c>
      <c r="B1428" s="171" t="s">
        <v>557</v>
      </c>
      <c r="C1428" s="171" t="s">
        <v>163</v>
      </c>
      <c r="D1428" s="171" t="s">
        <v>616</v>
      </c>
      <c r="E1428" s="171" t="s">
        <v>409</v>
      </c>
      <c r="F1428" s="171">
        <v>3</v>
      </c>
      <c r="G1428" s="171" t="s">
        <v>43</v>
      </c>
      <c r="H1428" s="172">
        <v>71716.482600000003</v>
      </c>
      <c r="I1428" s="172">
        <v>125503.84450000001</v>
      </c>
      <c r="J1428" s="172">
        <v>97635.580100000006</v>
      </c>
      <c r="K1428" s="172">
        <v>170862.26500000001</v>
      </c>
      <c r="L1428" s="172">
        <v>123462.02340000001</v>
      </c>
      <c r="M1428" s="172">
        <v>216058.54079999999</v>
      </c>
      <c r="N1428" s="172">
        <v>162520.39910000001</v>
      </c>
      <c r="O1428" s="172">
        <v>284410.69839999999</v>
      </c>
      <c r="P1428" s="172">
        <v>201185.8438</v>
      </c>
      <c r="Q1428" s="172">
        <v>352075.2267</v>
      </c>
      <c r="R1428" s="172">
        <v>226526.2169</v>
      </c>
      <c r="S1428" s="172">
        <v>396420.87959999999</v>
      </c>
      <c r="T1428" s="172">
        <v>251517.318</v>
      </c>
      <c r="U1428" s="172">
        <v>440155.30650000001</v>
      </c>
    </row>
    <row r="1429" spans="1:21">
      <c r="A1429" s="171">
        <v>8</v>
      </c>
      <c r="B1429" s="171" t="s">
        <v>557</v>
      </c>
      <c r="C1429" s="171" t="s">
        <v>163</v>
      </c>
      <c r="D1429" s="171" t="s">
        <v>616</v>
      </c>
      <c r="E1429" s="171" t="s">
        <v>409</v>
      </c>
      <c r="F1429" s="171">
        <v>4</v>
      </c>
      <c r="G1429" s="171" t="s">
        <v>46</v>
      </c>
      <c r="H1429" s="172">
        <v>79994.125700000004</v>
      </c>
      <c r="I1429" s="172">
        <v>127990.6029</v>
      </c>
      <c r="J1429" s="172">
        <v>111991.77589999999</v>
      </c>
      <c r="K1429" s="172">
        <v>179186.84409999999</v>
      </c>
      <c r="L1429" s="172">
        <v>143989.42610000001</v>
      </c>
      <c r="M1429" s="172">
        <v>230383.0852</v>
      </c>
      <c r="N1429" s="172">
        <v>191985.90150000001</v>
      </c>
      <c r="O1429" s="172">
        <v>307177.44699999999</v>
      </c>
      <c r="P1429" s="172">
        <v>239982.3768</v>
      </c>
      <c r="Q1429" s="172">
        <v>383971.80859999999</v>
      </c>
      <c r="R1429" s="172">
        <v>271980.027</v>
      </c>
      <c r="S1429" s="172">
        <v>435168.04979999998</v>
      </c>
      <c r="T1429" s="172">
        <v>303977.67729999998</v>
      </c>
      <c r="U1429" s="172">
        <v>486364.29090000002</v>
      </c>
    </row>
    <row r="1430" spans="1:21">
      <c r="A1430" s="171">
        <v>8</v>
      </c>
      <c r="B1430" s="171" t="s">
        <v>557</v>
      </c>
      <c r="C1430" s="171" t="s">
        <v>163</v>
      </c>
      <c r="D1430" s="171" t="s">
        <v>616</v>
      </c>
      <c r="E1430" s="171" t="s">
        <v>443</v>
      </c>
      <c r="F1430" s="171">
        <v>1</v>
      </c>
      <c r="G1430" s="171" t="s">
        <v>48</v>
      </c>
      <c r="H1430" s="172">
        <v>91830.909100000004</v>
      </c>
      <c r="I1430" s="172">
        <v>160704.09090000001</v>
      </c>
      <c r="J1430" s="172">
        <v>118934.5909</v>
      </c>
      <c r="K1430" s="172">
        <v>208135.53400000001</v>
      </c>
      <c r="L1430" s="172">
        <v>142385.88889999999</v>
      </c>
      <c r="M1430" s="172">
        <v>249175.30549999999</v>
      </c>
      <c r="N1430" s="172">
        <v>169890.77100000001</v>
      </c>
      <c r="O1430" s="172">
        <v>297308.8492</v>
      </c>
      <c r="P1430" s="172">
        <v>200304.12719999999</v>
      </c>
      <c r="Q1430" s="172">
        <v>350532.22269999998</v>
      </c>
      <c r="R1430" s="172">
        <v>219643.51939999999</v>
      </c>
      <c r="S1430" s="172">
        <v>384376.15909999999</v>
      </c>
      <c r="T1430" s="172">
        <v>237855.89420000001</v>
      </c>
      <c r="U1430" s="172">
        <v>416247.81479999999</v>
      </c>
    </row>
    <row r="1431" spans="1:21">
      <c r="A1431" s="171">
        <v>8</v>
      </c>
      <c r="B1431" s="171" t="s">
        <v>557</v>
      </c>
      <c r="C1431" s="171" t="s">
        <v>163</v>
      </c>
      <c r="D1431" s="171" t="s">
        <v>616</v>
      </c>
      <c r="E1431" s="171" t="s">
        <v>443</v>
      </c>
      <c r="F1431" s="171">
        <v>2</v>
      </c>
      <c r="G1431" s="171" t="s">
        <v>44</v>
      </c>
      <c r="H1431" s="172">
        <v>78398.489700000006</v>
      </c>
      <c r="I1431" s="172">
        <v>137197.35690000001</v>
      </c>
      <c r="J1431" s="172">
        <v>102557.1293</v>
      </c>
      <c r="K1431" s="172">
        <v>179474.97630000001</v>
      </c>
      <c r="L1431" s="172">
        <v>124450.7712</v>
      </c>
      <c r="M1431" s="172">
        <v>217788.84950000001</v>
      </c>
      <c r="N1431" s="172">
        <v>152223.42850000001</v>
      </c>
      <c r="O1431" s="172">
        <v>266390.99979999999</v>
      </c>
      <c r="P1431" s="172">
        <v>180566.62040000001</v>
      </c>
      <c r="Q1431" s="172">
        <v>315991.5857</v>
      </c>
      <c r="R1431" s="172">
        <v>198940.17850000001</v>
      </c>
      <c r="S1431" s="172">
        <v>348145.3124</v>
      </c>
      <c r="T1431" s="172">
        <v>216030.27429999999</v>
      </c>
      <c r="U1431" s="172">
        <v>378052.98009999999</v>
      </c>
    </row>
    <row r="1432" spans="1:21">
      <c r="A1432" s="171">
        <v>8</v>
      </c>
      <c r="B1432" s="171" t="s">
        <v>557</v>
      </c>
      <c r="C1432" s="171" t="s">
        <v>163</v>
      </c>
      <c r="D1432" s="171" t="s">
        <v>616</v>
      </c>
      <c r="E1432" s="171" t="s">
        <v>443</v>
      </c>
      <c r="F1432" s="171">
        <v>3</v>
      </c>
      <c r="G1432" s="171" t="s">
        <v>43</v>
      </c>
      <c r="H1432" s="172">
        <v>69706.918999999994</v>
      </c>
      <c r="I1432" s="172">
        <v>121987.10830000001</v>
      </c>
      <c r="J1432" s="172">
        <v>94822.191099999996</v>
      </c>
      <c r="K1432" s="172">
        <v>165938.83429999999</v>
      </c>
      <c r="L1432" s="172">
        <v>119844.80899999999</v>
      </c>
      <c r="M1432" s="172">
        <v>209728.41570000001</v>
      </c>
      <c r="N1432" s="172">
        <v>157697.4466</v>
      </c>
      <c r="O1432" s="172">
        <v>275970.53149999998</v>
      </c>
      <c r="P1432" s="172">
        <v>195157.1531</v>
      </c>
      <c r="Q1432" s="172">
        <v>341525.01809999999</v>
      </c>
      <c r="R1432" s="172">
        <v>219693.70079999999</v>
      </c>
      <c r="S1432" s="172">
        <v>384463.97659999999</v>
      </c>
      <c r="T1432" s="172">
        <v>243880.97649999999</v>
      </c>
      <c r="U1432" s="172">
        <v>426791.70899999997</v>
      </c>
    </row>
    <row r="1433" spans="1:21">
      <c r="A1433" s="171">
        <v>8</v>
      </c>
      <c r="B1433" s="171" t="s">
        <v>557</v>
      </c>
      <c r="C1433" s="171" t="s">
        <v>163</v>
      </c>
      <c r="D1433" s="171" t="s">
        <v>616</v>
      </c>
      <c r="E1433" s="171" t="s">
        <v>443</v>
      </c>
      <c r="F1433" s="171">
        <v>4</v>
      </c>
      <c r="G1433" s="171" t="s">
        <v>46</v>
      </c>
      <c r="H1433" s="172">
        <v>78249.999599999996</v>
      </c>
      <c r="I1433" s="172">
        <v>125200.0013</v>
      </c>
      <c r="J1433" s="172">
        <v>109549.99950000001</v>
      </c>
      <c r="K1433" s="172">
        <v>175280.0018</v>
      </c>
      <c r="L1433" s="172">
        <v>140849.9993</v>
      </c>
      <c r="M1433" s="172">
        <v>225360.00229999999</v>
      </c>
      <c r="N1433" s="172">
        <v>187799.99909999999</v>
      </c>
      <c r="O1433" s="172">
        <v>300480.00309999997</v>
      </c>
      <c r="P1433" s="172">
        <v>234749.99890000001</v>
      </c>
      <c r="Q1433" s="172">
        <v>375600.0037</v>
      </c>
      <c r="R1433" s="172">
        <v>266049.9987</v>
      </c>
      <c r="S1433" s="172">
        <v>425680.00429999997</v>
      </c>
      <c r="T1433" s="172">
        <v>297349.99859999999</v>
      </c>
      <c r="U1433" s="172">
        <v>475760.0048</v>
      </c>
    </row>
    <row r="1434" spans="1:21">
      <c r="A1434" s="171">
        <v>8</v>
      </c>
      <c r="B1434" s="171" t="s">
        <v>557</v>
      </c>
      <c r="C1434" s="171" t="s">
        <v>163</v>
      </c>
      <c r="D1434" s="171" t="s">
        <v>616</v>
      </c>
      <c r="E1434" s="171" t="s">
        <v>466</v>
      </c>
      <c r="F1434" s="171">
        <v>1</v>
      </c>
      <c r="G1434" s="171" t="s">
        <v>48</v>
      </c>
      <c r="H1434" s="172">
        <v>85927.570999999996</v>
      </c>
      <c r="I1434" s="172">
        <v>150373.2493</v>
      </c>
      <c r="J1434" s="172">
        <v>111209.35769999999</v>
      </c>
      <c r="K1434" s="172">
        <v>194616.37590000001</v>
      </c>
      <c r="L1434" s="172">
        <v>133083.22820000001</v>
      </c>
      <c r="M1434" s="172">
        <v>232895.64939999999</v>
      </c>
      <c r="N1434" s="172">
        <v>158708.92189999999</v>
      </c>
      <c r="O1434" s="172">
        <v>277740.61349999998</v>
      </c>
      <c r="P1434" s="172">
        <v>187043.13769999999</v>
      </c>
      <c r="Q1434" s="172">
        <v>327325.49099999998</v>
      </c>
      <c r="R1434" s="172">
        <v>205060.9644</v>
      </c>
      <c r="S1434" s="172">
        <v>358856.68770000001</v>
      </c>
      <c r="T1434" s="172">
        <v>221997.8702</v>
      </c>
      <c r="U1434" s="172">
        <v>388496.27279999998</v>
      </c>
    </row>
    <row r="1435" spans="1:21">
      <c r="A1435" s="171">
        <v>8</v>
      </c>
      <c r="B1435" s="171" t="s">
        <v>557</v>
      </c>
      <c r="C1435" s="171" t="s">
        <v>163</v>
      </c>
      <c r="D1435" s="171" t="s">
        <v>616</v>
      </c>
      <c r="E1435" s="171" t="s">
        <v>466</v>
      </c>
      <c r="F1435" s="171">
        <v>2</v>
      </c>
      <c r="G1435" s="171" t="s">
        <v>44</v>
      </c>
      <c r="H1435" s="172">
        <v>73728.741599999994</v>
      </c>
      <c r="I1435" s="172">
        <v>129025.29790000001</v>
      </c>
      <c r="J1435" s="172">
        <v>96335.949200000003</v>
      </c>
      <c r="K1435" s="172">
        <v>168587.91099999999</v>
      </c>
      <c r="L1435" s="172">
        <v>116795.21369999999</v>
      </c>
      <c r="M1435" s="172">
        <v>204391.62409999999</v>
      </c>
      <c r="N1435" s="172">
        <v>142664.09099999999</v>
      </c>
      <c r="O1435" s="172">
        <v>249662.1594</v>
      </c>
      <c r="P1435" s="172">
        <v>169118.2597</v>
      </c>
      <c r="Q1435" s="172">
        <v>295956.95449999999</v>
      </c>
      <c r="R1435" s="172">
        <v>186258.95139999999</v>
      </c>
      <c r="S1435" s="172">
        <v>325953.16499999998</v>
      </c>
      <c r="T1435" s="172">
        <v>202176.6447</v>
      </c>
      <c r="U1435" s="172">
        <v>353809.12819999998</v>
      </c>
    </row>
    <row r="1436" spans="1:21">
      <c r="A1436" s="171">
        <v>8</v>
      </c>
      <c r="B1436" s="171" t="s">
        <v>557</v>
      </c>
      <c r="C1436" s="171" t="s">
        <v>163</v>
      </c>
      <c r="D1436" s="171" t="s">
        <v>616</v>
      </c>
      <c r="E1436" s="171" t="s">
        <v>466</v>
      </c>
      <c r="F1436" s="171">
        <v>3</v>
      </c>
      <c r="G1436" s="171" t="s">
        <v>43</v>
      </c>
      <c r="H1436" s="172">
        <v>65812.087499999994</v>
      </c>
      <c r="I1436" s="172">
        <v>115171.15300000001</v>
      </c>
      <c r="J1436" s="172">
        <v>89623.584700000007</v>
      </c>
      <c r="K1436" s="172">
        <v>156841.2732</v>
      </c>
      <c r="L1436" s="172">
        <v>113350.9369</v>
      </c>
      <c r="M1436" s="172">
        <v>198364.13959999999</v>
      </c>
      <c r="N1436" s="172">
        <v>149231.40659999999</v>
      </c>
      <c r="O1436" s="172">
        <v>261154.9615</v>
      </c>
      <c r="P1436" s="172">
        <v>184755.03080000001</v>
      </c>
      <c r="Q1436" s="172">
        <v>323321.30379999999</v>
      </c>
      <c r="R1436" s="172">
        <v>208040.95189999999</v>
      </c>
      <c r="S1436" s="172">
        <v>364071.66570000001</v>
      </c>
      <c r="T1436" s="172">
        <v>231009.67689999999</v>
      </c>
      <c r="U1436" s="172">
        <v>404266.93459999998</v>
      </c>
    </row>
    <row r="1437" spans="1:21">
      <c r="A1437" s="171">
        <v>8</v>
      </c>
      <c r="B1437" s="171" t="s">
        <v>557</v>
      </c>
      <c r="C1437" s="171" t="s">
        <v>163</v>
      </c>
      <c r="D1437" s="171" t="s">
        <v>616</v>
      </c>
      <c r="E1437" s="171" t="s">
        <v>466</v>
      </c>
      <c r="F1437" s="171">
        <v>4</v>
      </c>
      <c r="G1437" s="171" t="s">
        <v>46</v>
      </c>
      <c r="H1437" s="172">
        <v>73239.479600000006</v>
      </c>
      <c r="I1437" s="172">
        <v>117183.16899999999</v>
      </c>
      <c r="J1437" s="172">
        <v>102535.2714</v>
      </c>
      <c r="K1437" s="172">
        <v>164056.43659999999</v>
      </c>
      <c r="L1437" s="172">
        <v>131831.0632</v>
      </c>
      <c r="M1437" s="172">
        <v>210929.70430000001</v>
      </c>
      <c r="N1437" s="172">
        <v>175774.75090000001</v>
      </c>
      <c r="O1437" s="172">
        <v>281239.60570000001</v>
      </c>
      <c r="P1437" s="172">
        <v>219718.43859999999</v>
      </c>
      <c r="Q1437" s="172">
        <v>351549.50709999999</v>
      </c>
      <c r="R1437" s="172">
        <v>249014.2304</v>
      </c>
      <c r="S1437" s="172">
        <v>398422.7746</v>
      </c>
      <c r="T1437" s="172">
        <v>278310.02230000001</v>
      </c>
      <c r="U1437" s="172">
        <v>445296.04220000003</v>
      </c>
    </row>
    <row r="1438" spans="1:21">
      <c r="A1438" s="171">
        <v>8</v>
      </c>
      <c r="B1438" s="171" t="s">
        <v>557</v>
      </c>
      <c r="C1438" s="171" t="s">
        <v>163</v>
      </c>
      <c r="D1438" s="171" t="s">
        <v>616</v>
      </c>
      <c r="E1438" s="171" t="s">
        <v>487</v>
      </c>
      <c r="F1438" s="171">
        <v>1</v>
      </c>
      <c r="G1438" s="171" t="s">
        <v>48</v>
      </c>
      <c r="H1438" s="172">
        <v>88889.317200000005</v>
      </c>
      <c r="I1438" s="172">
        <v>155556.3051</v>
      </c>
      <c r="J1438" s="172">
        <v>115069.97990000001</v>
      </c>
      <c r="K1438" s="172">
        <v>201372.46479999999</v>
      </c>
      <c r="L1438" s="172">
        <v>137721.9221</v>
      </c>
      <c r="M1438" s="172">
        <v>241013.36369999999</v>
      </c>
      <c r="N1438" s="172">
        <v>164269.2236</v>
      </c>
      <c r="O1438" s="172">
        <v>287471.14130000002</v>
      </c>
      <c r="P1438" s="172">
        <v>193622.88680000001</v>
      </c>
      <c r="Q1438" s="172">
        <v>338840.05190000002</v>
      </c>
      <c r="R1438" s="172">
        <v>212288.80050000001</v>
      </c>
      <c r="S1438" s="172">
        <v>371505.4008</v>
      </c>
      <c r="T1438" s="172">
        <v>229845.6361</v>
      </c>
      <c r="U1438" s="172">
        <v>402229.86320000002</v>
      </c>
    </row>
    <row r="1439" spans="1:21">
      <c r="A1439" s="171">
        <v>8</v>
      </c>
      <c r="B1439" s="171" t="s">
        <v>557</v>
      </c>
      <c r="C1439" s="171" t="s">
        <v>163</v>
      </c>
      <c r="D1439" s="171" t="s">
        <v>616</v>
      </c>
      <c r="E1439" s="171" t="s">
        <v>487</v>
      </c>
      <c r="F1439" s="171">
        <v>2</v>
      </c>
      <c r="G1439" s="171" t="s">
        <v>44</v>
      </c>
      <c r="H1439" s="172">
        <v>76142.225399999996</v>
      </c>
      <c r="I1439" s="172">
        <v>133248.89449999999</v>
      </c>
      <c r="J1439" s="172">
        <v>99528.103300000002</v>
      </c>
      <c r="K1439" s="172">
        <v>174174.1808</v>
      </c>
      <c r="L1439" s="172">
        <v>120701.8616</v>
      </c>
      <c r="M1439" s="172">
        <v>211228.25779999999</v>
      </c>
      <c r="N1439" s="172">
        <v>147503.2764</v>
      </c>
      <c r="O1439" s="172">
        <v>258130.73360000001</v>
      </c>
      <c r="P1439" s="172">
        <v>174892.3959</v>
      </c>
      <c r="Q1439" s="172">
        <v>306061.69270000001</v>
      </c>
      <c r="R1439" s="172">
        <v>192641.75270000001</v>
      </c>
      <c r="S1439" s="172">
        <v>337123.06719999999</v>
      </c>
      <c r="T1439" s="172">
        <v>209133.56849999999</v>
      </c>
      <c r="U1439" s="172">
        <v>365983.745</v>
      </c>
    </row>
    <row r="1440" spans="1:21">
      <c r="A1440" s="171">
        <v>8</v>
      </c>
      <c r="B1440" s="171" t="s">
        <v>557</v>
      </c>
      <c r="C1440" s="171" t="s">
        <v>163</v>
      </c>
      <c r="D1440" s="171" t="s">
        <v>616</v>
      </c>
      <c r="E1440" s="171" t="s">
        <v>487</v>
      </c>
      <c r="F1440" s="171">
        <v>3</v>
      </c>
      <c r="G1440" s="171" t="s">
        <v>43</v>
      </c>
      <c r="H1440" s="172">
        <v>67878.052299999996</v>
      </c>
      <c r="I1440" s="172">
        <v>118786.5916</v>
      </c>
      <c r="J1440" s="172">
        <v>92402.976500000004</v>
      </c>
      <c r="K1440" s="172">
        <v>161705.20869999999</v>
      </c>
      <c r="L1440" s="172">
        <v>116839.97380000001</v>
      </c>
      <c r="M1440" s="172">
        <v>204469.954</v>
      </c>
      <c r="N1440" s="172">
        <v>153797.91949999999</v>
      </c>
      <c r="O1440" s="172">
        <v>269146.35920000001</v>
      </c>
      <c r="P1440" s="172">
        <v>190382.98190000001</v>
      </c>
      <c r="Q1440" s="172">
        <v>333170.21840000001</v>
      </c>
      <c r="R1440" s="172">
        <v>214358.70850000001</v>
      </c>
      <c r="S1440" s="172">
        <v>375127.73989999999</v>
      </c>
      <c r="T1440" s="172">
        <v>238002.98310000001</v>
      </c>
      <c r="U1440" s="172">
        <v>416505.22039999999</v>
      </c>
    </row>
    <row r="1441" spans="1:21">
      <c r="A1441" s="171">
        <v>8</v>
      </c>
      <c r="B1441" s="171" t="s">
        <v>557</v>
      </c>
      <c r="C1441" s="171" t="s">
        <v>163</v>
      </c>
      <c r="D1441" s="171" t="s">
        <v>616</v>
      </c>
      <c r="E1441" s="171" t="s">
        <v>487</v>
      </c>
      <c r="F1441" s="171">
        <v>4</v>
      </c>
      <c r="G1441" s="171" t="s">
        <v>46</v>
      </c>
      <c r="H1441" s="172">
        <v>75757.066300000006</v>
      </c>
      <c r="I1441" s="172">
        <v>121211.308</v>
      </c>
      <c r="J1441" s="172">
        <v>106059.89290000001</v>
      </c>
      <c r="K1441" s="172">
        <v>169695.83110000001</v>
      </c>
      <c r="L1441" s="172">
        <v>136362.7193</v>
      </c>
      <c r="M1441" s="172">
        <v>218180.35430000001</v>
      </c>
      <c r="N1441" s="172">
        <v>181816.95920000001</v>
      </c>
      <c r="O1441" s="172">
        <v>290907.13890000002</v>
      </c>
      <c r="P1441" s="172">
        <v>227271.19889999999</v>
      </c>
      <c r="Q1441" s="172">
        <v>363633.92369999998</v>
      </c>
      <c r="R1441" s="172">
        <v>257574.02540000001</v>
      </c>
      <c r="S1441" s="172">
        <v>412118.44679999998</v>
      </c>
      <c r="T1441" s="172">
        <v>287876.85200000001</v>
      </c>
      <c r="U1441" s="172">
        <v>460602.97</v>
      </c>
    </row>
    <row r="1442" spans="1:21">
      <c r="A1442" s="171">
        <v>8</v>
      </c>
      <c r="B1442" s="171" t="s">
        <v>557</v>
      </c>
      <c r="C1442" s="171" t="s">
        <v>181</v>
      </c>
      <c r="D1442" s="171" t="s">
        <v>617</v>
      </c>
      <c r="E1442" s="171" t="s">
        <v>226</v>
      </c>
      <c r="F1442" s="171">
        <v>1</v>
      </c>
      <c r="G1442" s="171" t="s">
        <v>48</v>
      </c>
      <c r="H1442" s="172">
        <v>92378.266099999993</v>
      </c>
      <c r="I1442" s="172">
        <v>161661.9657</v>
      </c>
      <c r="J1442" s="172">
        <v>119567.3763</v>
      </c>
      <c r="K1442" s="172">
        <v>209242.90839999999</v>
      </c>
      <c r="L1442" s="172">
        <v>143091.592</v>
      </c>
      <c r="M1442" s="172">
        <v>250410.28589999999</v>
      </c>
      <c r="N1442" s="172">
        <v>170654.14449999999</v>
      </c>
      <c r="O1442" s="172">
        <v>298644.75300000003</v>
      </c>
      <c r="P1442" s="172">
        <v>201130.0834</v>
      </c>
      <c r="Q1442" s="172">
        <v>351977.64600000001</v>
      </c>
      <c r="R1442" s="172">
        <v>220509.77679999999</v>
      </c>
      <c r="S1442" s="172">
        <v>385892.10930000001</v>
      </c>
      <c r="T1442" s="172">
        <v>238730.51310000001</v>
      </c>
      <c r="U1442" s="172">
        <v>417778.39799999999</v>
      </c>
    </row>
    <row r="1443" spans="1:21">
      <c r="A1443" s="171">
        <v>8</v>
      </c>
      <c r="B1443" s="171" t="s">
        <v>557</v>
      </c>
      <c r="C1443" s="171" t="s">
        <v>181</v>
      </c>
      <c r="D1443" s="171" t="s">
        <v>617</v>
      </c>
      <c r="E1443" s="171" t="s">
        <v>226</v>
      </c>
      <c r="F1443" s="171">
        <v>2</v>
      </c>
      <c r="G1443" s="171" t="s">
        <v>44</v>
      </c>
      <c r="H1443" s="172">
        <v>79219.978300000002</v>
      </c>
      <c r="I1443" s="172">
        <v>138634.962</v>
      </c>
      <c r="J1443" s="172">
        <v>103524.1493</v>
      </c>
      <c r="K1443" s="172">
        <v>181167.26130000001</v>
      </c>
      <c r="L1443" s="172">
        <v>125522.49770000001</v>
      </c>
      <c r="M1443" s="172">
        <v>219664.37109999999</v>
      </c>
      <c r="N1443" s="172">
        <v>153347.36069999999</v>
      </c>
      <c r="O1443" s="172">
        <v>268357.88130000001</v>
      </c>
      <c r="P1443" s="172">
        <v>181795.38370000001</v>
      </c>
      <c r="Q1443" s="172">
        <v>318141.9215</v>
      </c>
      <c r="R1443" s="172">
        <v>200228.95379999999</v>
      </c>
      <c r="S1443" s="172">
        <v>350400.6692</v>
      </c>
      <c r="T1443" s="172">
        <v>217350.3149</v>
      </c>
      <c r="U1443" s="172">
        <v>380363.05119999999</v>
      </c>
    </row>
    <row r="1444" spans="1:21">
      <c r="A1444" s="171">
        <v>8</v>
      </c>
      <c r="B1444" s="171" t="s">
        <v>557</v>
      </c>
      <c r="C1444" s="171" t="s">
        <v>181</v>
      </c>
      <c r="D1444" s="171" t="s">
        <v>617</v>
      </c>
      <c r="E1444" s="171" t="s">
        <v>226</v>
      </c>
      <c r="F1444" s="171">
        <v>3</v>
      </c>
      <c r="G1444" s="171" t="s">
        <v>43</v>
      </c>
      <c r="H1444" s="172">
        <v>70683.497900000002</v>
      </c>
      <c r="I1444" s="172">
        <v>123696.1213</v>
      </c>
      <c r="J1444" s="172">
        <v>96245.880999999994</v>
      </c>
      <c r="K1444" s="172">
        <v>168430.29180000001</v>
      </c>
      <c r="L1444" s="172">
        <v>121717.501</v>
      </c>
      <c r="M1444" s="172">
        <v>213005.62669999999</v>
      </c>
      <c r="N1444" s="172">
        <v>160237.13740000001</v>
      </c>
      <c r="O1444" s="172">
        <v>280414.99040000001</v>
      </c>
      <c r="P1444" s="172">
        <v>198371.86180000001</v>
      </c>
      <c r="Q1444" s="172">
        <v>347150.75809999998</v>
      </c>
      <c r="R1444" s="172">
        <v>223367.33129999999</v>
      </c>
      <c r="S1444" s="172">
        <v>390892.82980000001</v>
      </c>
      <c r="T1444" s="172">
        <v>248020.6569</v>
      </c>
      <c r="U1444" s="172">
        <v>434036.1495</v>
      </c>
    </row>
    <row r="1445" spans="1:21">
      <c r="A1445" s="171">
        <v>8</v>
      </c>
      <c r="B1445" s="171" t="s">
        <v>557</v>
      </c>
      <c r="C1445" s="171" t="s">
        <v>181</v>
      </c>
      <c r="D1445" s="171" t="s">
        <v>617</v>
      </c>
      <c r="E1445" s="171" t="s">
        <v>226</v>
      </c>
      <c r="F1445" s="171">
        <v>4</v>
      </c>
      <c r="G1445" s="171" t="s">
        <v>46</v>
      </c>
      <c r="H1445" s="172">
        <v>78735.329800000007</v>
      </c>
      <c r="I1445" s="172">
        <v>125976.5295</v>
      </c>
      <c r="J1445" s="172">
        <v>110229.4616</v>
      </c>
      <c r="K1445" s="172">
        <v>176367.14120000001</v>
      </c>
      <c r="L1445" s="172">
        <v>141723.59340000001</v>
      </c>
      <c r="M1445" s="172">
        <v>226757.753</v>
      </c>
      <c r="N1445" s="172">
        <v>188964.79130000001</v>
      </c>
      <c r="O1445" s="172">
        <v>302343.67060000001</v>
      </c>
      <c r="P1445" s="172">
        <v>236205.98920000001</v>
      </c>
      <c r="Q1445" s="172">
        <v>377929.5882</v>
      </c>
      <c r="R1445" s="172">
        <v>267700.12099999998</v>
      </c>
      <c r="S1445" s="172">
        <v>428320.19990000001</v>
      </c>
      <c r="T1445" s="172">
        <v>299194.25290000002</v>
      </c>
      <c r="U1445" s="172">
        <v>478710.81170000002</v>
      </c>
    </row>
    <row r="1446" spans="1:21">
      <c r="A1446" s="171">
        <v>8</v>
      </c>
      <c r="B1446" s="171" t="s">
        <v>557</v>
      </c>
      <c r="C1446" s="171" t="s">
        <v>181</v>
      </c>
      <c r="D1446" s="171" t="s">
        <v>617</v>
      </c>
      <c r="E1446" s="171" t="s">
        <v>270</v>
      </c>
      <c r="F1446" s="171">
        <v>1</v>
      </c>
      <c r="G1446" s="171" t="s">
        <v>48</v>
      </c>
      <c r="H1446" s="172">
        <v>90350.035999999993</v>
      </c>
      <c r="I1446" s="172">
        <v>158112.5631</v>
      </c>
      <c r="J1446" s="172">
        <v>117004.2797</v>
      </c>
      <c r="K1446" s="172">
        <v>204757.48939999999</v>
      </c>
      <c r="L1446" s="172">
        <v>140066.54190000001</v>
      </c>
      <c r="M1446" s="172">
        <v>245116.44820000001</v>
      </c>
      <c r="N1446" s="172">
        <v>167110.61989999999</v>
      </c>
      <c r="O1446" s="172">
        <v>292443.58490000002</v>
      </c>
      <c r="P1446" s="172">
        <v>197014.25229999999</v>
      </c>
      <c r="Q1446" s="172">
        <v>344774.94160000002</v>
      </c>
      <c r="R1446" s="172">
        <v>216029.6011</v>
      </c>
      <c r="S1446" s="172">
        <v>378051.80180000002</v>
      </c>
      <c r="T1446" s="172">
        <v>233932.01070000001</v>
      </c>
      <c r="U1446" s="172">
        <v>409381.01870000002</v>
      </c>
    </row>
    <row r="1447" spans="1:21">
      <c r="A1447" s="171">
        <v>8</v>
      </c>
      <c r="B1447" s="171" t="s">
        <v>557</v>
      </c>
      <c r="C1447" s="171" t="s">
        <v>181</v>
      </c>
      <c r="D1447" s="171" t="s">
        <v>617</v>
      </c>
      <c r="E1447" s="171" t="s">
        <v>270</v>
      </c>
      <c r="F1447" s="171">
        <v>2</v>
      </c>
      <c r="G1447" s="171" t="s">
        <v>44</v>
      </c>
      <c r="H1447" s="172">
        <v>77191.748200000002</v>
      </c>
      <c r="I1447" s="172">
        <v>135085.5594</v>
      </c>
      <c r="J1447" s="172">
        <v>100961.0527</v>
      </c>
      <c r="K1447" s="172">
        <v>176681.84220000001</v>
      </c>
      <c r="L1447" s="172">
        <v>122497.4477</v>
      </c>
      <c r="M1447" s="172">
        <v>214370.53339999999</v>
      </c>
      <c r="N1447" s="172">
        <v>149803.83609999999</v>
      </c>
      <c r="O1447" s="172">
        <v>262156.7132</v>
      </c>
      <c r="P1447" s="172">
        <v>177679.5526</v>
      </c>
      <c r="Q1447" s="172">
        <v>310939.217</v>
      </c>
      <c r="R1447" s="172">
        <v>195748.7781</v>
      </c>
      <c r="S1447" s="172">
        <v>342560.36170000001</v>
      </c>
      <c r="T1447" s="172">
        <v>212551.8126</v>
      </c>
      <c r="U1447" s="172">
        <v>371965.67200000002</v>
      </c>
    </row>
    <row r="1448" spans="1:21">
      <c r="A1448" s="171">
        <v>8</v>
      </c>
      <c r="B1448" s="171" t="s">
        <v>557</v>
      </c>
      <c r="C1448" s="171" t="s">
        <v>181</v>
      </c>
      <c r="D1448" s="171" t="s">
        <v>617</v>
      </c>
      <c r="E1448" s="171" t="s">
        <v>270</v>
      </c>
      <c r="F1448" s="171">
        <v>3</v>
      </c>
      <c r="G1448" s="171" t="s">
        <v>43</v>
      </c>
      <c r="H1448" s="172">
        <v>68673.937300000005</v>
      </c>
      <c r="I1448" s="172">
        <v>120179.3904</v>
      </c>
      <c r="J1448" s="172">
        <v>93432.496299999999</v>
      </c>
      <c r="K1448" s="172">
        <v>163506.86850000001</v>
      </c>
      <c r="L1448" s="172">
        <v>118100.29210000001</v>
      </c>
      <c r="M1448" s="172">
        <v>206675.5111</v>
      </c>
      <c r="N1448" s="172">
        <v>155414.19209999999</v>
      </c>
      <c r="O1448" s="172">
        <v>271974.83610000001</v>
      </c>
      <c r="P1448" s="172">
        <v>192343.1801</v>
      </c>
      <c r="Q1448" s="172">
        <v>336600.56520000001</v>
      </c>
      <c r="R1448" s="172">
        <v>216534.82550000001</v>
      </c>
      <c r="S1448" s="172">
        <v>378935.94459999999</v>
      </c>
      <c r="T1448" s="172">
        <v>240384.32689999999</v>
      </c>
      <c r="U1448" s="172">
        <v>420672.57199999999</v>
      </c>
    </row>
    <row r="1449" spans="1:21">
      <c r="A1449" s="171">
        <v>8</v>
      </c>
      <c r="B1449" s="171" t="s">
        <v>557</v>
      </c>
      <c r="C1449" s="171" t="s">
        <v>181</v>
      </c>
      <c r="D1449" s="171" t="s">
        <v>617</v>
      </c>
      <c r="E1449" s="171" t="s">
        <v>270</v>
      </c>
      <c r="F1449" s="171">
        <v>4</v>
      </c>
      <c r="G1449" s="171" t="s">
        <v>46</v>
      </c>
      <c r="H1449" s="172">
        <v>76991.206300000005</v>
      </c>
      <c r="I1449" s="172">
        <v>123185.932</v>
      </c>
      <c r="J1449" s="172">
        <v>107787.68889999999</v>
      </c>
      <c r="K1449" s="172">
        <v>172460.30470000001</v>
      </c>
      <c r="L1449" s="172">
        <v>138584.17129999999</v>
      </c>
      <c r="M1449" s="172">
        <v>221734.67749999999</v>
      </c>
      <c r="N1449" s="172">
        <v>184778.8952</v>
      </c>
      <c r="O1449" s="172">
        <v>295646.23670000001</v>
      </c>
      <c r="P1449" s="172">
        <v>230973.61900000001</v>
      </c>
      <c r="Q1449" s="172">
        <v>369557.79580000002</v>
      </c>
      <c r="R1449" s="172">
        <v>261770.10140000001</v>
      </c>
      <c r="S1449" s="172">
        <v>418832.16859999998</v>
      </c>
      <c r="T1449" s="172">
        <v>292566.58409999998</v>
      </c>
      <c r="U1449" s="172">
        <v>468106.54139999999</v>
      </c>
    </row>
    <row r="1450" spans="1:21">
      <c r="A1450" s="171">
        <v>8</v>
      </c>
      <c r="B1450" s="171" t="s">
        <v>557</v>
      </c>
      <c r="C1450" s="171" t="s">
        <v>181</v>
      </c>
      <c r="D1450" s="171" t="s">
        <v>617</v>
      </c>
      <c r="E1450" s="171" t="s">
        <v>311</v>
      </c>
      <c r="F1450" s="171">
        <v>1</v>
      </c>
      <c r="G1450" s="171" t="s">
        <v>48</v>
      </c>
      <c r="H1450" s="172">
        <v>91404.453500000003</v>
      </c>
      <c r="I1450" s="172">
        <v>159957.79370000001</v>
      </c>
      <c r="J1450" s="172">
        <v>118277.8431</v>
      </c>
      <c r="K1450" s="172">
        <v>206986.2254</v>
      </c>
      <c r="L1450" s="172">
        <v>141528.51209999999</v>
      </c>
      <c r="M1450" s="172">
        <v>247674.89619999999</v>
      </c>
      <c r="N1450" s="172">
        <v>168759.88029999999</v>
      </c>
      <c r="O1450" s="172">
        <v>295329.79060000001</v>
      </c>
      <c r="P1450" s="172">
        <v>198869.17310000001</v>
      </c>
      <c r="Q1450" s="172">
        <v>348021.05290000001</v>
      </c>
      <c r="R1450" s="172">
        <v>218015.90969999999</v>
      </c>
      <c r="S1450" s="172">
        <v>381527.842</v>
      </c>
      <c r="T1450" s="172">
        <v>236006.26329999999</v>
      </c>
      <c r="U1450" s="172">
        <v>413010.96090000001</v>
      </c>
    </row>
    <row r="1451" spans="1:21">
      <c r="A1451" s="171">
        <v>8</v>
      </c>
      <c r="B1451" s="171" t="s">
        <v>557</v>
      </c>
      <c r="C1451" s="171" t="s">
        <v>181</v>
      </c>
      <c r="D1451" s="171" t="s">
        <v>617</v>
      </c>
      <c r="E1451" s="171" t="s">
        <v>311</v>
      </c>
      <c r="F1451" s="171">
        <v>2</v>
      </c>
      <c r="G1451" s="171" t="s">
        <v>44</v>
      </c>
      <c r="H1451" s="172">
        <v>78520.296400000007</v>
      </c>
      <c r="I1451" s="172">
        <v>137410.51879999999</v>
      </c>
      <c r="J1451" s="172">
        <v>102568.84970000001</v>
      </c>
      <c r="K1451" s="172">
        <v>179495.48689999999</v>
      </c>
      <c r="L1451" s="172">
        <v>124325.44040000001</v>
      </c>
      <c r="M1451" s="172">
        <v>217569.52069999999</v>
      </c>
      <c r="N1451" s="172">
        <v>151813.65419999999</v>
      </c>
      <c r="O1451" s="172">
        <v>265673.89490000001</v>
      </c>
      <c r="P1451" s="172">
        <v>179937.27910000001</v>
      </c>
      <c r="Q1451" s="172">
        <v>314890.23859999998</v>
      </c>
      <c r="R1451" s="172">
        <v>198157.6035</v>
      </c>
      <c r="S1451" s="172">
        <v>346775.80619999999</v>
      </c>
      <c r="T1451" s="172">
        <v>215071.48560000001</v>
      </c>
      <c r="U1451" s="172">
        <v>376375.09980000003</v>
      </c>
    </row>
    <row r="1452" spans="1:21">
      <c r="A1452" s="171">
        <v>8</v>
      </c>
      <c r="B1452" s="171" t="s">
        <v>557</v>
      </c>
      <c r="C1452" s="171" t="s">
        <v>181</v>
      </c>
      <c r="D1452" s="171" t="s">
        <v>617</v>
      </c>
      <c r="E1452" s="171" t="s">
        <v>311</v>
      </c>
      <c r="F1452" s="171">
        <v>3</v>
      </c>
      <c r="G1452" s="171" t="s">
        <v>43</v>
      </c>
      <c r="H1452" s="172">
        <v>70152.907900000006</v>
      </c>
      <c r="I1452" s="172">
        <v>122767.5888</v>
      </c>
      <c r="J1452" s="172">
        <v>95559.534499999994</v>
      </c>
      <c r="K1452" s="172">
        <v>167229.18539999999</v>
      </c>
      <c r="L1452" s="172">
        <v>120877.28879999999</v>
      </c>
      <c r="M1452" s="172">
        <v>211535.25539999999</v>
      </c>
      <c r="N1452" s="172">
        <v>159159.62229999999</v>
      </c>
      <c r="O1452" s="172">
        <v>278529.33919999999</v>
      </c>
      <c r="P1452" s="172">
        <v>197065.06299999999</v>
      </c>
      <c r="Q1452" s="172">
        <v>344863.8602</v>
      </c>
      <c r="R1452" s="172">
        <v>221916.58670000001</v>
      </c>
      <c r="S1452" s="172">
        <v>388354.02669999999</v>
      </c>
      <c r="T1452" s="172">
        <v>246433.0944</v>
      </c>
      <c r="U1452" s="172">
        <v>431257.91519999999</v>
      </c>
    </row>
    <row r="1453" spans="1:21">
      <c r="A1453" s="171">
        <v>8</v>
      </c>
      <c r="B1453" s="171" t="s">
        <v>557</v>
      </c>
      <c r="C1453" s="171" t="s">
        <v>181</v>
      </c>
      <c r="D1453" s="171" t="s">
        <v>617</v>
      </c>
      <c r="E1453" s="171" t="s">
        <v>311</v>
      </c>
      <c r="F1453" s="171">
        <v>4</v>
      </c>
      <c r="G1453" s="171" t="s">
        <v>46</v>
      </c>
      <c r="H1453" s="172">
        <v>77912.569699999993</v>
      </c>
      <c r="I1453" s="172">
        <v>124660.1134</v>
      </c>
      <c r="J1453" s="172">
        <v>109077.59759999999</v>
      </c>
      <c r="K1453" s="172">
        <v>174524.1587</v>
      </c>
      <c r="L1453" s="172">
        <v>140242.62539999999</v>
      </c>
      <c r="M1453" s="172">
        <v>224388.2041</v>
      </c>
      <c r="N1453" s="172">
        <v>186990.1672</v>
      </c>
      <c r="O1453" s="172">
        <v>299184.2721</v>
      </c>
      <c r="P1453" s="172">
        <v>233737.70910000001</v>
      </c>
      <c r="Q1453" s="172">
        <v>373980.34009999997</v>
      </c>
      <c r="R1453" s="172">
        <v>264902.73690000002</v>
      </c>
      <c r="S1453" s="172">
        <v>423844.38540000003</v>
      </c>
      <c r="T1453" s="172">
        <v>296067.7648</v>
      </c>
      <c r="U1453" s="172">
        <v>473708.43079999997</v>
      </c>
    </row>
    <row r="1454" spans="1:21">
      <c r="A1454" s="171">
        <v>8</v>
      </c>
      <c r="B1454" s="171" t="s">
        <v>557</v>
      </c>
      <c r="C1454" s="171" t="s">
        <v>181</v>
      </c>
      <c r="D1454" s="171" t="s">
        <v>617</v>
      </c>
      <c r="E1454" s="171" t="s">
        <v>351</v>
      </c>
      <c r="F1454" s="171">
        <v>1</v>
      </c>
      <c r="G1454" s="171" t="s">
        <v>48</v>
      </c>
      <c r="H1454" s="172">
        <v>91384.302299999996</v>
      </c>
      <c r="I1454" s="172">
        <v>159922.52910000001</v>
      </c>
      <c r="J1454" s="172">
        <v>118281.8355</v>
      </c>
      <c r="K1454" s="172">
        <v>206993.21220000001</v>
      </c>
      <c r="L1454" s="172">
        <v>141553.78950000001</v>
      </c>
      <c r="M1454" s="172">
        <v>247719.1317</v>
      </c>
      <c r="N1454" s="172">
        <v>168821.13130000001</v>
      </c>
      <c r="O1454" s="172">
        <v>295436.97970000003</v>
      </c>
      <c r="P1454" s="172">
        <v>198970.67050000001</v>
      </c>
      <c r="Q1454" s="172">
        <v>348198.67330000002</v>
      </c>
      <c r="R1454" s="172">
        <v>218142.79930000001</v>
      </c>
      <c r="S1454" s="172">
        <v>381749.89880000002</v>
      </c>
      <c r="T1454" s="172">
        <v>236168.76259999999</v>
      </c>
      <c r="U1454" s="172">
        <v>413295.3346</v>
      </c>
    </row>
    <row r="1455" spans="1:21">
      <c r="A1455" s="171">
        <v>8</v>
      </c>
      <c r="B1455" s="171" t="s">
        <v>557</v>
      </c>
      <c r="C1455" s="171" t="s">
        <v>181</v>
      </c>
      <c r="D1455" s="171" t="s">
        <v>617</v>
      </c>
      <c r="E1455" s="171" t="s">
        <v>351</v>
      </c>
      <c r="F1455" s="171">
        <v>2</v>
      </c>
      <c r="G1455" s="171" t="s">
        <v>44</v>
      </c>
      <c r="H1455" s="172">
        <v>78363.079800000007</v>
      </c>
      <c r="I1455" s="172">
        <v>137135.3898</v>
      </c>
      <c r="J1455" s="172">
        <v>102405.72530000001</v>
      </c>
      <c r="K1455" s="172">
        <v>179210.01930000001</v>
      </c>
      <c r="L1455" s="172">
        <v>124167.7066</v>
      </c>
      <c r="M1455" s="172">
        <v>217293.4865</v>
      </c>
      <c r="N1455" s="172">
        <v>151694.62640000001</v>
      </c>
      <c r="O1455" s="172">
        <v>265465.59610000002</v>
      </c>
      <c r="P1455" s="172">
        <v>179837.37359999999</v>
      </c>
      <c r="Q1455" s="172">
        <v>314715.40399999998</v>
      </c>
      <c r="R1455" s="172">
        <v>198073.23480000001</v>
      </c>
      <c r="S1455" s="172">
        <v>346628.16080000001</v>
      </c>
      <c r="T1455" s="172">
        <v>215011.27470000001</v>
      </c>
      <c r="U1455" s="172">
        <v>376269.73070000001</v>
      </c>
    </row>
    <row r="1456" spans="1:21">
      <c r="A1456" s="171">
        <v>8</v>
      </c>
      <c r="B1456" s="171" t="s">
        <v>557</v>
      </c>
      <c r="C1456" s="171" t="s">
        <v>181</v>
      </c>
      <c r="D1456" s="171" t="s">
        <v>617</v>
      </c>
      <c r="E1456" s="171" t="s">
        <v>351</v>
      </c>
      <c r="F1456" s="171">
        <v>3</v>
      </c>
      <c r="G1456" s="171" t="s">
        <v>43</v>
      </c>
      <c r="H1456" s="172">
        <v>69915.812699999995</v>
      </c>
      <c r="I1456" s="172">
        <v>122352.67230000001</v>
      </c>
      <c r="J1456" s="172">
        <v>95199.361600000004</v>
      </c>
      <c r="K1456" s="172">
        <v>166598.88269999999</v>
      </c>
      <c r="L1456" s="172">
        <v>120393.09269999999</v>
      </c>
      <c r="M1456" s="172">
        <v>210687.91209999999</v>
      </c>
      <c r="N1456" s="172">
        <v>158492.64360000001</v>
      </c>
      <c r="O1456" s="172">
        <v>277362.1262</v>
      </c>
      <c r="P1456" s="172">
        <v>196211.29199999999</v>
      </c>
      <c r="Q1456" s="172">
        <v>343369.761</v>
      </c>
      <c r="R1456" s="172">
        <v>220933.83249999999</v>
      </c>
      <c r="S1456" s="172">
        <v>386634.20699999999</v>
      </c>
      <c r="T1456" s="172">
        <v>245317.79319999999</v>
      </c>
      <c r="U1456" s="172">
        <v>429306.13799999998</v>
      </c>
    </row>
    <row r="1457" spans="1:21">
      <c r="A1457" s="171">
        <v>8</v>
      </c>
      <c r="B1457" s="171" t="s">
        <v>557</v>
      </c>
      <c r="C1457" s="171" t="s">
        <v>181</v>
      </c>
      <c r="D1457" s="171" t="s">
        <v>617</v>
      </c>
      <c r="E1457" s="171" t="s">
        <v>351</v>
      </c>
      <c r="F1457" s="171">
        <v>4</v>
      </c>
      <c r="G1457" s="171" t="s">
        <v>46</v>
      </c>
      <c r="H1457" s="172">
        <v>77887.918900000004</v>
      </c>
      <c r="I1457" s="172">
        <v>124620.67200000001</v>
      </c>
      <c r="J1457" s="172">
        <v>109043.0864</v>
      </c>
      <c r="K1457" s="172">
        <v>174468.94089999999</v>
      </c>
      <c r="L1457" s="172">
        <v>140198.25399999999</v>
      </c>
      <c r="M1457" s="172">
        <v>224317.20970000001</v>
      </c>
      <c r="N1457" s="172">
        <v>186931.00520000001</v>
      </c>
      <c r="O1457" s="172">
        <v>299089.61290000001</v>
      </c>
      <c r="P1457" s="172">
        <v>233663.75649999999</v>
      </c>
      <c r="Q1457" s="172">
        <v>373862.016</v>
      </c>
      <c r="R1457" s="172">
        <v>264818.9241</v>
      </c>
      <c r="S1457" s="172">
        <v>423710.28480000002</v>
      </c>
      <c r="T1457" s="172">
        <v>295974.09169999999</v>
      </c>
      <c r="U1457" s="172">
        <v>473558.55369999999</v>
      </c>
    </row>
    <row r="1458" spans="1:21">
      <c r="A1458" s="171">
        <v>8</v>
      </c>
      <c r="B1458" s="171" t="s">
        <v>557</v>
      </c>
      <c r="C1458" s="171" t="s">
        <v>181</v>
      </c>
      <c r="D1458" s="171" t="s">
        <v>617</v>
      </c>
      <c r="E1458" s="171" t="s">
        <v>389</v>
      </c>
      <c r="F1458" s="171">
        <v>1</v>
      </c>
      <c r="G1458" s="171" t="s">
        <v>48</v>
      </c>
      <c r="H1458" s="172">
        <v>90370.187300000005</v>
      </c>
      <c r="I1458" s="172">
        <v>158147.82769999999</v>
      </c>
      <c r="J1458" s="172">
        <v>117000.28720000001</v>
      </c>
      <c r="K1458" s="172">
        <v>204750.50270000001</v>
      </c>
      <c r="L1458" s="172">
        <v>140041.26449999999</v>
      </c>
      <c r="M1458" s="172">
        <v>245072.21290000001</v>
      </c>
      <c r="N1458" s="172">
        <v>167049.36900000001</v>
      </c>
      <c r="O1458" s="172">
        <v>292336.3958</v>
      </c>
      <c r="P1458" s="172">
        <v>196912.755</v>
      </c>
      <c r="Q1458" s="172">
        <v>344597.3211</v>
      </c>
      <c r="R1458" s="172">
        <v>215902.7115</v>
      </c>
      <c r="S1458" s="172">
        <v>377829.7451</v>
      </c>
      <c r="T1458" s="172">
        <v>233769.51139999999</v>
      </c>
      <c r="U1458" s="172">
        <v>409096.64500000002</v>
      </c>
    </row>
    <row r="1459" spans="1:21">
      <c r="A1459" s="171">
        <v>8</v>
      </c>
      <c r="B1459" s="171" t="s">
        <v>557</v>
      </c>
      <c r="C1459" s="171" t="s">
        <v>181</v>
      </c>
      <c r="D1459" s="171" t="s">
        <v>617</v>
      </c>
      <c r="E1459" s="171" t="s">
        <v>389</v>
      </c>
      <c r="F1459" s="171">
        <v>2</v>
      </c>
      <c r="G1459" s="171" t="s">
        <v>44</v>
      </c>
      <c r="H1459" s="172">
        <v>77348.964800000002</v>
      </c>
      <c r="I1459" s="172">
        <v>135360.68840000001</v>
      </c>
      <c r="J1459" s="172">
        <v>101124.177</v>
      </c>
      <c r="K1459" s="172">
        <v>176967.30979999999</v>
      </c>
      <c r="L1459" s="172">
        <v>122655.18150000001</v>
      </c>
      <c r="M1459" s="172">
        <v>214646.56770000001</v>
      </c>
      <c r="N1459" s="172">
        <v>149922.86410000001</v>
      </c>
      <c r="O1459" s="172">
        <v>262365.01209999999</v>
      </c>
      <c r="P1459" s="172">
        <v>177779.45809999999</v>
      </c>
      <c r="Q1459" s="172">
        <v>311114.05170000001</v>
      </c>
      <c r="R1459" s="172">
        <v>195833.14689999999</v>
      </c>
      <c r="S1459" s="172">
        <v>342708.00709999999</v>
      </c>
      <c r="T1459" s="172">
        <v>212612.02350000001</v>
      </c>
      <c r="U1459" s="172">
        <v>372071.04119999998</v>
      </c>
    </row>
    <row r="1460" spans="1:21">
      <c r="A1460" s="171">
        <v>8</v>
      </c>
      <c r="B1460" s="171" t="s">
        <v>557</v>
      </c>
      <c r="C1460" s="171" t="s">
        <v>181</v>
      </c>
      <c r="D1460" s="171" t="s">
        <v>617</v>
      </c>
      <c r="E1460" s="171" t="s">
        <v>389</v>
      </c>
      <c r="F1460" s="171">
        <v>3</v>
      </c>
      <c r="G1460" s="171" t="s">
        <v>43</v>
      </c>
      <c r="H1460" s="172">
        <v>68911.032500000001</v>
      </c>
      <c r="I1460" s="172">
        <v>120594.30680000001</v>
      </c>
      <c r="J1460" s="172">
        <v>93792.669200000004</v>
      </c>
      <c r="K1460" s="172">
        <v>164137.17110000001</v>
      </c>
      <c r="L1460" s="172">
        <v>118584.48820000001</v>
      </c>
      <c r="M1460" s="172">
        <v>207522.85430000001</v>
      </c>
      <c r="N1460" s="172">
        <v>156081.1709</v>
      </c>
      <c r="O1460" s="172">
        <v>273142.049</v>
      </c>
      <c r="P1460" s="172">
        <v>193196.95110000001</v>
      </c>
      <c r="Q1460" s="172">
        <v>338094.66450000001</v>
      </c>
      <c r="R1460" s="172">
        <v>217517.5796</v>
      </c>
      <c r="S1460" s="172">
        <v>380655.76439999999</v>
      </c>
      <c r="T1460" s="172">
        <v>241499.6281</v>
      </c>
      <c r="U1460" s="172">
        <v>422624.3492</v>
      </c>
    </row>
    <row r="1461" spans="1:21">
      <c r="A1461" s="171">
        <v>8</v>
      </c>
      <c r="B1461" s="171" t="s">
        <v>557</v>
      </c>
      <c r="C1461" s="171" t="s">
        <v>181</v>
      </c>
      <c r="D1461" s="171" t="s">
        <v>617</v>
      </c>
      <c r="E1461" s="171" t="s">
        <v>389</v>
      </c>
      <c r="F1461" s="171">
        <v>4</v>
      </c>
      <c r="G1461" s="171" t="s">
        <v>46</v>
      </c>
      <c r="H1461" s="172">
        <v>77015.857099999994</v>
      </c>
      <c r="I1461" s="172">
        <v>123225.37330000001</v>
      </c>
      <c r="J1461" s="172">
        <v>107822.2</v>
      </c>
      <c r="K1461" s="172">
        <v>172515.5226</v>
      </c>
      <c r="L1461" s="172">
        <v>138628.5429</v>
      </c>
      <c r="M1461" s="172">
        <v>221805.67189999999</v>
      </c>
      <c r="N1461" s="172">
        <v>184838.05720000001</v>
      </c>
      <c r="O1461" s="172">
        <v>295740.8959</v>
      </c>
      <c r="P1461" s="172">
        <v>231047.57139999999</v>
      </c>
      <c r="Q1461" s="172">
        <v>369676.11989999999</v>
      </c>
      <c r="R1461" s="172">
        <v>261853.91440000001</v>
      </c>
      <c r="S1461" s="172">
        <v>418966.26919999998</v>
      </c>
      <c r="T1461" s="172">
        <v>292660.25719999999</v>
      </c>
      <c r="U1461" s="172">
        <v>468256.41850000003</v>
      </c>
    </row>
    <row r="1462" spans="1:21">
      <c r="A1462" s="171">
        <v>8</v>
      </c>
      <c r="B1462" s="171" t="s">
        <v>557</v>
      </c>
      <c r="C1462" s="171" t="s">
        <v>187</v>
      </c>
      <c r="D1462" s="171" t="s">
        <v>618</v>
      </c>
      <c r="E1462" s="171" t="s">
        <v>232</v>
      </c>
      <c r="F1462" s="171">
        <v>1</v>
      </c>
      <c r="G1462" s="171" t="s">
        <v>48</v>
      </c>
      <c r="H1462" s="172">
        <v>95319.861000000004</v>
      </c>
      <c r="I1462" s="172">
        <v>166809.7568</v>
      </c>
      <c r="J1462" s="172">
        <v>123431.99099999999</v>
      </c>
      <c r="K1462" s="172">
        <v>216005.98430000001</v>
      </c>
      <c r="L1462" s="172">
        <v>147755.5632</v>
      </c>
      <c r="M1462" s="172">
        <v>258572.23560000001</v>
      </c>
      <c r="N1462" s="172">
        <v>176275.69709999999</v>
      </c>
      <c r="O1462" s="172">
        <v>308482.47009999998</v>
      </c>
      <c r="P1462" s="172">
        <v>207811.33</v>
      </c>
      <c r="Q1462" s="172">
        <v>363669.82750000001</v>
      </c>
      <c r="R1462" s="172">
        <v>227864.5024</v>
      </c>
      <c r="S1462" s="172">
        <v>398762.87920000002</v>
      </c>
      <c r="T1462" s="172">
        <v>246740.77830000001</v>
      </c>
      <c r="U1462" s="172">
        <v>431796.36200000002</v>
      </c>
    </row>
    <row r="1463" spans="1:21">
      <c r="A1463" s="171">
        <v>8</v>
      </c>
      <c r="B1463" s="171" t="s">
        <v>557</v>
      </c>
      <c r="C1463" s="171" t="s">
        <v>187</v>
      </c>
      <c r="D1463" s="171" t="s">
        <v>618</v>
      </c>
      <c r="E1463" s="171" t="s">
        <v>232</v>
      </c>
      <c r="F1463" s="171">
        <v>2</v>
      </c>
      <c r="G1463" s="171" t="s">
        <v>44</v>
      </c>
      <c r="H1463" s="172">
        <v>81476.245500000005</v>
      </c>
      <c r="I1463" s="172">
        <v>142583.42970000001</v>
      </c>
      <c r="J1463" s="172">
        <v>106553.17909999999</v>
      </c>
      <c r="K1463" s="172">
        <v>186468.06340000001</v>
      </c>
      <c r="L1463" s="172">
        <v>129271.4118</v>
      </c>
      <c r="M1463" s="172">
        <v>226224.97070000001</v>
      </c>
      <c r="N1463" s="172">
        <v>158067.51809999999</v>
      </c>
      <c r="O1463" s="172">
        <v>276618.1568</v>
      </c>
      <c r="P1463" s="172">
        <v>187469.61429999999</v>
      </c>
      <c r="Q1463" s="172">
        <v>328071.82510000002</v>
      </c>
      <c r="R1463" s="172">
        <v>206527.38630000001</v>
      </c>
      <c r="S1463" s="172">
        <v>361422.92619999999</v>
      </c>
      <c r="T1463" s="172">
        <v>224247.02789999999</v>
      </c>
      <c r="U1463" s="172">
        <v>392432.29889999999</v>
      </c>
    </row>
    <row r="1464" spans="1:21">
      <c r="A1464" s="171">
        <v>8</v>
      </c>
      <c r="B1464" s="171" t="s">
        <v>557</v>
      </c>
      <c r="C1464" s="171" t="s">
        <v>187</v>
      </c>
      <c r="D1464" s="171" t="s">
        <v>618</v>
      </c>
      <c r="E1464" s="171" t="s">
        <v>232</v>
      </c>
      <c r="F1464" s="171">
        <v>3</v>
      </c>
      <c r="G1464" s="171" t="s">
        <v>43</v>
      </c>
      <c r="H1464" s="172">
        <v>72512.367599999998</v>
      </c>
      <c r="I1464" s="172">
        <v>126896.64320000001</v>
      </c>
      <c r="J1464" s="172">
        <v>98665.099799999996</v>
      </c>
      <c r="K1464" s="172">
        <v>172663.9247</v>
      </c>
      <c r="L1464" s="172">
        <v>124722.3417</v>
      </c>
      <c r="M1464" s="172">
        <v>218264.09789999999</v>
      </c>
      <c r="N1464" s="172">
        <v>164136.6715</v>
      </c>
      <c r="O1464" s="172">
        <v>287239.1752</v>
      </c>
      <c r="P1464" s="172">
        <v>203146.04199999999</v>
      </c>
      <c r="Q1464" s="172">
        <v>355505.57339999999</v>
      </c>
      <c r="R1464" s="172">
        <v>228702.33379999999</v>
      </c>
      <c r="S1464" s="172">
        <v>400229.08429999999</v>
      </c>
      <c r="T1464" s="172">
        <v>253898.6617</v>
      </c>
      <c r="U1464" s="172">
        <v>444322.6581</v>
      </c>
    </row>
    <row r="1465" spans="1:21">
      <c r="A1465" s="171">
        <v>8</v>
      </c>
      <c r="B1465" s="171" t="s">
        <v>557</v>
      </c>
      <c r="C1465" s="171" t="s">
        <v>187</v>
      </c>
      <c r="D1465" s="171" t="s">
        <v>618</v>
      </c>
      <c r="E1465" s="171" t="s">
        <v>232</v>
      </c>
      <c r="F1465" s="171">
        <v>4</v>
      </c>
      <c r="G1465" s="171" t="s">
        <v>46</v>
      </c>
      <c r="H1465" s="172">
        <v>81228.265700000004</v>
      </c>
      <c r="I1465" s="172">
        <v>129965.22689999999</v>
      </c>
      <c r="J1465" s="172">
        <v>113719.57180000001</v>
      </c>
      <c r="K1465" s="172">
        <v>181951.31770000001</v>
      </c>
      <c r="L1465" s="172">
        <v>146210.8781</v>
      </c>
      <c r="M1465" s="172">
        <v>233937.40849999999</v>
      </c>
      <c r="N1465" s="172">
        <v>194947.83749999999</v>
      </c>
      <c r="O1465" s="172">
        <v>311916.54460000002</v>
      </c>
      <c r="P1465" s="172">
        <v>243684.79689999999</v>
      </c>
      <c r="Q1465" s="172">
        <v>389895.68070000003</v>
      </c>
      <c r="R1465" s="172">
        <v>276176.10310000001</v>
      </c>
      <c r="S1465" s="172">
        <v>441881.77159999998</v>
      </c>
      <c r="T1465" s="172">
        <v>308667.4093</v>
      </c>
      <c r="U1465" s="172">
        <v>493867.86229999998</v>
      </c>
    </row>
    <row r="1466" spans="1:21">
      <c r="A1466" s="171">
        <v>8</v>
      </c>
      <c r="B1466" s="171" t="s">
        <v>557</v>
      </c>
      <c r="C1466" s="171" t="s">
        <v>187</v>
      </c>
      <c r="D1466" s="171" t="s">
        <v>618</v>
      </c>
      <c r="E1466" s="171" t="s">
        <v>277</v>
      </c>
      <c r="F1466" s="171">
        <v>1</v>
      </c>
      <c r="G1466" s="171" t="s">
        <v>48</v>
      </c>
      <c r="H1466" s="172">
        <v>92845.024099999995</v>
      </c>
      <c r="I1466" s="172">
        <v>162478.79209999999</v>
      </c>
      <c r="J1466" s="172">
        <v>120216.13920000001</v>
      </c>
      <c r="K1466" s="172">
        <v>210378.24350000001</v>
      </c>
      <c r="L1466" s="172">
        <v>143898.41390000001</v>
      </c>
      <c r="M1466" s="172">
        <v>251822.22440000001</v>
      </c>
      <c r="N1466" s="172">
        <v>171662.53330000001</v>
      </c>
      <c r="O1466" s="172">
        <v>300409.43320000003</v>
      </c>
      <c r="P1466" s="172">
        <v>202362.04269999999</v>
      </c>
      <c r="Q1466" s="172">
        <v>354133.5748</v>
      </c>
      <c r="R1466" s="172">
        <v>221883.60740000001</v>
      </c>
      <c r="S1466" s="172">
        <v>388296.31280000001</v>
      </c>
      <c r="T1466" s="172">
        <v>240255.14540000001</v>
      </c>
      <c r="U1466" s="172">
        <v>420446.50439999998</v>
      </c>
    </row>
    <row r="1467" spans="1:21">
      <c r="A1467" s="171">
        <v>8</v>
      </c>
      <c r="B1467" s="171" t="s">
        <v>557</v>
      </c>
      <c r="C1467" s="171" t="s">
        <v>187</v>
      </c>
      <c r="D1467" s="171" t="s">
        <v>618</v>
      </c>
      <c r="E1467" s="171" t="s">
        <v>277</v>
      </c>
      <c r="F1467" s="171">
        <v>2</v>
      </c>
      <c r="G1467" s="171" t="s">
        <v>44</v>
      </c>
      <c r="H1467" s="172">
        <v>79412.604699999996</v>
      </c>
      <c r="I1467" s="172">
        <v>138972.0582</v>
      </c>
      <c r="J1467" s="172">
        <v>103838.67750000001</v>
      </c>
      <c r="K1467" s="172">
        <v>181717.68580000001</v>
      </c>
      <c r="L1467" s="172">
        <v>125963.2962</v>
      </c>
      <c r="M1467" s="172">
        <v>220435.7683</v>
      </c>
      <c r="N1467" s="172">
        <v>153995.19080000001</v>
      </c>
      <c r="O1467" s="172">
        <v>269491.58380000002</v>
      </c>
      <c r="P1467" s="172">
        <v>182624.53589999999</v>
      </c>
      <c r="Q1467" s="172">
        <v>319592.93790000002</v>
      </c>
      <c r="R1467" s="172">
        <v>201180.26639999999</v>
      </c>
      <c r="S1467" s="172">
        <v>352065.46610000002</v>
      </c>
      <c r="T1467" s="172">
        <v>218429.52549999999</v>
      </c>
      <c r="U1467" s="172">
        <v>382251.66960000002</v>
      </c>
    </row>
    <row r="1468" spans="1:21">
      <c r="A1468" s="171">
        <v>8</v>
      </c>
      <c r="B1468" s="171" t="s">
        <v>557</v>
      </c>
      <c r="C1468" s="171" t="s">
        <v>187</v>
      </c>
      <c r="D1468" s="171" t="s">
        <v>618</v>
      </c>
      <c r="E1468" s="171" t="s">
        <v>277</v>
      </c>
      <c r="F1468" s="171">
        <v>3</v>
      </c>
      <c r="G1468" s="171" t="s">
        <v>43</v>
      </c>
      <c r="H1468" s="172">
        <v>70711.699299999993</v>
      </c>
      <c r="I1468" s="172">
        <v>123745.47380000001</v>
      </c>
      <c r="J1468" s="172">
        <v>96228.883400000006</v>
      </c>
      <c r="K1468" s="172">
        <v>168400.546</v>
      </c>
      <c r="L1468" s="172">
        <v>121653.4134</v>
      </c>
      <c r="M1468" s="172">
        <v>212893.47349999999</v>
      </c>
      <c r="N1468" s="172">
        <v>160108.91930000001</v>
      </c>
      <c r="O1468" s="172">
        <v>280190.60869999998</v>
      </c>
      <c r="P1468" s="172">
        <v>198171.49400000001</v>
      </c>
      <c r="Q1468" s="172">
        <v>346800.11450000003</v>
      </c>
      <c r="R1468" s="172">
        <v>223109.95379999999</v>
      </c>
      <c r="S1468" s="172">
        <v>390442.4191</v>
      </c>
      <c r="T1468" s="172">
        <v>247699.1416</v>
      </c>
      <c r="U1468" s="172">
        <v>433473.49780000001</v>
      </c>
    </row>
    <row r="1469" spans="1:21">
      <c r="A1469" s="171">
        <v>8</v>
      </c>
      <c r="B1469" s="171" t="s">
        <v>557</v>
      </c>
      <c r="C1469" s="171" t="s">
        <v>187</v>
      </c>
      <c r="D1469" s="171" t="s">
        <v>618</v>
      </c>
      <c r="E1469" s="171" t="s">
        <v>277</v>
      </c>
      <c r="F1469" s="171">
        <v>4</v>
      </c>
      <c r="G1469" s="171" t="s">
        <v>46</v>
      </c>
      <c r="H1469" s="172">
        <v>79122.061400000006</v>
      </c>
      <c r="I1469" s="172">
        <v>126595.30009999999</v>
      </c>
      <c r="J1469" s="172">
        <v>110770.88589999999</v>
      </c>
      <c r="K1469" s="172">
        <v>177233.42</v>
      </c>
      <c r="L1469" s="172">
        <v>142419.71040000001</v>
      </c>
      <c r="M1469" s="172">
        <v>227871.54</v>
      </c>
      <c r="N1469" s="172">
        <v>189892.9472</v>
      </c>
      <c r="O1469" s="172">
        <v>303828.72009999998</v>
      </c>
      <c r="P1469" s="172">
        <v>237366.18400000001</v>
      </c>
      <c r="Q1469" s="172">
        <v>379785.89990000002</v>
      </c>
      <c r="R1469" s="172">
        <v>269015.0085</v>
      </c>
      <c r="S1469" s="172">
        <v>430424.01990000001</v>
      </c>
      <c r="T1469" s="172">
        <v>300663.83299999998</v>
      </c>
      <c r="U1469" s="172">
        <v>481062.14</v>
      </c>
    </row>
    <row r="1470" spans="1:21">
      <c r="A1470" s="171">
        <v>8</v>
      </c>
      <c r="B1470" s="171" t="s">
        <v>557</v>
      </c>
      <c r="C1470" s="171" t="s">
        <v>187</v>
      </c>
      <c r="D1470" s="171" t="s">
        <v>618</v>
      </c>
      <c r="E1470" s="171" t="s">
        <v>317</v>
      </c>
      <c r="F1470" s="171">
        <v>1</v>
      </c>
      <c r="G1470" s="171" t="s">
        <v>48</v>
      </c>
      <c r="H1470" s="172">
        <v>92824.872799999997</v>
      </c>
      <c r="I1470" s="172">
        <v>162443.5275</v>
      </c>
      <c r="J1470" s="172">
        <v>120220.13159999999</v>
      </c>
      <c r="K1470" s="172">
        <v>210385.2303</v>
      </c>
      <c r="L1470" s="172">
        <v>143923.69130000001</v>
      </c>
      <c r="M1470" s="172">
        <v>251866.45980000001</v>
      </c>
      <c r="N1470" s="172">
        <v>171723.78419999999</v>
      </c>
      <c r="O1470" s="172">
        <v>300516.62239999999</v>
      </c>
      <c r="P1470" s="172">
        <v>202463.54019999999</v>
      </c>
      <c r="Q1470" s="172">
        <v>354311.19530000002</v>
      </c>
      <c r="R1470" s="172">
        <v>222010.497</v>
      </c>
      <c r="S1470" s="172">
        <v>388518.36959999998</v>
      </c>
      <c r="T1470" s="172">
        <v>240417.6446</v>
      </c>
      <c r="U1470" s="172">
        <v>420730.87809999997</v>
      </c>
    </row>
    <row r="1471" spans="1:21">
      <c r="A1471" s="171">
        <v>8</v>
      </c>
      <c r="B1471" s="171" t="s">
        <v>557</v>
      </c>
      <c r="C1471" s="171" t="s">
        <v>187</v>
      </c>
      <c r="D1471" s="171" t="s">
        <v>618</v>
      </c>
      <c r="E1471" s="171" t="s">
        <v>317</v>
      </c>
      <c r="F1471" s="171">
        <v>2</v>
      </c>
      <c r="G1471" s="171" t="s">
        <v>44</v>
      </c>
      <c r="H1471" s="172">
        <v>79255.388000000006</v>
      </c>
      <c r="I1471" s="172">
        <v>138696.92920000001</v>
      </c>
      <c r="J1471" s="172">
        <v>103675.55319999999</v>
      </c>
      <c r="K1471" s="172">
        <v>181432.2182</v>
      </c>
      <c r="L1471" s="172">
        <v>125805.56230000001</v>
      </c>
      <c r="M1471" s="172">
        <v>220159.7341</v>
      </c>
      <c r="N1471" s="172">
        <v>153876.16279999999</v>
      </c>
      <c r="O1471" s="172">
        <v>269283.28499999997</v>
      </c>
      <c r="P1471" s="172">
        <v>182524.63039999999</v>
      </c>
      <c r="Q1471" s="172">
        <v>319418.10320000001</v>
      </c>
      <c r="R1471" s="172">
        <v>201095.8976</v>
      </c>
      <c r="S1471" s="172">
        <v>351917.82079999999</v>
      </c>
      <c r="T1471" s="172">
        <v>218369.31460000001</v>
      </c>
      <c r="U1471" s="172">
        <v>382146.30050000001</v>
      </c>
    </row>
    <row r="1472" spans="1:21">
      <c r="A1472" s="171">
        <v>8</v>
      </c>
      <c r="B1472" s="171" t="s">
        <v>557</v>
      </c>
      <c r="C1472" s="171" t="s">
        <v>187</v>
      </c>
      <c r="D1472" s="171" t="s">
        <v>618</v>
      </c>
      <c r="E1472" s="171" t="s">
        <v>317</v>
      </c>
      <c r="F1472" s="171">
        <v>3</v>
      </c>
      <c r="G1472" s="171" t="s">
        <v>43</v>
      </c>
      <c r="H1472" s="172">
        <v>70474.604099999997</v>
      </c>
      <c r="I1472" s="172">
        <v>123330.5573</v>
      </c>
      <c r="J1472" s="172">
        <v>95868.710600000006</v>
      </c>
      <c r="K1472" s="172">
        <v>167770.24340000001</v>
      </c>
      <c r="L1472" s="172">
        <v>121169.21739999999</v>
      </c>
      <c r="M1472" s="172">
        <v>212046.13029999999</v>
      </c>
      <c r="N1472" s="172">
        <v>159441.94039999999</v>
      </c>
      <c r="O1472" s="172">
        <v>279023.39569999999</v>
      </c>
      <c r="P1472" s="172">
        <v>197317.723</v>
      </c>
      <c r="Q1472" s="172">
        <v>345306.01520000002</v>
      </c>
      <c r="R1472" s="172">
        <v>222127.1997</v>
      </c>
      <c r="S1472" s="172">
        <v>388722.59940000001</v>
      </c>
      <c r="T1472" s="172">
        <v>246583.84039999999</v>
      </c>
      <c r="U1472" s="172">
        <v>431521.7206</v>
      </c>
    </row>
    <row r="1473" spans="1:21">
      <c r="A1473" s="171">
        <v>8</v>
      </c>
      <c r="B1473" s="171" t="s">
        <v>557</v>
      </c>
      <c r="C1473" s="171" t="s">
        <v>187</v>
      </c>
      <c r="D1473" s="171" t="s">
        <v>618</v>
      </c>
      <c r="E1473" s="171" t="s">
        <v>317</v>
      </c>
      <c r="F1473" s="171">
        <v>4</v>
      </c>
      <c r="G1473" s="171" t="s">
        <v>46</v>
      </c>
      <c r="H1473" s="172">
        <v>79097.410499999998</v>
      </c>
      <c r="I1473" s="172">
        <v>126555.85860000001</v>
      </c>
      <c r="J1473" s="172">
        <v>110736.3746</v>
      </c>
      <c r="K1473" s="172">
        <v>177178.20209999999</v>
      </c>
      <c r="L1473" s="172">
        <v>142375.3389</v>
      </c>
      <c r="M1473" s="172">
        <v>227800.54560000001</v>
      </c>
      <c r="N1473" s="172">
        <v>189833.78520000001</v>
      </c>
      <c r="O1473" s="172">
        <v>303734.06079999998</v>
      </c>
      <c r="P1473" s="172">
        <v>237292.23139999999</v>
      </c>
      <c r="Q1473" s="172">
        <v>379667.5759</v>
      </c>
      <c r="R1473" s="172">
        <v>268931.19559999998</v>
      </c>
      <c r="S1473" s="172">
        <v>430289.91930000001</v>
      </c>
      <c r="T1473" s="172">
        <v>300570.15980000002</v>
      </c>
      <c r="U1473" s="172">
        <v>480912.26280000003</v>
      </c>
    </row>
    <row r="1474" spans="1:21">
      <c r="A1474" s="171">
        <v>8</v>
      </c>
      <c r="B1474" s="171" t="s">
        <v>557</v>
      </c>
      <c r="C1474" s="171" t="s">
        <v>187</v>
      </c>
      <c r="D1474" s="171" t="s">
        <v>618</v>
      </c>
      <c r="E1474" s="171" t="s">
        <v>356</v>
      </c>
      <c r="F1474" s="171">
        <v>1</v>
      </c>
      <c r="G1474" s="171" t="s">
        <v>48</v>
      </c>
      <c r="H1474" s="172">
        <v>93818.836599999995</v>
      </c>
      <c r="I1474" s="172">
        <v>164182.96419999999</v>
      </c>
      <c r="J1474" s="172">
        <v>121505.67230000001</v>
      </c>
      <c r="K1474" s="172">
        <v>212634.92660000001</v>
      </c>
      <c r="L1474" s="172">
        <v>145461.49369999999</v>
      </c>
      <c r="M1474" s="172">
        <v>254557.61410000001</v>
      </c>
      <c r="N1474" s="172">
        <v>173556.79749999999</v>
      </c>
      <c r="O1474" s="172">
        <v>303724.39559999999</v>
      </c>
      <c r="P1474" s="172">
        <v>204622.95310000001</v>
      </c>
      <c r="Q1474" s="172">
        <v>358090.16800000001</v>
      </c>
      <c r="R1474" s="172">
        <v>224377.47440000001</v>
      </c>
      <c r="S1474" s="172">
        <v>392660.58010000002</v>
      </c>
      <c r="T1474" s="172">
        <v>242979.39499999999</v>
      </c>
      <c r="U1474" s="172">
        <v>425213.94140000001</v>
      </c>
    </row>
    <row r="1475" spans="1:21">
      <c r="A1475" s="171">
        <v>8</v>
      </c>
      <c r="B1475" s="171" t="s">
        <v>557</v>
      </c>
      <c r="C1475" s="171" t="s">
        <v>187</v>
      </c>
      <c r="D1475" s="171" t="s">
        <v>618</v>
      </c>
      <c r="E1475" s="171" t="s">
        <v>356</v>
      </c>
      <c r="F1475" s="171">
        <v>2</v>
      </c>
      <c r="G1475" s="171" t="s">
        <v>44</v>
      </c>
      <c r="H1475" s="172">
        <v>80112.286600000007</v>
      </c>
      <c r="I1475" s="172">
        <v>140196.50150000001</v>
      </c>
      <c r="J1475" s="172">
        <v>104793.97719999999</v>
      </c>
      <c r="K1475" s="172">
        <v>183389.46</v>
      </c>
      <c r="L1475" s="172">
        <v>127160.3536</v>
      </c>
      <c r="M1475" s="172">
        <v>222530.61869999999</v>
      </c>
      <c r="N1475" s="172">
        <v>155528.89730000001</v>
      </c>
      <c r="O1475" s="172">
        <v>272175.57020000002</v>
      </c>
      <c r="P1475" s="172">
        <v>184482.64050000001</v>
      </c>
      <c r="Q1475" s="172">
        <v>322844.62079999998</v>
      </c>
      <c r="R1475" s="172">
        <v>203251.61670000001</v>
      </c>
      <c r="S1475" s="172">
        <v>355690.32919999998</v>
      </c>
      <c r="T1475" s="172">
        <v>220708.35490000001</v>
      </c>
      <c r="U1475" s="172">
        <v>386239.62099999998</v>
      </c>
    </row>
    <row r="1476" spans="1:21">
      <c r="A1476" s="171">
        <v>8</v>
      </c>
      <c r="B1476" s="171" t="s">
        <v>557</v>
      </c>
      <c r="C1476" s="171" t="s">
        <v>187</v>
      </c>
      <c r="D1476" s="171" t="s">
        <v>618</v>
      </c>
      <c r="E1476" s="171" t="s">
        <v>356</v>
      </c>
      <c r="F1476" s="171">
        <v>3</v>
      </c>
      <c r="G1476" s="171" t="s">
        <v>43</v>
      </c>
      <c r="H1476" s="172">
        <v>71242.289300000004</v>
      </c>
      <c r="I1476" s="172">
        <v>124674.00629999999</v>
      </c>
      <c r="J1476" s="172">
        <v>96915.23</v>
      </c>
      <c r="K1476" s="172">
        <v>169601.6525</v>
      </c>
      <c r="L1476" s="172">
        <v>122493.6257</v>
      </c>
      <c r="M1476" s="172">
        <v>214363.8449</v>
      </c>
      <c r="N1476" s="172">
        <v>161186.43419999999</v>
      </c>
      <c r="O1476" s="172">
        <v>282076.2598</v>
      </c>
      <c r="P1476" s="172">
        <v>199478.2928</v>
      </c>
      <c r="Q1476" s="172">
        <v>349087.0123</v>
      </c>
      <c r="R1476" s="172">
        <v>224560.69839999999</v>
      </c>
      <c r="S1476" s="172">
        <v>392981.22220000002</v>
      </c>
      <c r="T1476" s="172">
        <v>249286.7041</v>
      </c>
      <c r="U1476" s="172">
        <v>436251.73220000003</v>
      </c>
    </row>
    <row r="1477" spans="1:21">
      <c r="A1477" s="171">
        <v>8</v>
      </c>
      <c r="B1477" s="171" t="s">
        <v>557</v>
      </c>
      <c r="C1477" s="171" t="s">
        <v>187</v>
      </c>
      <c r="D1477" s="171" t="s">
        <v>618</v>
      </c>
      <c r="E1477" s="171" t="s">
        <v>356</v>
      </c>
      <c r="F1477" s="171">
        <v>4</v>
      </c>
      <c r="G1477" s="171" t="s">
        <v>46</v>
      </c>
      <c r="H1477" s="172">
        <v>79944.821299999996</v>
      </c>
      <c r="I1477" s="172">
        <v>127911.71610000001</v>
      </c>
      <c r="J1477" s="172">
        <v>111922.74980000001</v>
      </c>
      <c r="K1477" s="172">
        <v>179076.40239999999</v>
      </c>
      <c r="L1477" s="172">
        <v>143900.6784</v>
      </c>
      <c r="M1477" s="172">
        <v>230241.0889</v>
      </c>
      <c r="N1477" s="172">
        <v>191867.57120000001</v>
      </c>
      <c r="O1477" s="172">
        <v>306988.11849999998</v>
      </c>
      <c r="P1477" s="172">
        <v>239834.46400000001</v>
      </c>
      <c r="Q1477" s="172">
        <v>383735.14809999999</v>
      </c>
      <c r="R1477" s="172">
        <v>271812.39250000002</v>
      </c>
      <c r="S1477" s="172">
        <v>434899.8345</v>
      </c>
      <c r="T1477" s="172">
        <v>303790.3211</v>
      </c>
      <c r="U1477" s="172">
        <v>486064.5209</v>
      </c>
    </row>
    <row r="1478" spans="1:21">
      <c r="A1478" s="171">
        <v>8</v>
      </c>
      <c r="B1478" s="171" t="s">
        <v>557</v>
      </c>
      <c r="C1478" s="171" t="s">
        <v>187</v>
      </c>
      <c r="D1478" s="171" t="s">
        <v>618</v>
      </c>
      <c r="E1478" s="171" t="s">
        <v>395</v>
      </c>
      <c r="F1478" s="171">
        <v>1</v>
      </c>
      <c r="G1478" s="171" t="s">
        <v>48</v>
      </c>
      <c r="H1478" s="172">
        <v>92297.664099999995</v>
      </c>
      <c r="I1478" s="172">
        <v>161520.91219999999</v>
      </c>
      <c r="J1478" s="172">
        <v>119583.3499</v>
      </c>
      <c r="K1478" s="172">
        <v>209270.86240000001</v>
      </c>
      <c r="L1478" s="172">
        <v>143192.70619999999</v>
      </c>
      <c r="M1478" s="172">
        <v>250587.23569999999</v>
      </c>
      <c r="N1478" s="172">
        <v>170899.15400000001</v>
      </c>
      <c r="O1478" s="172">
        <v>299073.51949999999</v>
      </c>
      <c r="P1478" s="172">
        <v>201536.07990000001</v>
      </c>
      <c r="Q1478" s="172">
        <v>352688.1397</v>
      </c>
      <c r="R1478" s="172">
        <v>221017.3426</v>
      </c>
      <c r="S1478" s="172">
        <v>386780.34950000001</v>
      </c>
      <c r="T1478" s="172">
        <v>239380.51819999999</v>
      </c>
      <c r="U1478" s="172">
        <v>418915.90700000001</v>
      </c>
    </row>
    <row r="1479" spans="1:21">
      <c r="A1479" s="171">
        <v>8</v>
      </c>
      <c r="B1479" s="171" t="s">
        <v>557</v>
      </c>
      <c r="C1479" s="171" t="s">
        <v>187</v>
      </c>
      <c r="D1479" s="171" t="s">
        <v>618</v>
      </c>
      <c r="E1479" s="171" t="s">
        <v>395</v>
      </c>
      <c r="F1479" s="171">
        <v>2</v>
      </c>
      <c r="G1479" s="171" t="s">
        <v>44</v>
      </c>
      <c r="H1479" s="172">
        <v>78591.114000000001</v>
      </c>
      <c r="I1479" s="172">
        <v>137534.44949999999</v>
      </c>
      <c r="J1479" s="172">
        <v>102871.6548</v>
      </c>
      <c r="K1479" s="172">
        <v>180025.3958</v>
      </c>
      <c r="L1479" s="172">
        <v>124891.56600000001</v>
      </c>
      <c r="M1479" s="172">
        <v>218560.24050000001</v>
      </c>
      <c r="N1479" s="172">
        <v>152871.25390000001</v>
      </c>
      <c r="O1479" s="172">
        <v>267524.69420000003</v>
      </c>
      <c r="P1479" s="172">
        <v>181395.7671</v>
      </c>
      <c r="Q1479" s="172">
        <v>317442.59250000003</v>
      </c>
      <c r="R1479" s="172">
        <v>199891.48490000001</v>
      </c>
      <c r="S1479" s="172">
        <v>349810.09850000002</v>
      </c>
      <c r="T1479" s="172">
        <v>217109.47810000001</v>
      </c>
      <c r="U1479" s="172">
        <v>379941.58659999998</v>
      </c>
    </row>
    <row r="1480" spans="1:21">
      <c r="A1480" s="171">
        <v>8</v>
      </c>
      <c r="B1480" s="171" t="s">
        <v>557</v>
      </c>
      <c r="C1480" s="171" t="s">
        <v>187</v>
      </c>
      <c r="D1480" s="171" t="s">
        <v>618</v>
      </c>
      <c r="E1480" s="171" t="s">
        <v>395</v>
      </c>
      <c r="F1480" s="171">
        <v>3</v>
      </c>
      <c r="G1480" s="171" t="s">
        <v>43</v>
      </c>
      <c r="H1480" s="172">
        <v>69735.118900000001</v>
      </c>
      <c r="I1480" s="172">
        <v>122036.4581</v>
      </c>
      <c r="J1480" s="172">
        <v>94805.191399999996</v>
      </c>
      <c r="K1480" s="172">
        <v>165909.08499999999</v>
      </c>
      <c r="L1480" s="172">
        <v>119780.71890000001</v>
      </c>
      <c r="M1480" s="172">
        <v>209616.25820000001</v>
      </c>
      <c r="N1480" s="172">
        <v>157569.22519999999</v>
      </c>
      <c r="O1480" s="172">
        <v>275746.14419999998</v>
      </c>
      <c r="P1480" s="172">
        <v>194956.78159999999</v>
      </c>
      <c r="Q1480" s="172">
        <v>341174.3677</v>
      </c>
      <c r="R1480" s="172">
        <v>219436.31899999999</v>
      </c>
      <c r="S1480" s="172">
        <v>384013.55829999998</v>
      </c>
      <c r="T1480" s="172">
        <v>243559.4566</v>
      </c>
      <c r="U1480" s="172">
        <v>426229.049</v>
      </c>
    </row>
    <row r="1481" spans="1:21">
      <c r="A1481" s="171">
        <v>8</v>
      </c>
      <c r="B1481" s="171" t="s">
        <v>557</v>
      </c>
      <c r="C1481" s="171" t="s">
        <v>187</v>
      </c>
      <c r="D1481" s="171" t="s">
        <v>618</v>
      </c>
      <c r="E1481" s="171" t="s">
        <v>395</v>
      </c>
      <c r="F1481" s="171">
        <v>4</v>
      </c>
      <c r="G1481" s="171" t="s">
        <v>46</v>
      </c>
      <c r="H1481" s="172">
        <v>78636.728799999997</v>
      </c>
      <c r="I1481" s="172">
        <v>125818.76790000001</v>
      </c>
      <c r="J1481" s="172">
        <v>110091.4203</v>
      </c>
      <c r="K1481" s="172">
        <v>176146.2751</v>
      </c>
      <c r="L1481" s="172">
        <v>141546.11180000001</v>
      </c>
      <c r="M1481" s="172">
        <v>226473.78229999999</v>
      </c>
      <c r="N1481" s="172">
        <v>188728.14910000001</v>
      </c>
      <c r="O1481" s="172">
        <v>301965.04300000001</v>
      </c>
      <c r="P1481" s="172">
        <v>235910.18640000001</v>
      </c>
      <c r="Q1481" s="172">
        <v>377456.30379999999</v>
      </c>
      <c r="R1481" s="172">
        <v>267364.87780000002</v>
      </c>
      <c r="S1481" s="172">
        <v>427783.81099999999</v>
      </c>
      <c r="T1481" s="172">
        <v>298819.56939999998</v>
      </c>
      <c r="U1481" s="172">
        <v>478111.31819999998</v>
      </c>
    </row>
    <row r="1482" spans="1:21">
      <c r="A1482" s="171">
        <v>8</v>
      </c>
      <c r="B1482" s="171" t="s">
        <v>557</v>
      </c>
      <c r="C1482" s="171" t="s">
        <v>187</v>
      </c>
      <c r="D1482" s="171" t="s">
        <v>618</v>
      </c>
      <c r="E1482" s="171" t="s">
        <v>429</v>
      </c>
      <c r="F1482" s="171">
        <v>1</v>
      </c>
      <c r="G1482" s="171" t="s">
        <v>48</v>
      </c>
      <c r="H1482" s="172">
        <v>93311.7791</v>
      </c>
      <c r="I1482" s="172">
        <v>163295.61350000001</v>
      </c>
      <c r="J1482" s="172">
        <v>120864.89810000001</v>
      </c>
      <c r="K1482" s="172">
        <v>211513.57190000001</v>
      </c>
      <c r="L1482" s="172">
        <v>144705.23120000001</v>
      </c>
      <c r="M1482" s="172">
        <v>253234.15460000001</v>
      </c>
      <c r="N1482" s="172">
        <v>172670.91630000001</v>
      </c>
      <c r="O1482" s="172">
        <v>302174.10350000003</v>
      </c>
      <c r="P1482" s="172">
        <v>203593.99540000001</v>
      </c>
      <c r="Q1482" s="172">
        <v>356289.49190000002</v>
      </c>
      <c r="R1482" s="172">
        <v>223257.43049999999</v>
      </c>
      <c r="S1482" s="172">
        <v>390700.50329999998</v>
      </c>
      <c r="T1482" s="172">
        <v>241779.76939999999</v>
      </c>
      <c r="U1482" s="172">
        <v>423114.59659999999</v>
      </c>
    </row>
    <row r="1483" spans="1:21">
      <c r="A1483" s="171">
        <v>8</v>
      </c>
      <c r="B1483" s="171" t="s">
        <v>557</v>
      </c>
      <c r="C1483" s="171" t="s">
        <v>187</v>
      </c>
      <c r="D1483" s="171" t="s">
        <v>618</v>
      </c>
      <c r="E1483" s="171" t="s">
        <v>429</v>
      </c>
      <c r="F1483" s="171">
        <v>2</v>
      </c>
      <c r="G1483" s="171" t="s">
        <v>44</v>
      </c>
      <c r="H1483" s="172">
        <v>79605.229000000007</v>
      </c>
      <c r="I1483" s="172">
        <v>139309.1508</v>
      </c>
      <c r="J1483" s="172">
        <v>104153.20299999999</v>
      </c>
      <c r="K1483" s="172">
        <v>182268.1053</v>
      </c>
      <c r="L1483" s="172">
        <v>126404.09110000001</v>
      </c>
      <c r="M1483" s="172">
        <v>221207.1593</v>
      </c>
      <c r="N1483" s="172">
        <v>154643.01620000001</v>
      </c>
      <c r="O1483" s="172">
        <v>270625.2782</v>
      </c>
      <c r="P1483" s="172">
        <v>183453.6827</v>
      </c>
      <c r="Q1483" s="172">
        <v>321043.94469999999</v>
      </c>
      <c r="R1483" s="172">
        <v>202131.57269999999</v>
      </c>
      <c r="S1483" s="172">
        <v>353730.25229999999</v>
      </c>
      <c r="T1483" s="172">
        <v>219508.72930000001</v>
      </c>
      <c r="U1483" s="172">
        <v>384140.27620000002</v>
      </c>
    </row>
    <row r="1484" spans="1:21">
      <c r="A1484" s="171">
        <v>8</v>
      </c>
      <c r="B1484" s="171" t="s">
        <v>557</v>
      </c>
      <c r="C1484" s="171" t="s">
        <v>187</v>
      </c>
      <c r="D1484" s="171" t="s">
        <v>618</v>
      </c>
      <c r="E1484" s="171" t="s">
        <v>429</v>
      </c>
      <c r="F1484" s="171">
        <v>3</v>
      </c>
      <c r="G1484" s="171" t="s">
        <v>43</v>
      </c>
      <c r="H1484" s="172">
        <v>70739.899099999995</v>
      </c>
      <c r="I1484" s="172">
        <v>123794.8236</v>
      </c>
      <c r="J1484" s="172">
        <v>96211.883799999996</v>
      </c>
      <c r="K1484" s="172">
        <v>168370.79670000001</v>
      </c>
      <c r="L1484" s="172">
        <v>121589.32339999999</v>
      </c>
      <c r="M1484" s="172">
        <v>212781.31599999999</v>
      </c>
      <c r="N1484" s="172">
        <v>159980.69779999999</v>
      </c>
      <c r="O1484" s="172">
        <v>279966.22129999998</v>
      </c>
      <c r="P1484" s="172">
        <v>197971.12239999999</v>
      </c>
      <c r="Q1484" s="172">
        <v>346449.46419999999</v>
      </c>
      <c r="R1484" s="172">
        <v>222852.57199999999</v>
      </c>
      <c r="S1484" s="172">
        <v>389992.00099999999</v>
      </c>
      <c r="T1484" s="172">
        <v>247377.62160000001</v>
      </c>
      <c r="U1484" s="172">
        <v>432910.83779999998</v>
      </c>
    </row>
    <row r="1485" spans="1:21">
      <c r="A1485" s="171">
        <v>8</v>
      </c>
      <c r="B1485" s="171" t="s">
        <v>557</v>
      </c>
      <c r="C1485" s="171" t="s">
        <v>187</v>
      </c>
      <c r="D1485" s="171" t="s">
        <v>618</v>
      </c>
      <c r="E1485" s="171" t="s">
        <v>429</v>
      </c>
      <c r="F1485" s="171">
        <v>4</v>
      </c>
      <c r="G1485" s="171" t="s">
        <v>46</v>
      </c>
      <c r="H1485" s="172">
        <v>79508.790500000003</v>
      </c>
      <c r="I1485" s="172">
        <v>127214.06660000001</v>
      </c>
      <c r="J1485" s="172">
        <v>111312.3066</v>
      </c>
      <c r="K1485" s="172">
        <v>178099.69330000001</v>
      </c>
      <c r="L1485" s="172">
        <v>143115.82279999999</v>
      </c>
      <c r="M1485" s="172">
        <v>228985.32</v>
      </c>
      <c r="N1485" s="172">
        <v>190821.09710000001</v>
      </c>
      <c r="O1485" s="172">
        <v>305313.76</v>
      </c>
      <c r="P1485" s="172">
        <v>238526.37150000001</v>
      </c>
      <c r="Q1485" s="172">
        <v>381642.19990000001</v>
      </c>
      <c r="R1485" s="172">
        <v>270329.88760000002</v>
      </c>
      <c r="S1485" s="172">
        <v>432527.82659999997</v>
      </c>
      <c r="T1485" s="172">
        <v>302133.40379999997</v>
      </c>
      <c r="U1485" s="172">
        <v>483413.45329999999</v>
      </c>
    </row>
    <row r="1486" spans="1:21">
      <c r="A1486" s="171">
        <v>8</v>
      </c>
      <c r="B1486" s="171" t="s">
        <v>557</v>
      </c>
      <c r="C1486" s="171" t="s">
        <v>194</v>
      </c>
      <c r="D1486" s="171" t="s">
        <v>619</v>
      </c>
      <c r="E1486" s="171" t="s">
        <v>240</v>
      </c>
      <c r="F1486" s="171">
        <v>1</v>
      </c>
      <c r="G1486" s="171" t="s">
        <v>48</v>
      </c>
      <c r="H1486" s="172">
        <v>89883.281000000003</v>
      </c>
      <c r="I1486" s="172">
        <v>157295.74170000001</v>
      </c>
      <c r="J1486" s="172">
        <v>116355.52069999999</v>
      </c>
      <c r="K1486" s="172">
        <v>203622.1611</v>
      </c>
      <c r="L1486" s="172">
        <v>139259.72459999999</v>
      </c>
      <c r="M1486" s="172">
        <v>243704.51800000001</v>
      </c>
      <c r="N1486" s="172">
        <v>166102.23689999999</v>
      </c>
      <c r="O1486" s="172">
        <v>290678.91450000001</v>
      </c>
      <c r="P1486" s="172">
        <v>195782.29980000001</v>
      </c>
      <c r="Q1486" s="172">
        <v>342619.0246</v>
      </c>
      <c r="R1486" s="172">
        <v>214655.77789999999</v>
      </c>
      <c r="S1486" s="172">
        <v>375647.61139999999</v>
      </c>
      <c r="T1486" s="172">
        <v>232407.38649999999</v>
      </c>
      <c r="U1486" s="172">
        <v>406712.9265</v>
      </c>
    </row>
    <row r="1487" spans="1:21">
      <c r="A1487" s="171">
        <v>8</v>
      </c>
      <c r="B1487" s="171" t="s">
        <v>557</v>
      </c>
      <c r="C1487" s="171" t="s">
        <v>194</v>
      </c>
      <c r="D1487" s="171" t="s">
        <v>619</v>
      </c>
      <c r="E1487" s="171" t="s">
        <v>240</v>
      </c>
      <c r="F1487" s="171">
        <v>2</v>
      </c>
      <c r="G1487" s="171" t="s">
        <v>44</v>
      </c>
      <c r="H1487" s="172">
        <v>76999.123900000006</v>
      </c>
      <c r="I1487" s="172">
        <v>134748.46679999999</v>
      </c>
      <c r="J1487" s="172">
        <v>100646.5272</v>
      </c>
      <c r="K1487" s="172">
        <v>176131.4227</v>
      </c>
      <c r="L1487" s="172">
        <v>122056.6528</v>
      </c>
      <c r="M1487" s="172">
        <v>213599.14249999999</v>
      </c>
      <c r="N1487" s="172">
        <v>149156.01070000001</v>
      </c>
      <c r="O1487" s="172">
        <v>261023.01879999999</v>
      </c>
      <c r="P1487" s="172">
        <v>176850.40590000001</v>
      </c>
      <c r="Q1487" s="172">
        <v>309488.21029999998</v>
      </c>
      <c r="R1487" s="172">
        <v>194797.47169999999</v>
      </c>
      <c r="S1487" s="172">
        <v>340895.57559999998</v>
      </c>
      <c r="T1487" s="172">
        <v>211472.60879999999</v>
      </c>
      <c r="U1487" s="172">
        <v>370077.06540000002</v>
      </c>
    </row>
    <row r="1488" spans="1:21">
      <c r="A1488" s="171">
        <v>8</v>
      </c>
      <c r="B1488" s="171" t="s">
        <v>557</v>
      </c>
      <c r="C1488" s="171" t="s">
        <v>194</v>
      </c>
      <c r="D1488" s="171" t="s">
        <v>619</v>
      </c>
      <c r="E1488" s="171" t="s">
        <v>240</v>
      </c>
      <c r="F1488" s="171">
        <v>3</v>
      </c>
      <c r="G1488" s="171" t="s">
        <v>43</v>
      </c>
      <c r="H1488" s="172">
        <v>68645.737500000003</v>
      </c>
      <c r="I1488" s="172">
        <v>120130.04059999999</v>
      </c>
      <c r="J1488" s="172">
        <v>93449.495899999994</v>
      </c>
      <c r="K1488" s="172">
        <v>163536.61790000001</v>
      </c>
      <c r="L1488" s="172">
        <v>118164.3821</v>
      </c>
      <c r="M1488" s="172">
        <v>206787.6686</v>
      </c>
      <c r="N1488" s="172">
        <v>155542.41339999999</v>
      </c>
      <c r="O1488" s="172">
        <v>272199.22340000002</v>
      </c>
      <c r="P1488" s="172">
        <v>192543.55179999999</v>
      </c>
      <c r="Q1488" s="172">
        <v>336951.2156</v>
      </c>
      <c r="R1488" s="172">
        <v>216792.20730000001</v>
      </c>
      <c r="S1488" s="172">
        <v>379386.3628</v>
      </c>
      <c r="T1488" s="172">
        <v>240705.8469</v>
      </c>
      <c r="U1488" s="172">
        <v>421235.23200000002</v>
      </c>
    </row>
    <row r="1489" spans="1:21">
      <c r="A1489" s="171">
        <v>8</v>
      </c>
      <c r="B1489" s="171" t="s">
        <v>557</v>
      </c>
      <c r="C1489" s="171" t="s">
        <v>194</v>
      </c>
      <c r="D1489" s="171" t="s">
        <v>619</v>
      </c>
      <c r="E1489" s="171" t="s">
        <v>240</v>
      </c>
      <c r="F1489" s="171">
        <v>4</v>
      </c>
      <c r="G1489" s="171" t="s">
        <v>46</v>
      </c>
      <c r="H1489" s="172">
        <v>76604.477199999994</v>
      </c>
      <c r="I1489" s="172">
        <v>122567.16529999999</v>
      </c>
      <c r="J1489" s="172">
        <v>107246.268</v>
      </c>
      <c r="K1489" s="172">
        <v>171594.03140000001</v>
      </c>
      <c r="L1489" s="172">
        <v>137888.0589</v>
      </c>
      <c r="M1489" s="172">
        <v>220620.89749999999</v>
      </c>
      <c r="N1489" s="172">
        <v>183850.7452</v>
      </c>
      <c r="O1489" s="172">
        <v>294161.19669999997</v>
      </c>
      <c r="P1489" s="172">
        <v>229813.43150000001</v>
      </c>
      <c r="Q1489" s="172">
        <v>367701.49579999998</v>
      </c>
      <c r="R1489" s="172">
        <v>260455.22229999999</v>
      </c>
      <c r="S1489" s="172">
        <v>416728.36190000002</v>
      </c>
      <c r="T1489" s="172">
        <v>291097.01319999999</v>
      </c>
      <c r="U1489" s="172">
        <v>465755.228</v>
      </c>
    </row>
    <row r="1490" spans="1:21">
      <c r="A1490" s="171">
        <v>8</v>
      </c>
      <c r="B1490" s="171" t="s">
        <v>557</v>
      </c>
      <c r="C1490" s="171" t="s">
        <v>194</v>
      </c>
      <c r="D1490" s="171" t="s">
        <v>619</v>
      </c>
      <c r="E1490" s="171" t="s">
        <v>283</v>
      </c>
      <c r="F1490" s="171">
        <v>1</v>
      </c>
      <c r="G1490" s="171" t="s">
        <v>48</v>
      </c>
      <c r="H1490" s="172">
        <v>84853.005300000004</v>
      </c>
      <c r="I1490" s="172">
        <v>148492.75930000001</v>
      </c>
      <c r="J1490" s="172">
        <v>109939.79059999999</v>
      </c>
      <c r="K1490" s="172">
        <v>192394.6335</v>
      </c>
      <c r="L1490" s="172">
        <v>131646.54</v>
      </c>
      <c r="M1490" s="172">
        <v>230381.44510000001</v>
      </c>
      <c r="N1490" s="172">
        <v>157120.91819999999</v>
      </c>
      <c r="O1490" s="172">
        <v>274961.60680000001</v>
      </c>
      <c r="P1490" s="172">
        <v>185289.7211</v>
      </c>
      <c r="Q1490" s="172">
        <v>324257.01199999999</v>
      </c>
      <c r="R1490" s="172">
        <v>203201.5528</v>
      </c>
      <c r="S1490" s="172">
        <v>355602.71740000002</v>
      </c>
      <c r="T1490" s="172">
        <v>220086.1249</v>
      </c>
      <c r="U1490" s="172">
        <v>385150.71850000002</v>
      </c>
    </row>
    <row r="1491" spans="1:21">
      <c r="A1491" s="171">
        <v>8</v>
      </c>
      <c r="B1491" s="171" t="s">
        <v>557</v>
      </c>
      <c r="C1491" s="171" t="s">
        <v>194</v>
      </c>
      <c r="D1491" s="171" t="s">
        <v>619</v>
      </c>
      <c r="E1491" s="171" t="s">
        <v>283</v>
      </c>
      <c r="F1491" s="171">
        <v>2</v>
      </c>
      <c r="G1491" s="171" t="s">
        <v>44</v>
      </c>
      <c r="H1491" s="172">
        <v>72242.978900000002</v>
      </c>
      <c r="I1491" s="172">
        <v>126425.21309999999</v>
      </c>
      <c r="J1491" s="172">
        <v>94565.030700000003</v>
      </c>
      <c r="K1491" s="172">
        <v>165488.80379999999</v>
      </c>
      <c r="L1491" s="172">
        <v>114809.49069999999</v>
      </c>
      <c r="M1491" s="172">
        <v>200916.60879999999</v>
      </c>
      <c r="N1491" s="172">
        <v>140535.24969999999</v>
      </c>
      <c r="O1491" s="172">
        <v>245936.68700000001</v>
      </c>
      <c r="P1491" s="172">
        <v>166760.63310000001</v>
      </c>
      <c r="Q1491" s="172">
        <v>291831.10800000001</v>
      </c>
      <c r="R1491" s="172">
        <v>183765.76329999999</v>
      </c>
      <c r="S1491" s="172">
        <v>321590.0858</v>
      </c>
      <c r="T1491" s="172">
        <v>199596.76749999999</v>
      </c>
      <c r="U1491" s="172">
        <v>349294.3431</v>
      </c>
    </row>
    <row r="1492" spans="1:21">
      <c r="A1492" s="171">
        <v>8</v>
      </c>
      <c r="B1492" s="171" t="s">
        <v>557</v>
      </c>
      <c r="C1492" s="171" t="s">
        <v>194</v>
      </c>
      <c r="D1492" s="171" t="s">
        <v>619</v>
      </c>
      <c r="E1492" s="171" t="s">
        <v>283</v>
      </c>
      <c r="F1492" s="171">
        <v>3</v>
      </c>
      <c r="G1492" s="171" t="s">
        <v>43</v>
      </c>
      <c r="H1492" s="172">
        <v>64096.023399999998</v>
      </c>
      <c r="I1492" s="172">
        <v>112168.04090000001</v>
      </c>
      <c r="J1492" s="172">
        <v>87136.375700000004</v>
      </c>
      <c r="K1492" s="172">
        <v>152488.6574</v>
      </c>
      <c r="L1492" s="172">
        <v>110089.74649999999</v>
      </c>
      <c r="M1492" s="172">
        <v>192657.0564</v>
      </c>
      <c r="N1492" s="172">
        <v>144819.0007</v>
      </c>
      <c r="O1492" s="172">
        <v>253433.25099999999</v>
      </c>
      <c r="P1492" s="172">
        <v>179179.38070000001</v>
      </c>
      <c r="Q1492" s="172">
        <v>313563.91629999998</v>
      </c>
      <c r="R1492" s="172">
        <v>201676.44080000001</v>
      </c>
      <c r="S1492" s="172">
        <v>352933.77140000003</v>
      </c>
      <c r="T1492" s="172">
        <v>223845.61290000001</v>
      </c>
      <c r="U1492" s="172">
        <v>391729.8224</v>
      </c>
    </row>
    <row r="1493" spans="1:21">
      <c r="A1493" s="171">
        <v>8</v>
      </c>
      <c r="B1493" s="171" t="s">
        <v>557</v>
      </c>
      <c r="C1493" s="171" t="s">
        <v>194</v>
      </c>
      <c r="D1493" s="171" t="s">
        <v>619</v>
      </c>
      <c r="E1493" s="171" t="s">
        <v>283</v>
      </c>
      <c r="F1493" s="171">
        <v>4</v>
      </c>
      <c r="G1493" s="171" t="s">
        <v>46</v>
      </c>
      <c r="H1493" s="172">
        <v>72293.467799999999</v>
      </c>
      <c r="I1493" s="172">
        <v>115669.5502</v>
      </c>
      <c r="J1493" s="172">
        <v>101210.85490000001</v>
      </c>
      <c r="K1493" s="172">
        <v>161937.37030000001</v>
      </c>
      <c r="L1493" s="172">
        <v>130128.2421</v>
      </c>
      <c r="M1493" s="172">
        <v>208205.19029999999</v>
      </c>
      <c r="N1493" s="172">
        <v>173504.32269999999</v>
      </c>
      <c r="O1493" s="172">
        <v>277606.9204</v>
      </c>
      <c r="P1493" s="172">
        <v>216880.40340000001</v>
      </c>
      <c r="Q1493" s="172">
        <v>347008.65049999999</v>
      </c>
      <c r="R1493" s="172">
        <v>245797.7905</v>
      </c>
      <c r="S1493" s="172">
        <v>393276.4706</v>
      </c>
      <c r="T1493" s="172">
        <v>274715.1776</v>
      </c>
      <c r="U1493" s="172">
        <v>439544.29060000001</v>
      </c>
    </row>
    <row r="1494" spans="1:21">
      <c r="A1494" s="171">
        <v>8</v>
      </c>
      <c r="B1494" s="171" t="s">
        <v>557</v>
      </c>
      <c r="C1494" s="171" t="s">
        <v>194</v>
      </c>
      <c r="D1494" s="171" t="s">
        <v>619</v>
      </c>
      <c r="E1494" s="171" t="s">
        <v>323</v>
      </c>
      <c r="F1494" s="171">
        <v>1</v>
      </c>
      <c r="G1494" s="171" t="s">
        <v>48</v>
      </c>
      <c r="H1494" s="172">
        <v>86881.2353</v>
      </c>
      <c r="I1494" s="172">
        <v>152042.16190000001</v>
      </c>
      <c r="J1494" s="172">
        <v>112502.88710000001</v>
      </c>
      <c r="K1494" s="172">
        <v>196880.05239999999</v>
      </c>
      <c r="L1494" s="172">
        <v>134671.5901</v>
      </c>
      <c r="M1494" s="172">
        <v>235675.28270000001</v>
      </c>
      <c r="N1494" s="172">
        <v>160664.44270000001</v>
      </c>
      <c r="O1494" s="172">
        <v>281162.77480000001</v>
      </c>
      <c r="P1494" s="172">
        <v>189405.55230000001</v>
      </c>
      <c r="Q1494" s="172">
        <v>331459.71639999998</v>
      </c>
      <c r="R1494" s="172">
        <v>207681.7285</v>
      </c>
      <c r="S1494" s="172">
        <v>363443.02490000002</v>
      </c>
      <c r="T1494" s="172">
        <v>224884.62729999999</v>
      </c>
      <c r="U1494" s="172">
        <v>393548.09779999999</v>
      </c>
    </row>
    <row r="1495" spans="1:21">
      <c r="A1495" s="171">
        <v>8</v>
      </c>
      <c r="B1495" s="171" t="s">
        <v>557</v>
      </c>
      <c r="C1495" s="171" t="s">
        <v>194</v>
      </c>
      <c r="D1495" s="171" t="s">
        <v>619</v>
      </c>
      <c r="E1495" s="171" t="s">
        <v>323</v>
      </c>
      <c r="F1495" s="171">
        <v>2</v>
      </c>
      <c r="G1495" s="171" t="s">
        <v>44</v>
      </c>
      <c r="H1495" s="172">
        <v>74271.209000000003</v>
      </c>
      <c r="I1495" s="172">
        <v>129974.61569999999</v>
      </c>
      <c r="J1495" s="172">
        <v>97128.127299999993</v>
      </c>
      <c r="K1495" s="172">
        <v>169974.22270000001</v>
      </c>
      <c r="L1495" s="172">
        <v>117834.54090000001</v>
      </c>
      <c r="M1495" s="172">
        <v>206210.44649999999</v>
      </c>
      <c r="N1495" s="172">
        <v>144078.77429999999</v>
      </c>
      <c r="O1495" s="172">
        <v>252137.85509999999</v>
      </c>
      <c r="P1495" s="172">
        <v>170876.46419999999</v>
      </c>
      <c r="Q1495" s="172">
        <v>299033.8124</v>
      </c>
      <c r="R1495" s="172">
        <v>188245.93900000001</v>
      </c>
      <c r="S1495" s="172">
        <v>329430.3934</v>
      </c>
      <c r="T1495" s="172">
        <v>204395.26990000001</v>
      </c>
      <c r="U1495" s="172">
        <v>357691.72230000002</v>
      </c>
    </row>
    <row r="1496" spans="1:21">
      <c r="A1496" s="171">
        <v>8</v>
      </c>
      <c r="B1496" s="171" t="s">
        <v>557</v>
      </c>
      <c r="C1496" s="171" t="s">
        <v>194</v>
      </c>
      <c r="D1496" s="171" t="s">
        <v>619</v>
      </c>
      <c r="E1496" s="171" t="s">
        <v>323</v>
      </c>
      <c r="F1496" s="171">
        <v>3</v>
      </c>
      <c r="G1496" s="171" t="s">
        <v>43</v>
      </c>
      <c r="H1496" s="172">
        <v>66105.584000000003</v>
      </c>
      <c r="I1496" s="172">
        <v>115684.77190000001</v>
      </c>
      <c r="J1496" s="172">
        <v>89949.760500000004</v>
      </c>
      <c r="K1496" s="172">
        <v>157412.08069999999</v>
      </c>
      <c r="L1496" s="172">
        <v>113706.95540000001</v>
      </c>
      <c r="M1496" s="172">
        <v>198987.1721</v>
      </c>
      <c r="N1496" s="172">
        <v>149641.94589999999</v>
      </c>
      <c r="O1496" s="172">
        <v>261873.40530000001</v>
      </c>
      <c r="P1496" s="172">
        <v>185208.06229999999</v>
      </c>
      <c r="Q1496" s="172">
        <v>324114.1091</v>
      </c>
      <c r="R1496" s="172">
        <v>208508.9466</v>
      </c>
      <c r="S1496" s="172">
        <v>364890.65659999999</v>
      </c>
      <c r="T1496" s="172">
        <v>231481.94289999999</v>
      </c>
      <c r="U1496" s="172">
        <v>405093.4</v>
      </c>
    </row>
    <row r="1497" spans="1:21">
      <c r="A1497" s="171">
        <v>8</v>
      </c>
      <c r="B1497" s="171" t="s">
        <v>557</v>
      </c>
      <c r="C1497" s="171" t="s">
        <v>194</v>
      </c>
      <c r="D1497" s="171" t="s">
        <v>619</v>
      </c>
      <c r="E1497" s="171" t="s">
        <v>323</v>
      </c>
      <c r="F1497" s="171">
        <v>4</v>
      </c>
      <c r="G1497" s="171" t="s">
        <v>46</v>
      </c>
      <c r="H1497" s="172">
        <v>74037.591100000005</v>
      </c>
      <c r="I1497" s="172">
        <v>118460.1476</v>
      </c>
      <c r="J1497" s="172">
        <v>103652.62760000001</v>
      </c>
      <c r="K1497" s="172">
        <v>165844.20670000001</v>
      </c>
      <c r="L1497" s="172">
        <v>133267.66409999999</v>
      </c>
      <c r="M1497" s="172">
        <v>213228.26569999999</v>
      </c>
      <c r="N1497" s="172">
        <v>177690.2188</v>
      </c>
      <c r="O1497" s="172">
        <v>284304.35430000001</v>
      </c>
      <c r="P1497" s="172">
        <v>222112.77350000001</v>
      </c>
      <c r="Q1497" s="172">
        <v>355380.44280000002</v>
      </c>
      <c r="R1497" s="172">
        <v>251727.80989999999</v>
      </c>
      <c r="S1497" s="172">
        <v>402764.50189999997</v>
      </c>
      <c r="T1497" s="172">
        <v>281342.84639999998</v>
      </c>
      <c r="U1497" s="172">
        <v>450148.56099999999</v>
      </c>
    </row>
    <row r="1498" spans="1:21">
      <c r="A1498" s="171">
        <v>8</v>
      </c>
      <c r="B1498" s="171" t="s">
        <v>557</v>
      </c>
      <c r="C1498" s="171" t="s">
        <v>194</v>
      </c>
      <c r="D1498" s="171" t="s">
        <v>619</v>
      </c>
      <c r="E1498" s="171" t="s">
        <v>361</v>
      </c>
      <c r="F1498" s="171">
        <v>1</v>
      </c>
      <c r="G1498" s="171" t="s">
        <v>48</v>
      </c>
      <c r="H1498" s="172">
        <v>89376.223499999993</v>
      </c>
      <c r="I1498" s="172">
        <v>156408.39110000001</v>
      </c>
      <c r="J1498" s="172">
        <v>115714.74649999999</v>
      </c>
      <c r="K1498" s="172">
        <v>202500.8064</v>
      </c>
      <c r="L1498" s="172">
        <v>138503.462</v>
      </c>
      <c r="M1498" s="172">
        <v>242381.05850000001</v>
      </c>
      <c r="N1498" s="172">
        <v>165216.35569999999</v>
      </c>
      <c r="O1498" s="172">
        <v>289128.6225</v>
      </c>
      <c r="P1498" s="172">
        <v>194753.342</v>
      </c>
      <c r="Q1498" s="172">
        <v>340818.34850000002</v>
      </c>
      <c r="R1498" s="172">
        <v>213535.734</v>
      </c>
      <c r="S1498" s="172">
        <v>373687.53450000001</v>
      </c>
      <c r="T1498" s="172">
        <v>231207.76089999999</v>
      </c>
      <c r="U1498" s="172">
        <v>404613.58169999998</v>
      </c>
    </row>
    <row r="1499" spans="1:21">
      <c r="A1499" s="171">
        <v>8</v>
      </c>
      <c r="B1499" s="171" t="s">
        <v>557</v>
      </c>
      <c r="C1499" s="171" t="s">
        <v>194</v>
      </c>
      <c r="D1499" s="171" t="s">
        <v>619</v>
      </c>
      <c r="E1499" s="171" t="s">
        <v>361</v>
      </c>
      <c r="F1499" s="171">
        <v>2</v>
      </c>
      <c r="G1499" s="171" t="s">
        <v>44</v>
      </c>
      <c r="H1499" s="172">
        <v>76492.066399999996</v>
      </c>
      <c r="I1499" s="172">
        <v>133861.11619999999</v>
      </c>
      <c r="J1499" s="172">
        <v>100005.7531</v>
      </c>
      <c r="K1499" s="172">
        <v>175010.06789999999</v>
      </c>
      <c r="L1499" s="172">
        <v>121300.3903</v>
      </c>
      <c r="M1499" s="172">
        <v>212275.68299999999</v>
      </c>
      <c r="N1499" s="172">
        <v>148270.12959999999</v>
      </c>
      <c r="O1499" s="172">
        <v>259472.7268</v>
      </c>
      <c r="P1499" s="172">
        <v>175821.44810000001</v>
      </c>
      <c r="Q1499" s="172">
        <v>307687.53419999999</v>
      </c>
      <c r="R1499" s="172">
        <v>193677.42790000001</v>
      </c>
      <c r="S1499" s="172">
        <v>338935.4987</v>
      </c>
      <c r="T1499" s="172">
        <v>210272.98319999999</v>
      </c>
      <c r="U1499" s="172">
        <v>367977.7206</v>
      </c>
    </row>
    <row r="1500" spans="1:21">
      <c r="A1500" s="171">
        <v>8</v>
      </c>
      <c r="B1500" s="171" t="s">
        <v>557</v>
      </c>
      <c r="C1500" s="171" t="s">
        <v>194</v>
      </c>
      <c r="D1500" s="171" t="s">
        <v>619</v>
      </c>
      <c r="E1500" s="171" t="s">
        <v>361</v>
      </c>
      <c r="F1500" s="171">
        <v>3</v>
      </c>
      <c r="G1500" s="171" t="s">
        <v>43</v>
      </c>
      <c r="H1500" s="172">
        <v>68143.347299999994</v>
      </c>
      <c r="I1500" s="172">
        <v>119250.8579</v>
      </c>
      <c r="J1500" s="172">
        <v>92746.149699999994</v>
      </c>
      <c r="K1500" s="172">
        <v>162305.76199999999</v>
      </c>
      <c r="L1500" s="172">
        <v>117260.07980000001</v>
      </c>
      <c r="M1500" s="172">
        <v>205205.1397</v>
      </c>
      <c r="N1500" s="172">
        <v>154336.677</v>
      </c>
      <c r="O1500" s="172">
        <v>270089.18489999999</v>
      </c>
      <c r="P1500" s="172">
        <v>191036.38140000001</v>
      </c>
      <c r="Q1500" s="172">
        <v>334313.66739999998</v>
      </c>
      <c r="R1500" s="172">
        <v>215084.0808</v>
      </c>
      <c r="S1500" s="172">
        <v>376397.14140000002</v>
      </c>
      <c r="T1500" s="172">
        <v>238796.76439999999</v>
      </c>
      <c r="U1500" s="172">
        <v>417894.33760000003</v>
      </c>
    </row>
    <row r="1501" spans="1:21">
      <c r="A1501" s="171">
        <v>8</v>
      </c>
      <c r="B1501" s="171" t="s">
        <v>557</v>
      </c>
      <c r="C1501" s="171" t="s">
        <v>194</v>
      </c>
      <c r="D1501" s="171" t="s">
        <v>619</v>
      </c>
      <c r="E1501" s="171" t="s">
        <v>361</v>
      </c>
      <c r="F1501" s="171">
        <v>4</v>
      </c>
      <c r="G1501" s="171" t="s">
        <v>46</v>
      </c>
      <c r="H1501" s="172">
        <v>76168.446299999996</v>
      </c>
      <c r="I1501" s="172">
        <v>121869.516</v>
      </c>
      <c r="J1501" s="172">
        <v>106635.82490000001</v>
      </c>
      <c r="K1501" s="172">
        <v>170617.3222</v>
      </c>
      <c r="L1501" s="172">
        <v>137103.20329999999</v>
      </c>
      <c r="M1501" s="172">
        <v>219365.1286</v>
      </c>
      <c r="N1501" s="172">
        <v>182804.27110000001</v>
      </c>
      <c r="O1501" s="172">
        <v>292486.8382</v>
      </c>
      <c r="P1501" s="172">
        <v>228505.3389</v>
      </c>
      <c r="Q1501" s="172">
        <v>365608.5477</v>
      </c>
      <c r="R1501" s="172">
        <v>258972.71739999999</v>
      </c>
      <c r="S1501" s="172">
        <v>414356.3541</v>
      </c>
      <c r="T1501" s="172">
        <v>289440.09600000002</v>
      </c>
      <c r="U1501" s="172">
        <v>463104.1605</v>
      </c>
    </row>
    <row r="1502" spans="1:21">
      <c r="A1502" s="171">
        <v>8</v>
      </c>
      <c r="B1502" s="171" t="s">
        <v>557</v>
      </c>
      <c r="C1502" s="171" t="s">
        <v>194</v>
      </c>
      <c r="D1502" s="171" t="s">
        <v>619</v>
      </c>
      <c r="E1502" s="171" t="s">
        <v>400</v>
      </c>
      <c r="F1502" s="171">
        <v>1</v>
      </c>
      <c r="G1502" s="171" t="s">
        <v>48</v>
      </c>
      <c r="H1502" s="172">
        <v>90917.547300000006</v>
      </c>
      <c r="I1502" s="172">
        <v>159105.7077</v>
      </c>
      <c r="J1502" s="172">
        <v>117633.0765</v>
      </c>
      <c r="K1502" s="172">
        <v>205857.88389999999</v>
      </c>
      <c r="L1502" s="172">
        <v>140746.97219999999</v>
      </c>
      <c r="M1502" s="172">
        <v>246307.20139999999</v>
      </c>
      <c r="N1502" s="172">
        <v>167812.74830000001</v>
      </c>
      <c r="O1502" s="172">
        <v>293672.30940000003</v>
      </c>
      <c r="P1502" s="172">
        <v>197738.71780000001</v>
      </c>
      <c r="Q1502" s="172">
        <v>346042.75630000001</v>
      </c>
      <c r="R1502" s="172">
        <v>216768.9762</v>
      </c>
      <c r="S1502" s="172">
        <v>379345.7083</v>
      </c>
      <c r="T1502" s="172">
        <v>234644.1385</v>
      </c>
      <c r="U1502" s="172">
        <v>410627.24239999999</v>
      </c>
    </row>
    <row r="1503" spans="1:21">
      <c r="A1503" s="171">
        <v>8</v>
      </c>
      <c r="B1503" s="171" t="s">
        <v>557</v>
      </c>
      <c r="C1503" s="171" t="s">
        <v>194</v>
      </c>
      <c r="D1503" s="171" t="s">
        <v>619</v>
      </c>
      <c r="E1503" s="171" t="s">
        <v>400</v>
      </c>
      <c r="F1503" s="171">
        <v>2</v>
      </c>
      <c r="G1503" s="171" t="s">
        <v>44</v>
      </c>
      <c r="H1503" s="172">
        <v>78170.455499999996</v>
      </c>
      <c r="I1503" s="172">
        <v>136798.2971</v>
      </c>
      <c r="J1503" s="172">
        <v>102091.19990000001</v>
      </c>
      <c r="K1503" s="172">
        <v>178659.5998</v>
      </c>
      <c r="L1503" s="172">
        <v>123726.9117</v>
      </c>
      <c r="M1503" s="172">
        <v>216522.0955</v>
      </c>
      <c r="N1503" s="172">
        <v>151046.80100000001</v>
      </c>
      <c r="O1503" s="172">
        <v>264331.90169999999</v>
      </c>
      <c r="P1503" s="172">
        <v>179008.22690000001</v>
      </c>
      <c r="Q1503" s="172">
        <v>313264.3971</v>
      </c>
      <c r="R1503" s="172">
        <v>197121.9284</v>
      </c>
      <c r="S1503" s="172">
        <v>344963.37469999999</v>
      </c>
      <c r="T1503" s="172">
        <v>213932.07089999999</v>
      </c>
      <c r="U1503" s="172">
        <v>374381.12420000002</v>
      </c>
    </row>
    <row r="1504" spans="1:21">
      <c r="A1504" s="171">
        <v>8</v>
      </c>
      <c r="B1504" s="171" t="s">
        <v>557</v>
      </c>
      <c r="C1504" s="171" t="s">
        <v>194</v>
      </c>
      <c r="D1504" s="171" t="s">
        <v>619</v>
      </c>
      <c r="E1504" s="171" t="s">
        <v>400</v>
      </c>
      <c r="F1504" s="171">
        <v>3</v>
      </c>
      <c r="G1504" s="171" t="s">
        <v>43</v>
      </c>
      <c r="H1504" s="172">
        <v>69887.612899999993</v>
      </c>
      <c r="I1504" s="172">
        <v>122303.32249999999</v>
      </c>
      <c r="J1504" s="172">
        <v>95216.361199999999</v>
      </c>
      <c r="K1504" s="172">
        <v>166628.63209999999</v>
      </c>
      <c r="L1504" s="172">
        <v>120457.1827</v>
      </c>
      <c r="M1504" s="172">
        <v>210800.06969999999</v>
      </c>
      <c r="N1504" s="172">
        <v>158620.86489999999</v>
      </c>
      <c r="O1504" s="172">
        <v>277586.5135</v>
      </c>
      <c r="P1504" s="172">
        <v>196411.6636</v>
      </c>
      <c r="Q1504" s="172">
        <v>343720.41129999998</v>
      </c>
      <c r="R1504" s="172">
        <v>221191.21429999999</v>
      </c>
      <c r="S1504" s="172">
        <v>387084.6251</v>
      </c>
      <c r="T1504" s="172">
        <v>245639.3132</v>
      </c>
      <c r="U1504" s="172">
        <v>429868.79800000001</v>
      </c>
    </row>
    <row r="1505" spans="1:21">
      <c r="A1505" s="171">
        <v>8</v>
      </c>
      <c r="B1505" s="171" t="s">
        <v>557</v>
      </c>
      <c r="C1505" s="171" t="s">
        <v>194</v>
      </c>
      <c r="D1505" s="171" t="s">
        <v>619</v>
      </c>
      <c r="E1505" s="171" t="s">
        <v>400</v>
      </c>
      <c r="F1505" s="171">
        <v>4</v>
      </c>
      <c r="G1505" s="171" t="s">
        <v>46</v>
      </c>
      <c r="H1505" s="172">
        <v>77501.189700000003</v>
      </c>
      <c r="I1505" s="172">
        <v>124001.9054</v>
      </c>
      <c r="J1505" s="172">
        <v>108501.66559999999</v>
      </c>
      <c r="K1505" s="172">
        <v>173602.66750000001</v>
      </c>
      <c r="L1505" s="172">
        <v>139502.14139999999</v>
      </c>
      <c r="M1505" s="172">
        <v>223203.42970000001</v>
      </c>
      <c r="N1505" s="172">
        <v>186002.85519999999</v>
      </c>
      <c r="O1505" s="172">
        <v>297604.57280000002</v>
      </c>
      <c r="P1505" s="172">
        <v>232503.56909999999</v>
      </c>
      <c r="Q1505" s="172">
        <v>372005.71600000001</v>
      </c>
      <c r="R1505" s="172">
        <v>263504.04489999998</v>
      </c>
      <c r="S1505" s="172">
        <v>421606.47810000001</v>
      </c>
      <c r="T1505" s="172">
        <v>294504.5208</v>
      </c>
      <c r="U1505" s="172">
        <v>471207.2403</v>
      </c>
    </row>
    <row r="1506" spans="1:21">
      <c r="A1506" s="171">
        <v>8</v>
      </c>
      <c r="B1506" s="171" t="s">
        <v>557</v>
      </c>
      <c r="C1506" s="171" t="s">
        <v>194</v>
      </c>
      <c r="D1506" s="171" t="s">
        <v>619</v>
      </c>
      <c r="E1506" s="171" t="s">
        <v>433</v>
      </c>
      <c r="F1506" s="171">
        <v>1</v>
      </c>
      <c r="G1506" s="171" t="s">
        <v>48</v>
      </c>
      <c r="H1506" s="172">
        <v>87388.292799999996</v>
      </c>
      <c r="I1506" s="172">
        <v>152929.51250000001</v>
      </c>
      <c r="J1506" s="172">
        <v>113143.66130000001</v>
      </c>
      <c r="K1506" s="172">
        <v>198001.40719999999</v>
      </c>
      <c r="L1506" s="172">
        <v>135427.85260000001</v>
      </c>
      <c r="M1506" s="172">
        <v>236998.74220000001</v>
      </c>
      <c r="N1506" s="172">
        <v>161550.32389999999</v>
      </c>
      <c r="O1506" s="172">
        <v>282713.06689999998</v>
      </c>
      <c r="P1506" s="172">
        <v>190434.51</v>
      </c>
      <c r="Q1506" s="172">
        <v>333260.39240000001</v>
      </c>
      <c r="R1506" s="172">
        <v>208801.77239999999</v>
      </c>
      <c r="S1506" s="172">
        <v>365403.1018</v>
      </c>
      <c r="T1506" s="172">
        <v>226084.25289999999</v>
      </c>
      <c r="U1506" s="172">
        <v>395647.4425</v>
      </c>
    </row>
    <row r="1507" spans="1:21">
      <c r="A1507" s="171">
        <v>8</v>
      </c>
      <c r="B1507" s="171" t="s">
        <v>557</v>
      </c>
      <c r="C1507" s="171" t="s">
        <v>194</v>
      </c>
      <c r="D1507" s="171" t="s">
        <v>619</v>
      </c>
      <c r="E1507" s="171" t="s">
        <v>433</v>
      </c>
      <c r="F1507" s="171">
        <v>2</v>
      </c>
      <c r="G1507" s="171" t="s">
        <v>44</v>
      </c>
      <c r="H1507" s="172">
        <v>74778.266499999998</v>
      </c>
      <c r="I1507" s="172">
        <v>130861.9664</v>
      </c>
      <c r="J1507" s="172">
        <v>97768.901400000002</v>
      </c>
      <c r="K1507" s="172">
        <v>171095.57750000001</v>
      </c>
      <c r="L1507" s="172">
        <v>118590.8034</v>
      </c>
      <c r="M1507" s="172">
        <v>207533.90590000001</v>
      </c>
      <c r="N1507" s="172">
        <v>144964.65539999999</v>
      </c>
      <c r="O1507" s="172">
        <v>253688.1471</v>
      </c>
      <c r="P1507" s="172">
        <v>171905.42189999999</v>
      </c>
      <c r="Q1507" s="172">
        <v>300834.48849999998</v>
      </c>
      <c r="R1507" s="172">
        <v>189365.98300000001</v>
      </c>
      <c r="S1507" s="172">
        <v>331390.47029999999</v>
      </c>
      <c r="T1507" s="172">
        <v>205594.89550000001</v>
      </c>
      <c r="U1507" s="172">
        <v>359791.06719999999</v>
      </c>
    </row>
    <row r="1508" spans="1:21">
      <c r="A1508" s="171">
        <v>8</v>
      </c>
      <c r="B1508" s="171" t="s">
        <v>557</v>
      </c>
      <c r="C1508" s="171" t="s">
        <v>194</v>
      </c>
      <c r="D1508" s="171" t="s">
        <v>619</v>
      </c>
      <c r="E1508" s="171" t="s">
        <v>433</v>
      </c>
      <c r="F1508" s="171">
        <v>3</v>
      </c>
      <c r="G1508" s="171" t="s">
        <v>43</v>
      </c>
      <c r="H1508" s="172">
        <v>66607.974100000007</v>
      </c>
      <c r="I1508" s="172">
        <v>116563.9546</v>
      </c>
      <c r="J1508" s="172">
        <v>90653.106599999999</v>
      </c>
      <c r="K1508" s="172">
        <v>158642.93659999999</v>
      </c>
      <c r="L1508" s="172">
        <v>114611.2577</v>
      </c>
      <c r="M1508" s="172">
        <v>200569.70110000001</v>
      </c>
      <c r="N1508" s="172">
        <v>150847.68229999999</v>
      </c>
      <c r="O1508" s="172">
        <v>263983.44390000001</v>
      </c>
      <c r="P1508" s="172">
        <v>186715.23269999999</v>
      </c>
      <c r="Q1508" s="172">
        <v>326751.65730000002</v>
      </c>
      <c r="R1508" s="172">
        <v>210217.07310000001</v>
      </c>
      <c r="S1508" s="172">
        <v>367879.87790000002</v>
      </c>
      <c r="T1508" s="172">
        <v>233391.02540000001</v>
      </c>
      <c r="U1508" s="172">
        <v>408434.29440000001</v>
      </c>
    </row>
    <row r="1509" spans="1:21">
      <c r="A1509" s="171">
        <v>8</v>
      </c>
      <c r="B1509" s="171" t="s">
        <v>557</v>
      </c>
      <c r="C1509" s="171" t="s">
        <v>194</v>
      </c>
      <c r="D1509" s="171" t="s">
        <v>619</v>
      </c>
      <c r="E1509" s="171" t="s">
        <v>433</v>
      </c>
      <c r="F1509" s="171">
        <v>4</v>
      </c>
      <c r="G1509" s="171" t="s">
        <v>46</v>
      </c>
      <c r="H1509" s="172">
        <v>74473.622000000003</v>
      </c>
      <c r="I1509" s="172">
        <v>119157.79700000001</v>
      </c>
      <c r="J1509" s="172">
        <v>104263.07090000001</v>
      </c>
      <c r="K1509" s="172">
        <v>166820.91579999999</v>
      </c>
      <c r="L1509" s="172">
        <v>134052.5197</v>
      </c>
      <c r="M1509" s="172">
        <v>214484.03460000001</v>
      </c>
      <c r="N1509" s="172">
        <v>178736.69279999999</v>
      </c>
      <c r="O1509" s="172">
        <v>285978.71289999998</v>
      </c>
      <c r="P1509" s="172">
        <v>223420.86610000001</v>
      </c>
      <c r="Q1509" s="172">
        <v>357473.3909</v>
      </c>
      <c r="R1509" s="172">
        <v>253210.31479999999</v>
      </c>
      <c r="S1509" s="172">
        <v>405136.5098</v>
      </c>
      <c r="T1509" s="172">
        <v>282999.76360000001</v>
      </c>
      <c r="U1509" s="172">
        <v>452799.6286</v>
      </c>
    </row>
    <row r="1510" spans="1:21">
      <c r="A1510" s="171">
        <v>8</v>
      </c>
      <c r="B1510" s="171" t="s">
        <v>557</v>
      </c>
      <c r="C1510" s="171" t="s">
        <v>197</v>
      </c>
      <c r="D1510" s="171" t="s">
        <v>620</v>
      </c>
      <c r="E1510" s="171" t="s">
        <v>243</v>
      </c>
      <c r="F1510" s="171">
        <v>1</v>
      </c>
      <c r="G1510" s="171" t="s">
        <v>48</v>
      </c>
      <c r="H1510" s="172">
        <v>87289.449699999997</v>
      </c>
      <c r="I1510" s="172">
        <v>152756.53700000001</v>
      </c>
      <c r="J1510" s="172">
        <v>113043.44899999999</v>
      </c>
      <c r="K1510" s="172">
        <v>197826.03580000001</v>
      </c>
      <c r="L1510" s="172">
        <v>135326.82060000001</v>
      </c>
      <c r="M1510" s="172">
        <v>236821.93599999999</v>
      </c>
      <c r="N1510" s="172">
        <v>161458.503</v>
      </c>
      <c r="O1510" s="172">
        <v>282552.38030000002</v>
      </c>
      <c r="P1510" s="172">
        <v>190353.3077</v>
      </c>
      <c r="Q1510" s="172">
        <v>333118.28830000001</v>
      </c>
      <c r="R1510" s="172">
        <v>208727.13750000001</v>
      </c>
      <c r="S1510" s="172">
        <v>365272.49050000001</v>
      </c>
      <c r="T1510" s="172">
        <v>226026.61079999999</v>
      </c>
      <c r="U1510" s="172">
        <v>395546.56890000001</v>
      </c>
    </row>
    <row r="1511" spans="1:21">
      <c r="A1511" s="171">
        <v>8</v>
      </c>
      <c r="B1511" s="171" t="s">
        <v>557</v>
      </c>
      <c r="C1511" s="171" t="s">
        <v>197</v>
      </c>
      <c r="D1511" s="171" t="s">
        <v>620</v>
      </c>
      <c r="E1511" s="171" t="s">
        <v>243</v>
      </c>
      <c r="F1511" s="171">
        <v>2</v>
      </c>
      <c r="G1511" s="171" t="s">
        <v>44</v>
      </c>
      <c r="H1511" s="172">
        <v>74564.509999999995</v>
      </c>
      <c r="I1511" s="172">
        <v>130487.8924</v>
      </c>
      <c r="J1511" s="172">
        <v>97528.581099999996</v>
      </c>
      <c r="K1511" s="172">
        <v>170675.01699999999</v>
      </c>
      <c r="L1511" s="172">
        <v>118336.3377</v>
      </c>
      <c r="M1511" s="172">
        <v>207088.59090000001</v>
      </c>
      <c r="N1511" s="172">
        <v>144721.6917</v>
      </c>
      <c r="O1511" s="172">
        <v>253262.96049999999</v>
      </c>
      <c r="P1511" s="172">
        <v>171655.36670000001</v>
      </c>
      <c r="Q1511" s="172">
        <v>300396.89159999997</v>
      </c>
      <c r="R1511" s="172">
        <v>189114.23240000001</v>
      </c>
      <c r="S1511" s="172">
        <v>330949.90669999999</v>
      </c>
      <c r="T1511" s="172">
        <v>205350.5368</v>
      </c>
      <c r="U1511" s="172">
        <v>359363.43939999997</v>
      </c>
    </row>
    <row r="1512" spans="1:21">
      <c r="A1512" s="171">
        <v>8</v>
      </c>
      <c r="B1512" s="171" t="s">
        <v>557</v>
      </c>
      <c r="C1512" s="171" t="s">
        <v>197</v>
      </c>
      <c r="D1512" s="171" t="s">
        <v>620</v>
      </c>
      <c r="E1512" s="171" t="s">
        <v>243</v>
      </c>
      <c r="F1512" s="171">
        <v>3</v>
      </c>
      <c r="G1512" s="171" t="s">
        <v>43</v>
      </c>
      <c r="H1512" s="172">
        <v>66328.002999999997</v>
      </c>
      <c r="I1512" s="172">
        <v>116074.00509999999</v>
      </c>
      <c r="J1512" s="172">
        <v>90237.471399999995</v>
      </c>
      <c r="K1512" s="172">
        <v>157915.57490000001</v>
      </c>
      <c r="L1512" s="172">
        <v>114059.16559999999</v>
      </c>
      <c r="M1512" s="172">
        <v>199603.5399</v>
      </c>
      <c r="N1512" s="172">
        <v>150093.63149999999</v>
      </c>
      <c r="O1512" s="172">
        <v>262663.85519999999</v>
      </c>
      <c r="P1512" s="172">
        <v>185755.86189999999</v>
      </c>
      <c r="Q1512" s="172">
        <v>325072.75829999999</v>
      </c>
      <c r="R1512" s="172">
        <v>209117.0871</v>
      </c>
      <c r="S1512" s="172">
        <v>365954.90240000002</v>
      </c>
      <c r="T1512" s="172">
        <v>232147.4363</v>
      </c>
      <c r="U1512" s="172">
        <v>406258.0135</v>
      </c>
    </row>
    <row r="1513" spans="1:21">
      <c r="A1513" s="171">
        <v>8</v>
      </c>
      <c r="B1513" s="171" t="s">
        <v>557</v>
      </c>
      <c r="C1513" s="171" t="s">
        <v>197</v>
      </c>
      <c r="D1513" s="171" t="s">
        <v>620</v>
      </c>
      <c r="E1513" s="171" t="s">
        <v>243</v>
      </c>
      <c r="F1513" s="171">
        <v>4</v>
      </c>
      <c r="G1513" s="171" t="s">
        <v>46</v>
      </c>
      <c r="H1513" s="172">
        <v>74382.485499999995</v>
      </c>
      <c r="I1513" s="172">
        <v>119011.97870000001</v>
      </c>
      <c r="J1513" s="172">
        <v>104135.4797</v>
      </c>
      <c r="K1513" s="172">
        <v>166616.76999999999</v>
      </c>
      <c r="L1513" s="172">
        <v>133888.47399999999</v>
      </c>
      <c r="M1513" s="172">
        <v>214221.56159999999</v>
      </c>
      <c r="N1513" s="172">
        <v>178517.96530000001</v>
      </c>
      <c r="O1513" s="172">
        <v>285628.7487</v>
      </c>
      <c r="P1513" s="172">
        <v>223147.4566</v>
      </c>
      <c r="Q1513" s="172">
        <v>357035.93579999998</v>
      </c>
      <c r="R1513" s="172">
        <v>252900.45079999999</v>
      </c>
      <c r="S1513" s="172">
        <v>404640.72720000002</v>
      </c>
      <c r="T1513" s="172">
        <v>282653.44500000001</v>
      </c>
      <c r="U1513" s="172">
        <v>452245.51870000002</v>
      </c>
    </row>
    <row r="1514" spans="1:21">
      <c r="A1514" s="171">
        <v>8</v>
      </c>
      <c r="B1514" s="171" t="s">
        <v>557</v>
      </c>
      <c r="C1514" s="171" t="s">
        <v>197</v>
      </c>
      <c r="D1514" s="171" t="s">
        <v>620</v>
      </c>
      <c r="E1514" s="171" t="s">
        <v>285</v>
      </c>
      <c r="F1514" s="171">
        <v>1</v>
      </c>
      <c r="G1514" s="171" t="s">
        <v>48</v>
      </c>
      <c r="H1514" s="172">
        <v>86901.386499999993</v>
      </c>
      <c r="I1514" s="172">
        <v>152077.4264</v>
      </c>
      <c r="J1514" s="172">
        <v>112498.8947</v>
      </c>
      <c r="K1514" s="172">
        <v>196873.06570000001</v>
      </c>
      <c r="L1514" s="172">
        <v>134646.31280000001</v>
      </c>
      <c r="M1514" s="172">
        <v>235631.04730000001</v>
      </c>
      <c r="N1514" s="172">
        <v>160603.1918</v>
      </c>
      <c r="O1514" s="172">
        <v>281055.5857</v>
      </c>
      <c r="P1514" s="172">
        <v>189304.05480000001</v>
      </c>
      <c r="Q1514" s="172">
        <v>331282.09590000001</v>
      </c>
      <c r="R1514" s="172">
        <v>207554.8389</v>
      </c>
      <c r="S1514" s="172">
        <v>363220.9681</v>
      </c>
      <c r="T1514" s="172">
        <v>224722.128</v>
      </c>
      <c r="U1514" s="172">
        <v>393263.72409999999</v>
      </c>
    </row>
    <row r="1515" spans="1:21">
      <c r="A1515" s="171">
        <v>8</v>
      </c>
      <c r="B1515" s="171" t="s">
        <v>557</v>
      </c>
      <c r="C1515" s="171" t="s">
        <v>197</v>
      </c>
      <c r="D1515" s="171" t="s">
        <v>620</v>
      </c>
      <c r="E1515" s="171" t="s">
        <v>285</v>
      </c>
      <c r="F1515" s="171">
        <v>2</v>
      </c>
      <c r="G1515" s="171" t="s">
        <v>44</v>
      </c>
      <c r="H1515" s="172">
        <v>74428.425499999998</v>
      </c>
      <c r="I1515" s="172">
        <v>130249.7447</v>
      </c>
      <c r="J1515" s="172">
        <v>97291.251600000003</v>
      </c>
      <c r="K1515" s="172">
        <v>170259.69029999999</v>
      </c>
      <c r="L1515" s="172">
        <v>117992.27469999999</v>
      </c>
      <c r="M1515" s="172">
        <v>206486.48069999999</v>
      </c>
      <c r="N1515" s="172">
        <v>144197.80220000001</v>
      </c>
      <c r="O1515" s="172">
        <v>252346.1539</v>
      </c>
      <c r="P1515" s="172">
        <v>170976.36979999999</v>
      </c>
      <c r="Q1515" s="172">
        <v>299208.647</v>
      </c>
      <c r="R1515" s="172">
        <v>188330.30790000001</v>
      </c>
      <c r="S1515" s="172">
        <v>329578.03879999998</v>
      </c>
      <c r="T1515" s="172">
        <v>204455.48079999999</v>
      </c>
      <c r="U1515" s="172">
        <v>357797.09149999998</v>
      </c>
    </row>
    <row r="1516" spans="1:21">
      <c r="A1516" s="171">
        <v>8</v>
      </c>
      <c r="B1516" s="171" t="s">
        <v>557</v>
      </c>
      <c r="C1516" s="171" t="s">
        <v>197</v>
      </c>
      <c r="D1516" s="171" t="s">
        <v>620</v>
      </c>
      <c r="E1516" s="171" t="s">
        <v>285</v>
      </c>
      <c r="F1516" s="171">
        <v>3</v>
      </c>
      <c r="G1516" s="171" t="s">
        <v>43</v>
      </c>
      <c r="H1516" s="172">
        <v>66342.679099999994</v>
      </c>
      <c r="I1516" s="172">
        <v>116099.68829999999</v>
      </c>
      <c r="J1516" s="172">
        <v>90309.933300000004</v>
      </c>
      <c r="K1516" s="172">
        <v>158042.38329999999</v>
      </c>
      <c r="L1516" s="172">
        <v>114191.1516</v>
      </c>
      <c r="M1516" s="172">
        <v>199834.5154</v>
      </c>
      <c r="N1516" s="172">
        <v>150308.92480000001</v>
      </c>
      <c r="O1516" s="172">
        <v>263040.61829999997</v>
      </c>
      <c r="P1516" s="172">
        <v>186061.8334</v>
      </c>
      <c r="Q1516" s="172">
        <v>325608.2084</v>
      </c>
      <c r="R1516" s="172">
        <v>209491.70079999999</v>
      </c>
      <c r="S1516" s="172">
        <v>366610.47639999999</v>
      </c>
      <c r="T1516" s="172">
        <v>232597.24419999999</v>
      </c>
      <c r="U1516" s="172">
        <v>407045.17729999998</v>
      </c>
    </row>
    <row r="1517" spans="1:21">
      <c r="A1517" s="171">
        <v>8</v>
      </c>
      <c r="B1517" s="171" t="s">
        <v>557</v>
      </c>
      <c r="C1517" s="171" t="s">
        <v>197</v>
      </c>
      <c r="D1517" s="171" t="s">
        <v>620</v>
      </c>
      <c r="E1517" s="171" t="s">
        <v>285</v>
      </c>
      <c r="F1517" s="171">
        <v>4</v>
      </c>
      <c r="G1517" s="171" t="s">
        <v>46</v>
      </c>
      <c r="H1517" s="172">
        <v>74062.241999999998</v>
      </c>
      <c r="I1517" s="172">
        <v>118499.58900000001</v>
      </c>
      <c r="J1517" s="172">
        <v>103687.1388</v>
      </c>
      <c r="K1517" s="172">
        <v>165899.4246</v>
      </c>
      <c r="L1517" s="172">
        <v>133312.03570000001</v>
      </c>
      <c r="M1517" s="172">
        <v>213299.26019999999</v>
      </c>
      <c r="N1517" s="172">
        <v>177749.38080000001</v>
      </c>
      <c r="O1517" s="172">
        <v>284399.01360000001</v>
      </c>
      <c r="P1517" s="172">
        <v>222186.726</v>
      </c>
      <c r="Q1517" s="172">
        <v>355498.76689999999</v>
      </c>
      <c r="R1517" s="172">
        <v>251811.62280000001</v>
      </c>
      <c r="S1517" s="172">
        <v>402898.60249999998</v>
      </c>
      <c r="T1517" s="172">
        <v>281436.5196</v>
      </c>
      <c r="U1517" s="172">
        <v>450298.43810000003</v>
      </c>
    </row>
    <row r="1518" spans="1:21">
      <c r="A1518" s="171">
        <v>8</v>
      </c>
      <c r="B1518" s="171" t="s">
        <v>557</v>
      </c>
      <c r="C1518" s="171" t="s">
        <v>197</v>
      </c>
      <c r="D1518" s="171" t="s">
        <v>620</v>
      </c>
      <c r="E1518" s="171" t="s">
        <v>326</v>
      </c>
      <c r="F1518" s="171">
        <v>1</v>
      </c>
      <c r="G1518" s="171" t="s">
        <v>48</v>
      </c>
      <c r="H1518" s="172">
        <v>86513.326400000005</v>
      </c>
      <c r="I1518" s="172">
        <v>151398.32130000001</v>
      </c>
      <c r="J1518" s="172">
        <v>111954.3441</v>
      </c>
      <c r="K1518" s="172">
        <v>195920.10209999999</v>
      </c>
      <c r="L1518" s="172">
        <v>133965.8094</v>
      </c>
      <c r="M1518" s="172">
        <v>234440.16639999999</v>
      </c>
      <c r="N1518" s="172">
        <v>159747.88579999999</v>
      </c>
      <c r="O1518" s="172">
        <v>279558.8002</v>
      </c>
      <c r="P1518" s="172">
        <v>188254.80809999999</v>
      </c>
      <c r="Q1518" s="172">
        <v>329445.9142</v>
      </c>
      <c r="R1518" s="172">
        <v>206382.54699999999</v>
      </c>
      <c r="S1518" s="172">
        <v>361169.45730000001</v>
      </c>
      <c r="T1518" s="172">
        <v>223417.65239999999</v>
      </c>
      <c r="U1518" s="172">
        <v>390980.89169999998</v>
      </c>
    </row>
    <row r="1519" spans="1:21">
      <c r="A1519" s="171">
        <v>8</v>
      </c>
      <c r="B1519" s="171" t="s">
        <v>557</v>
      </c>
      <c r="C1519" s="171" t="s">
        <v>197</v>
      </c>
      <c r="D1519" s="171" t="s">
        <v>620</v>
      </c>
      <c r="E1519" s="171" t="s">
        <v>326</v>
      </c>
      <c r="F1519" s="171">
        <v>2</v>
      </c>
      <c r="G1519" s="171" t="s">
        <v>44</v>
      </c>
      <c r="H1519" s="172">
        <v>74292.344200000007</v>
      </c>
      <c r="I1519" s="172">
        <v>130011.6024</v>
      </c>
      <c r="J1519" s="172">
        <v>97053.925900000002</v>
      </c>
      <c r="K1519" s="172">
        <v>169844.37030000001</v>
      </c>
      <c r="L1519" s="172">
        <v>117648.2162</v>
      </c>
      <c r="M1519" s="172">
        <v>205884.37839999999</v>
      </c>
      <c r="N1519" s="172">
        <v>143673.91800000001</v>
      </c>
      <c r="O1519" s="172">
        <v>251429.35639999999</v>
      </c>
      <c r="P1519" s="172">
        <v>170297.37899999999</v>
      </c>
      <c r="Q1519" s="172">
        <v>298020.41310000001</v>
      </c>
      <c r="R1519" s="172">
        <v>187546.39</v>
      </c>
      <c r="S1519" s="172">
        <v>328206.1825</v>
      </c>
      <c r="T1519" s="172">
        <v>203560.432</v>
      </c>
      <c r="U1519" s="172">
        <v>356230.7561</v>
      </c>
    </row>
    <row r="1520" spans="1:21">
      <c r="A1520" s="171">
        <v>8</v>
      </c>
      <c r="B1520" s="171" t="s">
        <v>557</v>
      </c>
      <c r="C1520" s="171" t="s">
        <v>197</v>
      </c>
      <c r="D1520" s="171" t="s">
        <v>620</v>
      </c>
      <c r="E1520" s="171" t="s">
        <v>326</v>
      </c>
      <c r="F1520" s="171">
        <v>3</v>
      </c>
      <c r="G1520" s="171" t="s">
        <v>43</v>
      </c>
      <c r="H1520" s="172">
        <v>66357.358200000002</v>
      </c>
      <c r="I1520" s="172">
        <v>116125.37669999999</v>
      </c>
      <c r="J1520" s="172">
        <v>90382.3995</v>
      </c>
      <c r="K1520" s="172">
        <v>158169.19899999999</v>
      </c>
      <c r="L1520" s="172">
        <v>114323.143</v>
      </c>
      <c r="M1520" s="172">
        <v>200065.50020000001</v>
      </c>
      <c r="N1520" s="172">
        <v>150524.22519999999</v>
      </c>
      <c r="O1520" s="172">
        <v>263417.39409999998</v>
      </c>
      <c r="P1520" s="172">
        <v>186367.81390000001</v>
      </c>
      <c r="Q1520" s="172">
        <v>326143.67430000001</v>
      </c>
      <c r="R1520" s="172">
        <v>209866.32459999999</v>
      </c>
      <c r="S1520" s="172">
        <v>367266.06819999998</v>
      </c>
      <c r="T1520" s="172">
        <v>233047.06340000001</v>
      </c>
      <c r="U1520" s="172">
        <v>407832.36099999998</v>
      </c>
    </row>
    <row r="1521" spans="1:21">
      <c r="A1521" s="171">
        <v>8</v>
      </c>
      <c r="B1521" s="171" t="s">
        <v>557</v>
      </c>
      <c r="C1521" s="171" t="s">
        <v>197</v>
      </c>
      <c r="D1521" s="171" t="s">
        <v>620</v>
      </c>
      <c r="E1521" s="171" t="s">
        <v>326</v>
      </c>
      <c r="F1521" s="171">
        <v>4</v>
      </c>
      <c r="G1521" s="171" t="s">
        <v>46</v>
      </c>
      <c r="H1521" s="172">
        <v>73742.001099999994</v>
      </c>
      <c r="I1521" s="172">
        <v>117987.2035</v>
      </c>
      <c r="J1521" s="172">
        <v>103238.8015</v>
      </c>
      <c r="K1521" s="172">
        <v>165182.08489999999</v>
      </c>
      <c r="L1521" s="172">
        <v>132735.60200000001</v>
      </c>
      <c r="M1521" s="172">
        <v>212376.9664</v>
      </c>
      <c r="N1521" s="172">
        <v>176980.8026</v>
      </c>
      <c r="O1521" s="172">
        <v>283169.28840000002</v>
      </c>
      <c r="P1521" s="172">
        <v>221226.00330000001</v>
      </c>
      <c r="Q1521" s="172">
        <v>353961.61040000001</v>
      </c>
      <c r="R1521" s="172">
        <v>250722.80369999999</v>
      </c>
      <c r="S1521" s="172">
        <v>401156.49180000002</v>
      </c>
      <c r="T1521" s="172">
        <v>280219.6042</v>
      </c>
      <c r="U1521" s="172">
        <v>448351.37329999998</v>
      </c>
    </row>
    <row r="1522" spans="1:21">
      <c r="A1522" s="171">
        <v>8</v>
      </c>
      <c r="B1522" s="171" t="s">
        <v>557</v>
      </c>
      <c r="C1522" s="171" t="s">
        <v>203</v>
      </c>
      <c r="D1522" s="171" t="s">
        <v>621</v>
      </c>
      <c r="E1522" s="171" t="s">
        <v>248</v>
      </c>
      <c r="F1522" s="171">
        <v>1</v>
      </c>
      <c r="G1522" s="171" t="s">
        <v>48</v>
      </c>
      <c r="H1522" s="172">
        <v>82754.3465</v>
      </c>
      <c r="I1522" s="172">
        <v>144820.10639999999</v>
      </c>
      <c r="J1522" s="172">
        <v>107068.6931</v>
      </c>
      <c r="K1522" s="172">
        <v>187370.21290000001</v>
      </c>
      <c r="L1522" s="172">
        <v>128105.0871</v>
      </c>
      <c r="M1522" s="172">
        <v>224183.90239999999</v>
      </c>
      <c r="N1522" s="172">
        <v>152737.25090000001</v>
      </c>
      <c r="O1522" s="172">
        <v>267290.18920000002</v>
      </c>
      <c r="P1522" s="172">
        <v>179972.39610000001</v>
      </c>
      <c r="Q1522" s="172">
        <v>314951.69309999997</v>
      </c>
      <c r="R1522" s="172">
        <v>197291.54560000001</v>
      </c>
      <c r="S1522" s="172">
        <v>345260.2047</v>
      </c>
      <c r="T1522" s="172">
        <v>213558.49</v>
      </c>
      <c r="U1522" s="172">
        <v>373727.35749999998</v>
      </c>
    </row>
    <row r="1523" spans="1:21">
      <c r="A1523" s="171">
        <v>8</v>
      </c>
      <c r="B1523" s="171" t="s">
        <v>557</v>
      </c>
      <c r="C1523" s="171" t="s">
        <v>203</v>
      </c>
      <c r="D1523" s="171" t="s">
        <v>621</v>
      </c>
      <c r="E1523" s="171" t="s">
        <v>248</v>
      </c>
      <c r="F1523" s="171">
        <v>2</v>
      </c>
      <c r="G1523" s="171" t="s">
        <v>44</v>
      </c>
      <c r="H1523" s="172">
        <v>71163.312000000005</v>
      </c>
      <c r="I1523" s="172">
        <v>124535.7959</v>
      </c>
      <c r="J1523" s="172">
        <v>92936.337799999994</v>
      </c>
      <c r="K1523" s="172">
        <v>162638.59109999999</v>
      </c>
      <c r="L1523" s="172">
        <v>112628.6072</v>
      </c>
      <c r="M1523" s="172">
        <v>197100.0626</v>
      </c>
      <c r="N1523" s="172">
        <v>137491.8383</v>
      </c>
      <c r="O1523" s="172">
        <v>240610.717</v>
      </c>
      <c r="P1523" s="172">
        <v>162940.60769999999</v>
      </c>
      <c r="Q1523" s="172">
        <v>285146.06359999999</v>
      </c>
      <c r="R1523" s="172">
        <v>179426.32459999999</v>
      </c>
      <c r="S1523" s="172">
        <v>313996.06809999997</v>
      </c>
      <c r="T1523" s="172">
        <v>194724.83790000001</v>
      </c>
      <c r="U1523" s="172">
        <v>340768.46639999998</v>
      </c>
    </row>
    <row r="1524" spans="1:21">
      <c r="A1524" s="171">
        <v>8</v>
      </c>
      <c r="B1524" s="171" t="s">
        <v>557</v>
      </c>
      <c r="C1524" s="171" t="s">
        <v>203</v>
      </c>
      <c r="D1524" s="171" t="s">
        <v>621</v>
      </c>
      <c r="E1524" s="171" t="s">
        <v>248</v>
      </c>
      <c r="F1524" s="171">
        <v>3</v>
      </c>
      <c r="G1524" s="171" t="s">
        <v>43</v>
      </c>
      <c r="H1524" s="172">
        <v>63630.898200000003</v>
      </c>
      <c r="I1524" s="172">
        <v>111354.07180000001</v>
      </c>
      <c r="J1524" s="172">
        <v>86695.1443</v>
      </c>
      <c r="K1524" s="172">
        <v>151716.50260000001</v>
      </c>
      <c r="L1524" s="172">
        <v>109679.4378</v>
      </c>
      <c r="M1524" s="172">
        <v>191939.01620000001</v>
      </c>
      <c r="N1524" s="172">
        <v>144430.89840000001</v>
      </c>
      <c r="O1524" s="172">
        <v>252754.07209999999</v>
      </c>
      <c r="P1524" s="172">
        <v>178843.2929</v>
      </c>
      <c r="Q1524" s="172">
        <v>312975.76250000001</v>
      </c>
      <c r="R1524" s="172">
        <v>201408.14920000001</v>
      </c>
      <c r="S1524" s="172">
        <v>352464.2611</v>
      </c>
      <c r="T1524" s="172">
        <v>223671.61350000001</v>
      </c>
      <c r="U1524" s="172">
        <v>391425.3236</v>
      </c>
    </row>
    <row r="1525" spans="1:21">
      <c r="A1525" s="171">
        <v>8</v>
      </c>
      <c r="B1525" s="171" t="s">
        <v>557</v>
      </c>
      <c r="C1525" s="171" t="s">
        <v>203</v>
      </c>
      <c r="D1525" s="171" t="s">
        <v>621</v>
      </c>
      <c r="E1525" s="171" t="s">
        <v>248</v>
      </c>
      <c r="F1525" s="171">
        <v>4</v>
      </c>
      <c r="G1525" s="171" t="s">
        <v>46</v>
      </c>
      <c r="H1525" s="172">
        <v>70543.217699999994</v>
      </c>
      <c r="I1525" s="172">
        <v>112869.1502</v>
      </c>
      <c r="J1525" s="172">
        <v>98760.504799999995</v>
      </c>
      <c r="K1525" s="172">
        <v>158016.81020000001</v>
      </c>
      <c r="L1525" s="172">
        <v>126977.792</v>
      </c>
      <c r="M1525" s="172">
        <v>203164.47029999999</v>
      </c>
      <c r="N1525" s="172">
        <v>169303.72270000001</v>
      </c>
      <c r="O1525" s="172">
        <v>270885.96039999998</v>
      </c>
      <c r="P1525" s="172">
        <v>211629.65340000001</v>
      </c>
      <c r="Q1525" s="172">
        <v>338607.45030000003</v>
      </c>
      <c r="R1525" s="172">
        <v>239846.94039999999</v>
      </c>
      <c r="S1525" s="172">
        <v>383755.11040000001</v>
      </c>
      <c r="T1525" s="172">
        <v>268064.22759999998</v>
      </c>
      <c r="U1525" s="172">
        <v>428902.77049999998</v>
      </c>
    </row>
    <row r="1526" spans="1:21">
      <c r="A1526" s="171">
        <v>8</v>
      </c>
      <c r="B1526" s="171" t="s">
        <v>557</v>
      </c>
      <c r="C1526" s="171" t="s">
        <v>203</v>
      </c>
      <c r="D1526" s="171" t="s">
        <v>621</v>
      </c>
      <c r="E1526" s="171" t="s">
        <v>290</v>
      </c>
      <c r="F1526" s="171">
        <v>1</v>
      </c>
      <c r="G1526" s="171" t="s">
        <v>48</v>
      </c>
      <c r="H1526" s="172">
        <v>85230.139899999995</v>
      </c>
      <c r="I1526" s="172">
        <v>149152.74479999999</v>
      </c>
      <c r="J1526" s="172">
        <v>110224.4577</v>
      </c>
      <c r="K1526" s="172">
        <v>192892.80100000001</v>
      </c>
      <c r="L1526" s="172">
        <v>131848.5269</v>
      </c>
      <c r="M1526" s="172">
        <v>230734.92199999999</v>
      </c>
      <c r="N1526" s="172">
        <v>157151.37710000001</v>
      </c>
      <c r="O1526" s="172">
        <v>275014.90980000002</v>
      </c>
      <c r="P1526" s="172">
        <v>185127.33850000001</v>
      </c>
      <c r="Q1526" s="172">
        <v>323972.84240000002</v>
      </c>
      <c r="R1526" s="172">
        <v>202917.89920000001</v>
      </c>
      <c r="S1526" s="172">
        <v>355106.3235</v>
      </c>
      <c r="T1526" s="172">
        <v>219609.05369999999</v>
      </c>
      <c r="U1526" s="172">
        <v>384315.84409999999</v>
      </c>
    </row>
    <row r="1527" spans="1:21">
      <c r="A1527" s="171">
        <v>8</v>
      </c>
      <c r="B1527" s="171" t="s">
        <v>557</v>
      </c>
      <c r="C1527" s="171" t="s">
        <v>203</v>
      </c>
      <c r="D1527" s="171" t="s">
        <v>621</v>
      </c>
      <c r="E1527" s="171" t="s">
        <v>290</v>
      </c>
      <c r="F1527" s="171">
        <v>2</v>
      </c>
      <c r="G1527" s="171" t="s">
        <v>44</v>
      </c>
      <c r="H1527" s="172">
        <v>73513.115999999995</v>
      </c>
      <c r="I1527" s="172">
        <v>128647.95299999999</v>
      </c>
      <c r="J1527" s="172">
        <v>95938.49</v>
      </c>
      <c r="K1527" s="172">
        <v>167892.35750000001</v>
      </c>
      <c r="L1527" s="172">
        <v>116203.8245</v>
      </c>
      <c r="M1527" s="172">
        <v>203356.69289999999</v>
      </c>
      <c r="N1527" s="172">
        <v>141740.25349999999</v>
      </c>
      <c r="O1527" s="172">
        <v>248045.4436</v>
      </c>
      <c r="P1527" s="172">
        <v>167910.42230000001</v>
      </c>
      <c r="Q1527" s="172">
        <v>293843.239</v>
      </c>
      <c r="R1527" s="172">
        <v>184858.49119999999</v>
      </c>
      <c r="S1527" s="172">
        <v>323502.35960000003</v>
      </c>
      <c r="T1527" s="172">
        <v>200570.68830000001</v>
      </c>
      <c r="U1527" s="172">
        <v>350998.70449999999</v>
      </c>
    </row>
    <row r="1528" spans="1:21">
      <c r="A1528" s="171">
        <v>8</v>
      </c>
      <c r="B1528" s="171" t="s">
        <v>557</v>
      </c>
      <c r="C1528" s="171" t="s">
        <v>203</v>
      </c>
      <c r="D1528" s="171" t="s">
        <v>621</v>
      </c>
      <c r="E1528" s="171" t="s">
        <v>290</v>
      </c>
      <c r="F1528" s="171">
        <v>3</v>
      </c>
      <c r="G1528" s="171" t="s">
        <v>43</v>
      </c>
      <c r="H1528" s="172">
        <v>65884.318799999994</v>
      </c>
      <c r="I1528" s="172">
        <v>115297.5578</v>
      </c>
      <c r="J1528" s="172">
        <v>89823.975300000006</v>
      </c>
      <c r="K1528" s="172">
        <v>157191.95680000001</v>
      </c>
      <c r="L1528" s="172">
        <v>113682.8103</v>
      </c>
      <c r="M1528" s="172">
        <v>198944.91810000001</v>
      </c>
      <c r="N1528" s="172">
        <v>149749.0724</v>
      </c>
      <c r="O1528" s="172">
        <v>262060.87669999999</v>
      </c>
      <c r="P1528" s="172">
        <v>185472.58300000001</v>
      </c>
      <c r="Q1528" s="172">
        <v>324577.02010000002</v>
      </c>
      <c r="R1528" s="172">
        <v>208907.4216</v>
      </c>
      <c r="S1528" s="172">
        <v>365587.9878</v>
      </c>
      <c r="T1528" s="172">
        <v>232037.59229999999</v>
      </c>
      <c r="U1528" s="172">
        <v>406065.78649999999</v>
      </c>
    </row>
    <row r="1529" spans="1:21">
      <c r="A1529" s="171">
        <v>8</v>
      </c>
      <c r="B1529" s="171" t="s">
        <v>557</v>
      </c>
      <c r="C1529" s="171" t="s">
        <v>203</v>
      </c>
      <c r="D1529" s="171" t="s">
        <v>621</v>
      </c>
      <c r="E1529" s="171" t="s">
        <v>290</v>
      </c>
      <c r="F1529" s="171">
        <v>4</v>
      </c>
      <c r="G1529" s="171" t="s">
        <v>46</v>
      </c>
      <c r="H1529" s="172">
        <v>72665.480899999995</v>
      </c>
      <c r="I1529" s="172">
        <v>116264.77129999999</v>
      </c>
      <c r="J1529" s="172">
        <v>101731.67329999999</v>
      </c>
      <c r="K1529" s="172">
        <v>162770.67980000001</v>
      </c>
      <c r="L1529" s="172">
        <v>130797.86569999999</v>
      </c>
      <c r="M1529" s="172">
        <v>209276.5883</v>
      </c>
      <c r="N1529" s="172">
        <v>174397.15429999999</v>
      </c>
      <c r="O1529" s="172">
        <v>279035.451</v>
      </c>
      <c r="P1529" s="172">
        <v>217996.44279999999</v>
      </c>
      <c r="Q1529" s="172">
        <v>348794.3137</v>
      </c>
      <c r="R1529" s="172">
        <v>247062.63519999999</v>
      </c>
      <c r="S1529" s="172">
        <v>395300.22220000002</v>
      </c>
      <c r="T1529" s="172">
        <v>276128.82760000002</v>
      </c>
      <c r="U1529" s="172">
        <v>441806.13079999998</v>
      </c>
    </row>
    <row r="1530" spans="1:21">
      <c r="A1530" s="171">
        <v>8</v>
      </c>
      <c r="B1530" s="171" t="s">
        <v>557</v>
      </c>
      <c r="C1530" s="171" t="s">
        <v>203</v>
      </c>
      <c r="D1530" s="171" t="s">
        <v>621</v>
      </c>
      <c r="E1530" s="171" t="s">
        <v>331</v>
      </c>
      <c r="F1530" s="171">
        <v>1</v>
      </c>
      <c r="G1530" s="171" t="s">
        <v>48</v>
      </c>
      <c r="H1530" s="172">
        <v>89436.677200000006</v>
      </c>
      <c r="I1530" s="172">
        <v>156514.185</v>
      </c>
      <c r="J1530" s="172">
        <v>115702.7691</v>
      </c>
      <c r="K1530" s="172">
        <v>202479.84599999999</v>
      </c>
      <c r="L1530" s="172">
        <v>138427.6299</v>
      </c>
      <c r="M1530" s="172">
        <v>242248.3523</v>
      </c>
      <c r="N1530" s="172">
        <v>165032.60279999999</v>
      </c>
      <c r="O1530" s="172">
        <v>288807.05499999999</v>
      </c>
      <c r="P1530" s="172">
        <v>194448.84969999999</v>
      </c>
      <c r="Q1530" s="172">
        <v>340285.48710000003</v>
      </c>
      <c r="R1530" s="172">
        <v>213155.06529999999</v>
      </c>
      <c r="S1530" s="172">
        <v>373021.36410000001</v>
      </c>
      <c r="T1530" s="172">
        <v>230720.26319999999</v>
      </c>
      <c r="U1530" s="172">
        <v>403760.46059999999</v>
      </c>
    </row>
    <row r="1531" spans="1:21">
      <c r="A1531" s="171">
        <v>8</v>
      </c>
      <c r="B1531" s="171" t="s">
        <v>557</v>
      </c>
      <c r="C1531" s="171" t="s">
        <v>203</v>
      </c>
      <c r="D1531" s="171" t="s">
        <v>621</v>
      </c>
      <c r="E1531" s="171" t="s">
        <v>331</v>
      </c>
      <c r="F1531" s="171">
        <v>2</v>
      </c>
      <c r="G1531" s="171" t="s">
        <v>44</v>
      </c>
      <c r="H1531" s="172">
        <v>76963.716100000005</v>
      </c>
      <c r="I1531" s="172">
        <v>134686.50330000001</v>
      </c>
      <c r="J1531" s="172">
        <v>100495.12609999999</v>
      </c>
      <c r="K1531" s="172">
        <v>175866.47080000001</v>
      </c>
      <c r="L1531" s="172">
        <v>121773.59179999999</v>
      </c>
      <c r="M1531" s="172">
        <v>213103.78580000001</v>
      </c>
      <c r="N1531" s="172">
        <v>148627.2133</v>
      </c>
      <c r="O1531" s="172">
        <v>260097.6231</v>
      </c>
      <c r="P1531" s="172">
        <v>176121.16469999999</v>
      </c>
      <c r="Q1531" s="172">
        <v>308212.03820000001</v>
      </c>
      <c r="R1531" s="172">
        <v>193930.53419999999</v>
      </c>
      <c r="S1531" s="172">
        <v>339378.43479999999</v>
      </c>
      <c r="T1531" s="172">
        <v>210453.61600000001</v>
      </c>
      <c r="U1531" s="172">
        <v>368293.82799999998</v>
      </c>
    </row>
    <row r="1532" spans="1:21">
      <c r="A1532" s="171">
        <v>8</v>
      </c>
      <c r="B1532" s="171" t="s">
        <v>557</v>
      </c>
      <c r="C1532" s="171" t="s">
        <v>203</v>
      </c>
      <c r="D1532" s="171" t="s">
        <v>621</v>
      </c>
      <c r="E1532" s="171" t="s">
        <v>331</v>
      </c>
      <c r="F1532" s="171">
        <v>3</v>
      </c>
      <c r="G1532" s="171" t="s">
        <v>43</v>
      </c>
      <c r="H1532" s="172">
        <v>68854.632800000007</v>
      </c>
      <c r="I1532" s="172">
        <v>120495.6073</v>
      </c>
      <c r="J1532" s="172">
        <v>93826.668399999995</v>
      </c>
      <c r="K1532" s="172">
        <v>164196.6698</v>
      </c>
      <c r="L1532" s="172">
        <v>118712.6682</v>
      </c>
      <c r="M1532" s="172">
        <v>207747.16940000001</v>
      </c>
      <c r="N1532" s="172">
        <v>156337.61360000001</v>
      </c>
      <c r="O1532" s="172">
        <v>273590.82370000001</v>
      </c>
      <c r="P1532" s="172">
        <v>193597.69450000001</v>
      </c>
      <c r="Q1532" s="172">
        <v>338795.96529999998</v>
      </c>
      <c r="R1532" s="172">
        <v>218032.34330000001</v>
      </c>
      <c r="S1532" s="172">
        <v>381556.60070000001</v>
      </c>
      <c r="T1532" s="172">
        <v>242142.66819999999</v>
      </c>
      <c r="U1532" s="172">
        <v>423749.6692</v>
      </c>
    </row>
    <row r="1533" spans="1:21">
      <c r="A1533" s="171">
        <v>8</v>
      </c>
      <c r="B1533" s="171" t="s">
        <v>557</v>
      </c>
      <c r="C1533" s="171" t="s">
        <v>203</v>
      </c>
      <c r="D1533" s="171" t="s">
        <v>621</v>
      </c>
      <c r="E1533" s="171" t="s">
        <v>331</v>
      </c>
      <c r="F1533" s="171">
        <v>4</v>
      </c>
      <c r="G1533" s="171" t="s">
        <v>46</v>
      </c>
      <c r="H1533" s="172">
        <v>76242.398799999995</v>
      </c>
      <c r="I1533" s="172">
        <v>121987.84</v>
      </c>
      <c r="J1533" s="172">
        <v>106739.35830000001</v>
      </c>
      <c r="K1533" s="172">
        <v>170782.97589999999</v>
      </c>
      <c r="L1533" s="172">
        <v>137236.31789999999</v>
      </c>
      <c r="M1533" s="172">
        <v>219578.11189999999</v>
      </c>
      <c r="N1533" s="172">
        <v>182981.75719999999</v>
      </c>
      <c r="O1533" s="172">
        <v>292770.81599999999</v>
      </c>
      <c r="P1533" s="172">
        <v>228727.19649999999</v>
      </c>
      <c r="Q1533" s="172">
        <v>365963.51980000001</v>
      </c>
      <c r="R1533" s="172">
        <v>259224.15599999999</v>
      </c>
      <c r="S1533" s="172">
        <v>414758.65580000001</v>
      </c>
      <c r="T1533" s="172">
        <v>289721.11560000002</v>
      </c>
      <c r="U1533" s="172">
        <v>463553.79180000001</v>
      </c>
    </row>
    <row r="1534" spans="1:21">
      <c r="A1534" s="171">
        <v>8</v>
      </c>
      <c r="B1534" s="171" t="s">
        <v>557</v>
      </c>
      <c r="C1534" s="171" t="s">
        <v>203</v>
      </c>
      <c r="D1534" s="171" t="s">
        <v>621</v>
      </c>
      <c r="E1534" s="171" t="s">
        <v>370</v>
      </c>
      <c r="F1534" s="171">
        <v>1</v>
      </c>
      <c r="G1534" s="171" t="s">
        <v>48</v>
      </c>
      <c r="H1534" s="172">
        <v>85618.202999999994</v>
      </c>
      <c r="I1534" s="172">
        <v>149831.8554</v>
      </c>
      <c r="J1534" s="172">
        <v>110769.01210000001</v>
      </c>
      <c r="K1534" s="172">
        <v>193845.77110000001</v>
      </c>
      <c r="L1534" s="172">
        <v>132529.03469999999</v>
      </c>
      <c r="M1534" s="172">
        <v>231925.81080000001</v>
      </c>
      <c r="N1534" s="172">
        <v>158006.68830000001</v>
      </c>
      <c r="O1534" s="172">
        <v>276511.70449999999</v>
      </c>
      <c r="P1534" s="172">
        <v>186176.5914</v>
      </c>
      <c r="Q1534" s="172">
        <v>325809.03480000002</v>
      </c>
      <c r="R1534" s="172">
        <v>204090.19769999999</v>
      </c>
      <c r="S1534" s="172">
        <v>357157.84600000002</v>
      </c>
      <c r="T1534" s="172">
        <v>220913.53649999999</v>
      </c>
      <c r="U1534" s="172">
        <v>386598.68890000001</v>
      </c>
    </row>
    <row r="1535" spans="1:21">
      <c r="A1535" s="171">
        <v>8</v>
      </c>
      <c r="B1535" s="171" t="s">
        <v>557</v>
      </c>
      <c r="C1535" s="171" t="s">
        <v>203</v>
      </c>
      <c r="D1535" s="171" t="s">
        <v>621</v>
      </c>
      <c r="E1535" s="171" t="s">
        <v>370</v>
      </c>
      <c r="F1535" s="171">
        <v>2</v>
      </c>
      <c r="G1535" s="171" t="s">
        <v>44</v>
      </c>
      <c r="H1535" s="172">
        <v>73649.200299999997</v>
      </c>
      <c r="I1535" s="172">
        <v>128886.1007</v>
      </c>
      <c r="J1535" s="172">
        <v>96175.819600000003</v>
      </c>
      <c r="K1535" s="172">
        <v>168307.68419999999</v>
      </c>
      <c r="L1535" s="172">
        <v>116547.8875</v>
      </c>
      <c r="M1535" s="172">
        <v>203958.80309999999</v>
      </c>
      <c r="N1535" s="172">
        <v>142264.14309999999</v>
      </c>
      <c r="O1535" s="172">
        <v>248962.25030000001</v>
      </c>
      <c r="P1535" s="172">
        <v>168589.4192</v>
      </c>
      <c r="Q1535" s="172">
        <v>295031.48359999998</v>
      </c>
      <c r="R1535" s="172">
        <v>185642.41579999999</v>
      </c>
      <c r="S1535" s="172">
        <v>324874.22769999999</v>
      </c>
      <c r="T1535" s="172">
        <v>201465.74419999999</v>
      </c>
      <c r="U1535" s="172">
        <v>352565.05239999999</v>
      </c>
    </row>
    <row r="1536" spans="1:21">
      <c r="A1536" s="171">
        <v>8</v>
      </c>
      <c r="B1536" s="171" t="s">
        <v>557</v>
      </c>
      <c r="C1536" s="171" t="s">
        <v>203</v>
      </c>
      <c r="D1536" s="171" t="s">
        <v>621</v>
      </c>
      <c r="E1536" s="171" t="s">
        <v>370</v>
      </c>
      <c r="F1536" s="171">
        <v>3</v>
      </c>
      <c r="G1536" s="171" t="s">
        <v>43</v>
      </c>
      <c r="H1536" s="172">
        <v>65869.642600000006</v>
      </c>
      <c r="I1536" s="172">
        <v>115271.8746</v>
      </c>
      <c r="J1536" s="172">
        <v>89751.513399999996</v>
      </c>
      <c r="K1536" s="172">
        <v>157065.14840000001</v>
      </c>
      <c r="L1536" s="172">
        <v>113550.8244</v>
      </c>
      <c r="M1536" s="172">
        <v>198713.94270000001</v>
      </c>
      <c r="N1536" s="172">
        <v>149533.77910000001</v>
      </c>
      <c r="O1536" s="172">
        <v>261684.11350000001</v>
      </c>
      <c r="P1536" s="172">
        <v>185166.61139999999</v>
      </c>
      <c r="Q1536" s="172">
        <v>324041.57</v>
      </c>
      <c r="R1536" s="172">
        <v>208532.80790000001</v>
      </c>
      <c r="S1536" s="172">
        <v>364932.41389999999</v>
      </c>
      <c r="T1536" s="172">
        <v>231587.78450000001</v>
      </c>
      <c r="U1536" s="172">
        <v>405278.62270000001</v>
      </c>
    </row>
    <row r="1537" spans="1:21">
      <c r="A1537" s="171">
        <v>8</v>
      </c>
      <c r="B1537" s="171" t="s">
        <v>557</v>
      </c>
      <c r="C1537" s="171" t="s">
        <v>203</v>
      </c>
      <c r="D1537" s="171" t="s">
        <v>621</v>
      </c>
      <c r="E1537" s="171" t="s">
        <v>370</v>
      </c>
      <c r="F1537" s="171">
        <v>4</v>
      </c>
      <c r="G1537" s="171" t="s">
        <v>46</v>
      </c>
      <c r="H1537" s="172">
        <v>72985.724400000006</v>
      </c>
      <c r="I1537" s="172">
        <v>116777.1609</v>
      </c>
      <c r="J1537" s="172">
        <v>102180.01420000001</v>
      </c>
      <c r="K1537" s="172">
        <v>163488.02530000001</v>
      </c>
      <c r="L1537" s="172">
        <v>131374.30410000001</v>
      </c>
      <c r="M1537" s="172">
        <v>210198.88959999999</v>
      </c>
      <c r="N1537" s="172">
        <v>175165.73869999999</v>
      </c>
      <c r="O1537" s="172">
        <v>280265.1862</v>
      </c>
      <c r="P1537" s="172">
        <v>218957.1734</v>
      </c>
      <c r="Q1537" s="172">
        <v>350331.48269999999</v>
      </c>
      <c r="R1537" s="172">
        <v>248151.4632</v>
      </c>
      <c r="S1537" s="172">
        <v>397042.3469</v>
      </c>
      <c r="T1537" s="172">
        <v>277345.75300000003</v>
      </c>
      <c r="U1537" s="172">
        <v>443753.21130000002</v>
      </c>
    </row>
    <row r="1538" spans="1:21">
      <c r="A1538" s="171">
        <v>9</v>
      </c>
      <c r="B1538" s="171" t="s">
        <v>558</v>
      </c>
      <c r="C1538" s="171" t="s">
        <v>161</v>
      </c>
      <c r="D1538" s="171" t="s">
        <v>622</v>
      </c>
      <c r="E1538" s="171" t="s">
        <v>207</v>
      </c>
      <c r="F1538" s="171">
        <v>1</v>
      </c>
      <c r="G1538" s="171" t="s">
        <v>48</v>
      </c>
      <c r="H1538" s="172">
        <v>88929.619600000005</v>
      </c>
      <c r="I1538" s="172">
        <v>155626.83429999999</v>
      </c>
      <c r="J1538" s="172">
        <v>115061.995</v>
      </c>
      <c r="K1538" s="172">
        <v>201358.49129999999</v>
      </c>
      <c r="L1538" s="172">
        <v>137671.36730000001</v>
      </c>
      <c r="M1538" s="172">
        <v>240924.89290000001</v>
      </c>
      <c r="N1538" s="172">
        <v>164146.72169999999</v>
      </c>
      <c r="O1538" s="172">
        <v>287256.76299999998</v>
      </c>
      <c r="P1538" s="172">
        <v>193419.89199999999</v>
      </c>
      <c r="Q1538" s="172">
        <v>338484.81099999999</v>
      </c>
      <c r="R1538" s="172">
        <v>212035.02129999999</v>
      </c>
      <c r="S1538" s="172">
        <v>371061.28720000002</v>
      </c>
      <c r="T1538" s="172">
        <v>229520.63759999999</v>
      </c>
      <c r="U1538" s="172">
        <v>401661.11580000003</v>
      </c>
    </row>
    <row r="1539" spans="1:21">
      <c r="A1539" s="171">
        <v>9</v>
      </c>
      <c r="B1539" s="171" t="s">
        <v>558</v>
      </c>
      <c r="C1539" s="171" t="s">
        <v>161</v>
      </c>
      <c r="D1539" s="171" t="s">
        <v>622</v>
      </c>
      <c r="E1539" s="171" t="s">
        <v>207</v>
      </c>
      <c r="F1539" s="171">
        <v>2</v>
      </c>
      <c r="G1539" s="171" t="s">
        <v>44</v>
      </c>
      <c r="H1539" s="172">
        <v>76456.658599999995</v>
      </c>
      <c r="I1539" s="172">
        <v>133799.15270000001</v>
      </c>
      <c r="J1539" s="172">
        <v>99854.351899999994</v>
      </c>
      <c r="K1539" s="172">
        <v>174745.11600000001</v>
      </c>
      <c r="L1539" s="172">
        <v>121017.3293</v>
      </c>
      <c r="M1539" s="172">
        <v>211780.32629999999</v>
      </c>
      <c r="N1539" s="172">
        <v>147741.3321</v>
      </c>
      <c r="O1539" s="172">
        <v>258547.33119999999</v>
      </c>
      <c r="P1539" s="172">
        <v>175092.20689999999</v>
      </c>
      <c r="Q1539" s="172">
        <v>306411.36210000003</v>
      </c>
      <c r="R1539" s="172">
        <v>192810.4903</v>
      </c>
      <c r="S1539" s="172">
        <v>337418.3579</v>
      </c>
      <c r="T1539" s="172">
        <v>209253.99040000001</v>
      </c>
      <c r="U1539" s="172">
        <v>366194.48320000002</v>
      </c>
    </row>
    <row r="1540" spans="1:21">
      <c r="A1540" s="171">
        <v>9</v>
      </c>
      <c r="B1540" s="171" t="s">
        <v>558</v>
      </c>
      <c r="C1540" s="171" t="s">
        <v>161</v>
      </c>
      <c r="D1540" s="171" t="s">
        <v>622</v>
      </c>
      <c r="E1540" s="171" t="s">
        <v>207</v>
      </c>
      <c r="F1540" s="171">
        <v>3</v>
      </c>
      <c r="G1540" s="171" t="s">
        <v>43</v>
      </c>
      <c r="H1540" s="172">
        <v>68352.242599999998</v>
      </c>
      <c r="I1540" s="172">
        <v>119616.42449999999</v>
      </c>
      <c r="J1540" s="172">
        <v>93123.3223</v>
      </c>
      <c r="K1540" s="172">
        <v>162965.81400000001</v>
      </c>
      <c r="L1540" s="172">
        <v>117808.36599999999</v>
      </c>
      <c r="M1540" s="172">
        <v>206164.64050000001</v>
      </c>
      <c r="N1540" s="172">
        <v>155131.87719999999</v>
      </c>
      <c r="O1540" s="172">
        <v>271480.78519999998</v>
      </c>
      <c r="P1540" s="172">
        <v>192090.52410000001</v>
      </c>
      <c r="Q1540" s="172">
        <v>336158.41700000002</v>
      </c>
      <c r="R1540" s="172">
        <v>216324.21679999999</v>
      </c>
      <c r="S1540" s="172">
        <v>378567.37949999998</v>
      </c>
      <c r="T1540" s="172">
        <v>240233.58559999999</v>
      </c>
      <c r="U1540" s="172">
        <v>420408.77480000001</v>
      </c>
    </row>
    <row r="1541" spans="1:21">
      <c r="A1541" s="171">
        <v>9</v>
      </c>
      <c r="B1541" s="171" t="s">
        <v>558</v>
      </c>
      <c r="C1541" s="171" t="s">
        <v>161</v>
      </c>
      <c r="D1541" s="171" t="s">
        <v>622</v>
      </c>
      <c r="E1541" s="171" t="s">
        <v>207</v>
      </c>
      <c r="F1541" s="171">
        <v>4</v>
      </c>
      <c r="G1541" s="171" t="s">
        <v>46</v>
      </c>
      <c r="H1541" s="172">
        <v>75806.368000000002</v>
      </c>
      <c r="I1541" s="172">
        <v>121290.1906</v>
      </c>
      <c r="J1541" s="172">
        <v>106128.9152</v>
      </c>
      <c r="K1541" s="172">
        <v>169806.26689999999</v>
      </c>
      <c r="L1541" s="172">
        <v>136451.46239999999</v>
      </c>
      <c r="M1541" s="172">
        <v>218322.3431</v>
      </c>
      <c r="N1541" s="172">
        <v>181935.28320000001</v>
      </c>
      <c r="O1541" s="172">
        <v>291096.45740000001</v>
      </c>
      <c r="P1541" s="172">
        <v>227419.10389999999</v>
      </c>
      <c r="Q1541" s="172">
        <v>363870.57179999998</v>
      </c>
      <c r="R1541" s="172">
        <v>257741.65109999999</v>
      </c>
      <c r="S1541" s="172">
        <v>412386.64799999999</v>
      </c>
      <c r="T1541" s="172">
        <v>288064.19839999999</v>
      </c>
      <c r="U1541" s="172">
        <v>460902.7243</v>
      </c>
    </row>
    <row r="1542" spans="1:21">
      <c r="A1542" s="171">
        <v>9</v>
      </c>
      <c r="B1542" s="171" t="s">
        <v>558</v>
      </c>
      <c r="C1542" s="171" t="s">
        <v>161</v>
      </c>
      <c r="D1542" s="171" t="s">
        <v>622</v>
      </c>
      <c r="E1542" s="171" t="s">
        <v>250</v>
      </c>
      <c r="F1542" s="171">
        <v>1</v>
      </c>
      <c r="G1542" s="171" t="s">
        <v>48</v>
      </c>
      <c r="H1542" s="172">
        <v>86065.763399999996</v>
      </c>
      <c r="I1542" s="172">
        <v>150615.08600000001</v>
      </c>
      <c r="J1542" s="172">
        <v>111361.67630000001</v>
      </c>
      <c r="K1542" s="172">
        <v>194882.93350000001</v>
      </c>
      <c r="L1542" s="172">
        <v>133247.42000000001</v>
      </c>
      <c r="M1542" s="172">
        <v>233182.98490000001</v>
      </c>
      <c r="N1542" s="172">
        <v>158877.28450000001</v>
      </c>
      <c r="O1542" s="172">
        <v>278035.24780000001</v>
      </c>
      <c r="P1542" s="172">
        <v>187215.6966</v>
      </c>
      <c r="Q1542" s="172">
        <v>327627.46909999999</v>
      </c>
      <c r="R1542" s="172">
        <v>205236.36900000001</v>
      </c>
      <c r="S1542" s="172">
        <v>359163.64569999999</v>
      </c>
      <c r="T1542" s="172">
        <v>222165.59080000001</v>
      </c>
      <c r="U1542" s="172">
        <v>388789.78379999998</v>
      </c>
    </row>
    <row r="1543" spans="1:21">
      <c r="A1543" s="171">
        <v>9</v>
      </c>
      <c r="B1543" s="171" t="s">
        <v>558</v>
      </c>
      <c r="C1543" s="171" t="s">
        <v>161</v>
      </c>
      <c r="D1543" s="171" t="s">
        <v>622</v>
      </c>
      <c r="E1543" s="171" t="s">
        <v>250</v>
      </c>
      <c r="F1543" s="171">
        <v>2</v>
      </c>
      <c r="G1543" s="171" t="s">
        <v>44</v>
      </c>
      <c r="H1543" s="172">
        <v>73970.771299999993</v>
      </c>
      <c r="I1543" s="172">
        <v>129448.8498</v>
      </c>
      <c r="J1543" s="172">
        <v>96614.871400000004</v>
      </c>
      <c r="K1543" s="172">
        <v>169076.02499999999</v>
      </c>
      <c r="L1543" s="172">
        <v>117098.0503</v>
      </c>
      <c r="M1543" s="172">
        <v>204921.58790000001</v>
      </c>
      <c r="N1543" s="172">
        <v>142969.02840000001</v>
      </c>
      <c r="O1543" s="172">
        <v>250195.7997</v>
      </c>
      <c r="P1543" s="172">
        <v>169443.39660000001</v>
      </c>
      <c r="Q1543" s="172">
        <v>296525.94390000001</v>
      </c>
      <c r="R1543" s="172">
        <v>186594.4</v>
      </c>
      <c r="S1543" s="172">
        <v>326540.20010000002</v>
      </c>
      <c r="T1543" s="172">
        <v>202513.08499999999</v>
      </c>
      <c r="U1543" s="172">
        <v>354397.89880000002</v>
      </c>
    </row>
    <row r="1544" spans="1:21">
      <c r="A1544" s="171">
        <v>9</v>
      </c>
      <c r="B1544" s="171" t="s">
        <v>558</v>
      </c>
      <c r="C1544" s="171" t="s">
        <v>161</v>
      </c>
      <c r="D1544" s="171" t="s">
        <v>622</v>
      </c>
      <c r="E1544" s="171" t="s">
        <v>250</v>
      </c>
      <c r="F1544" s="171">
        <v>3</v>
      </c>
      <c r="G1544" s="171" t="s">
        <v>43</v>
      </c>
      <c r="H1544" s="172">
        <v>66113.499599999996</v>
      </c>
      <c r="I1544" s="172">
        <v>115698.6244</v>
      </c>
      <c r="J1544" s="172">
        <v>90066.955499999996</v>
      </c>
      <c r="K1544" s="172">
        <v>157617.1721</v>
      </c>
      <c r="L1544" s="172">
        <v>113936.9826</v>
      </c>
      <c r="M1544" s="172">
        <v>199389.7194</v>
      </c>
      <c r="N1544" s="172">
        <v>150029.0007</v>
      </c>
      <c r="O1544" s="172">
        <v>262550.7512</v>
      </c>
      <c r="P1544" s="172">
        <v>185767.21090000001</v>
      </c>
      <c r="Q1544" s="172">
        <v>325092.61900000001</v>
      </c>
      <c r="R1544" s="172">
        <v>209199.5643</v>
      </c>
      <c r="S1544" s="172">
        <v>366099.23749999999</v>
      </c>
      <c r="T1544" s="172">
        <v>232317.42180000001</v>
      </c>
      <c r="U1544" s="172">
        <v>406555.48800000001</v>
      </c>
    </row>
    <row r="1545" spans="1:21">
      <c r="A1545" s="171">
        <v>9</v>
      </c>
      <c r="B1545" s="171" t="s">
        <v>558</v>
      </c>
      <c r="C1545" s="171" t="s">
        <v>161</v>
      </c>
      <c r="D1545" s="171" t="s">
        <v>622</v>
      </c>
      <c r="E1545" s="171" t="s">
        <v>250</v>
      </c>
      <c r="F1545" s="171">
        <v>4</v>
      </c>
      <c r="G1545" s="171" t="s">
        <v>46</v>
      </c>
      <c r="H1545" s="172">
        <v>73363.861699999994</v>
      </c>
      <c r="I1545" s="172">
        <v>117382.1804</v>
      </c>
      <c r="J1545" s="172">
        <v>102709.4063</v>
      </c>
      <c r="K1545" s="172">
        <v>164335.05249999999</v>
      </c>
      <c r="L1545" s="172">
        <v>132054.951</v>
      </c>
      <c r="M1545" s="172">
        <v>211287.92480000001</v>
      </c>
      <c r="N1545" s="172">
        <v>176073.26800000001</v>
      </c>
      <c r="O1545" s="172">
        <v>281717.23300000001</v>
      </c>
      <c r="P1545" s="172">
        <v>220091.58489999999</v>
      </c>
      <c r="Q1545" s="172">
        <v>352146.54119999998</v>
      </c>
      <c r="R1545" s="172">
        <v>249437.12959999999</v>
      </c>
      <c r="S1545" s="172">
        <v>399099.41330000001</v>
      </c>
      <c r="T1545" s="172">
        <v>278782.67430000001</v>
      </c>
      <c r="U1545" s="172">
        <v>446052.2855</v>
      </c>
    </row>
    <row r="1546" spans="1:21">
      <c r="A1546" s="171">
        <v>9</v>
      </c>
      <c r="B1546" s="171" t="s">
        <v>558</v>
      </c>
      <c r="C1546" s="171" t="s">
        <v>161</v>
      </c>
      <c r="D1546" s="171" t="s">
        <v>622</v>
      </c>
      <c r="E1546" s="171" t="s">
        <v>292</v>
      </c>
      <c r="F1546" s="171">
        <v>1</v>
      </c>
      <c r="G1546" s="171" t="s">
        <v>48</v>
      </c>
      <c r="H1546" s="172">
        <v>85677.700200000007</v>
      </c>
      <c r="I1546" s="172">
        <v>149935.9754</v>
      </c>
      <c r="J1546" s="172">
        <v>110817.122</v>
      </c>
      <c r="K1546" s="172">
        <v>193929.96340000001</v>
      </c>
      <c r="L1546" s="172">
        <v>132566.91209999999</v>
      </c>
      <c r="M1546" s="172">
        <v>231992.0961</v>
      </c>
      <c r="N1546" s="172">
        <v>158021.97330000001</v>
      </c>
      <c r="O1546" s="172">
        <v>276538.45319999999</v>
      </c>
      <c r="P1546" s="172">
        <v>186166.44380000001</v>
      </c>
      <c r="Q1546" s="172">
        <v>325791.27669999999</v>
      </c>
      <c r="R1546" s="172">
        <v>204064.0704</v>
      </c>
      <c r="S1546" s="172">
        <v>357112.12319999997</v>
      </c>
      <c r="T1546" s="172">
        <v>220861.10800000001</v>
      </c>
      <c r="U1546" s="172">
        <v>386506.93890000001</v>
      </c>
    </row>
    <row r="1547" spans="1:21">
      <c r="A1547" s="171">
        <v>9</v>
      </c>
      <c r="B1547" s="171" t="s">
        <v>558</v>
      </c>
      <c r="C1547" s="171" t="s">
        <v>161</v>
      </c>
      <c r="D1547" s="171" t="s">
        <v>622</v>
      </c>
      <c r="E1547" s="171" t="s">
        <v>292</v>
      </c>
      <c r="F1547" s="171">
        <v>2</v>
      </c>
      <c r="G1547" s="171" t="s">
        <v>44</v>
      </c>
      <c r="H1547" s="172">
        <v>73834.687000000005</v>
      </c>
      <c r="I1547" s="172">
        <v>129210.70209999999</v>
      </c>
      <c r="J1547" s="172">
        <v>96377.541899999997</v>
      </c>
      <c r="K1547" s="172">
        <v>168660.69820000001</v>
      </c>
      <c r="L1547" s="172">
        <v>116753.98729999999</v>
      </c>
      <c r="M1547" s="172">
        <v>204319.47769999999</v>
      </c>
      <c r="N1547" s="172">
        <v>142445.13879999999</v>
      </c>
      <c r="O1547" s="172">
        <v>249278.99299999999</v>
      </c>
      <c r="P1547" s="172">
        <v>168764.3996</v>
      </c>
      <c r="Q1547" s="172">
        <v>295337.69929999998</v>
      </c>
      <c r="R1547" s="172">
        <v>185810.4755</v>
      </c>
      <c r="S1547" s="172">
        <v>325168.3321</v>
      </c>
      <c r="T1547" s="172">
        <v>201618.02910000001</v>
      </c>
      <c r="U1547" s="172">
        <v>352831.55080000003</v>
      </c>
    </row>
    <row r="1548" spans="1:21">
      <c r="A1548" s="171">
        <v>9</v>
      </c>
      <c r="B1548" s="171" t="s">
        <v>558</v>
      </c>
      <c r="C1548" s="171" t="s">
        <v>161</v>
      </c>
      <c r="D1548" s="171" t="s">
        <v>622</v>
      </c>
      <c r="E1548" s="171" t="s">
        <v>292</v>
      </c>
      <c r="F1548" s="171">
        <v>3</v>
      </c>
      <c r="G1548" s="171" t="s">
        <v>43</v>
      </c>
      <c r="H1548" s="172">
        <v>66128.175700000007</v>
      </c>
      <c r="I1548" s="172">
        <v>115724.3076</v>
      </c>
      <c r="J1548" s="172">
        <v>90139.417499999996</v>
      </c>
      <c r="K1548" s="172">
        <v>157743.98060000001</v>
      </c>
      <c r="L1548" s="172">
        <v>114068.9685</v>
      </c>
      <c r="M1548" s="172">
        <v>199620.6948</v>
      </c>
      <c r="N1548" s="172">
        <v>150244.29389999999</v>
      </c>
      <c r="O1548" s="172">
        <v>262927.51439999999</v>
      </c>
      <c r="P1548" s="172">
        <v>186073.18239999999</v>
      </c>
      <c r="Q1548" s="172">
        <v>325628.06920000003</v>
      </c>
      <c r="R1548" s="172">
        <v>209574.17800000001</v>
      </c>
      <c r="S1548" s="172">
        <v>366754.81150000001</v>
      </c>
      <c r="T1548" s="172">
        <v>232767.22959999999</v>
      </c>
      <c r="U1548" s="172">
        <v>407342.65179999999</v>
      </c>
    </row>
    <row r="1549" spans="1:21">
      <c r="A1549" s="171">
        <v>9</v>
      </c>
      <c r="B1549" s="171" t="s">
        <v>558</v>
      </c>
      <c r="C1549" s="171" t="s">
        <v>161</v>
      </c>
      <c r="D1549" s="171" t="s">
        <v>622</v>
      </c>
      <c r="E1549" s="171" t="s">
        <v>292</v>
      </c>
      <c r="F1549" s="171">
        <v>4</v>
      </c>
      <c r="G1549" s="171" t="s">
        <v>46</v>
      </c>
      <c r="H1549" s="172">
        <v>73043.618100000007</v>
      </c>
      <c r="I1549" s="172">
        <v>116869.7908</v>
      </c>
      <c r="J1549" s="172">
        <v>102261.06540000001</v>
      </c>
      <c r="K1549" s="172">
        <v>163617.70699999999</v>
      </c>
      <c r="L1549" s="172">
        <v>131478.51259999999</v>
      </c>
      <c r="M1549" s="172">
        <v>210365.62340000001</v>
      </c>
      <c r="N1549" s="172">
        <v>175304.68350000001</v>
      </c>
      <c r="O1549" s="172">
        <v>280487.49780000001</v>
      </c>
      <c r="P1549" s="172">
        <v>219130.85440000001</v>
      </c>
      <c r="Q1549" s="172">
        <v>350609.37219999998</v>
      </c>
      <c r="R1549" s="172">
        <v>248348.30160000001</v>
      </c>
      <c r="S1549" s="172">
        <v>397357.28850000002</v>
      </c>
      <c r="T1549" s="172">
        <v>277565.74890000001</v>
      </c>
      <c r="U1549" s="172">
        <v>444105.20480000001</v>
      </c>
    </row>
    <row r="1550" spans="1:21">
      <c r="A1550" s="171">
        <v>9</v>
      </c>
      <c r="B1550" s="171" t="s">
        <v>558</v>
      </c>
      <c r="C1550" s="171" t="s">
        <v>161</v>
      </c>
      <c r="D1550" s="171" t="s">
        <v>622</v>
      </c>
      <c r="E1550" s="171" t="s">
        <v>333</v>
      </c>
      <c r="F1550" s="171">
        <v>1</v>
      </c>
      <c r="G1550" s="171" t="s">
        <v>48</v>
      </c>
      <c r="H1550" s="172">
        <v>88929.619600000005</v>
      </c>
      <c r="I1550" s="172">
        <v>155626.83429999999</v>
      </c>
      <c r="J1550" s="172">
        <v>115061.995</v>
      </c>
      <c r="K1550" s="172">
        <v>201358.49129999999</v>
      </c>
      <c r="L1550" s="172">
        <v>137671.36730000001</v>
      </c>
      <c r="M1550" s="172">
        <v>240924.89290000001</v>
      </c>
      <c r="N1550" s="172">
        <v>164146.72169999999</v>
      </c>
      <c r="O1550" s="172">
        <v>287256.76299999998</v>
      </c>
      <c r="P1550" s="172">
        <v>193419.89199999999</v>
      </c>
      <c r="Q1550" s="172">
        <v>338484.81099999999</v>
      </c>
      <c r="R1550" s="172">
        <v>212035.02129999999</v>
      </c>
      <c r="S1550" s="172">
        <v>371061.28720000002</v>
      </c>
      <c r="T1550" s="172">
        <v>229520.63759999999</v>
      </c>
      <c r="U1550" s="172">
        <v>401661.11580000003</v>
      </c>
    </row>
    <row r="1551" spans="1:21">
      <c r="A1551" s="171">
        <v>9</v>
      </c>
      <c r="B1551" s="171" t="s">
        <v>558</v>
      </c>
      <c r="C1551" s="171" t="s">
        <v>161</v>
      </c>
      <c r="D1551" s="171" t="s">
        <v>622</v>
      </c>
      <c r="E1551" s="171" t="s">
        <v>333</v>
      </c>
      <c r="F1551" s="171">
        <v>2</v>
      </c>
      <c r="G1551" s="171" t="s">
        <v>44</v>
      </c>
      <c r="H1551" s="172">
        <v>76456.658599999995</v>
      </c>
      <c r="I1551" s="172">
        <v>133799.15270000001</v>
      </c>
      <c r="J1551" s="172">
        <v>99854.351899999994</v>
      </c>
      <c r="K1551" s="172">
        <v>174745.11600000001</v>
      </c>
      <c r="L1551" s="172">
        <v>121017.3293</v>
      </c>
      <c r="M1551" s="172">
        <v>211780.32629999999</v>
      </c>
      <c r="N1551" s="172">
        <v>147741.3321</v>
      </c>
      <c r="O1551" s="172">
        <v>258547.33119999999</v>
      </c>
      <c r="P1551" s="172">
        <v>175092.20689999999</v>
      </c>
      <c r="Q1551" s="172">
        <v>306411.36210000003</v>
      </c>
      <c r="R1551" s="172">
        <v>192810.4903</v>
      </c>
      <c r="S1551" s="172">
        <v>337418.3579</v>
      </c>
      <c r="T1551" s="172">
        <v>209253.99040000001</v>
      </c>
      <c r="U1551" s="172">
        <v>366194.48320000002</v>
      </c>
    </row>
    <row r="1552" spans="1:21">
      <c r="A1552" s="171">
        <v>9</v>
      </c>
      <c r="B1552" s="171" t="s">
        <v>558</v>
      </c>
      <c r="C1552" s="171" t="s">
        <v>161</v>
      </c>
      <c r="D1552" s="171" t="s">
        <v>622</v>
      </c>
      <c r="E1552" s="171" t="s">
        <v>333</v>
      </c>
      <c r="F1552" s="171">
        <v>3</v>
      </c>
      <c r="G1552" s="171" t="s">
        <v>43</v>
      </c>
      <c r="H1552" s="172">
        <v>68352.242599999998</v>
      </c>
      <c r="I1552" s="172">
        <v>119616.42449999999</v>
      </c>
      <c r="J1552" s="172">
        <v>93123.3223</v>
      </c>
      <c r="K1552" s="172">
        <v>162965.81400000001</v>
      </c>
      <c r="L1552" s="172">
        <v>117808.36599999999</v>
      </c>
      <c r="M1552" s="172">
        <v>206164.64050000001</v>
      </c>
      <c r="N1552" s="172">
        <v>155131.87719999999</v>
      </c>
      <c r="O1552" s="172">
        <v>271480.78519999998</v>
      </c>
      <c r="P1552" s="172">
        <v>192090.52410000001</v>
      </c>
      <c r="Q1552" s="172">
        <v>336158.41700000002</v>
      </c>
      <c r="R1552" s="172">
        <v>216324.21679999999</v>
      </c>
      <c r="S1552" s="172">
        <v>378567.37949999998</v>
      </c>
      <c r="T1552" s="172">
        <v>240233.58559999999</v>
      </c>
      <c r="U1552" s="172">
        <v>420408.77480000001</v>
      </c>
    </row>
    <row r="1553" spans="1:21">
      <c r="A1553" s="171">
        <v>9</v>
      </c>
      <c r="B1553" s="171" t="s">
        <v>558</v>
      </c>
      <c r="C1553" s="171" t="s">
        <v>161</v>
      </c>
      <c r="D1553" s="171" t="s">
        <v>622</v>
      </c>
      <c r="E1553" s="171" t="s">
        <v>333</v>
      </c>
      <c r="F1553" s="171">
        <v>4</v>
      </c>
      <c r="G1553" s="171" t="s">
        <v>46</v>
      </c>
      <c r="H1553" s="172">
        <v>75806.368000000002</v>
      </c>
      <c r="I1553" s="172">
        <v>121290.1906</v>
      </c>
      <c r="J1553" s="172">
        <v>106128.9152</v>
      </c>
      <c r="K1553" s="172">
        <v>169806.26689999999</v>
      </c>
      <c r="L1553" s="172">
        <v>136451.46239999999</v>
      </c>
      <c r="M1553" s="172">
        <v>218322.3431</v>
      </c>
      <c r="N1553" s="172">
        <v>181935.28320000001</v>
      </c>
      <c r="O1553" s="172">
        <v>291096.45740000001</v>
      </c>
      <c r="P1553" s="172">
        <v>227419.10389999999</v>
      </c>
      <c r="Q1553" s="172">
        <v>363870.57179999998</v>
      </c>
      <c r="R1553" s="172">
        <v>257741.65109999999</v>
      </c>
      <c r="S1553" s="172">
        <v>412386.64799999999</v>
      </c>
      <c r="T1553" s="172">
        <v>288064.19839999999</v>
      </c>
      <c r="U1553" s="172">
        <v>460902.7243</v>
      </c>
    </row>
    <row r="1554" spans="1:21">
      <c r="A1554" s="171">
        <v>9</v>
      </c>
      <c r="B1554" s="171" t="s">
        <v>558</v>
      </c>
      <c r="C1554" s="171" t="s">
        <v>161</v>
      </c>
      <c r="D1554" s="171" t="s">
        <v>622</v>
      </c>
      <c r="E1554" s="171" t="s">
        <v>372</v>
      </c>
      <c r="F1554" s="171">
        <v>1</v>
      </c>
      <c r="G1554" s="171" t="s">
        <v>48</v>
      </c>
      <c r="H1554" s="172">
        <v>84216.021900000007</v>
      </c>
      <c r="I1554" s="172">
        <v>147378.03829999999</v>
      </c>
      <c r="J1554" s="172">
        <v>108942.9056</v>
      </c>
      <c r="K1554" s="172">
        <v>190650.08480000001</v>
      </c>
      <c r="L1554" s="172">
        <v>130335.99739999999</v>
      </c>
      <c r="M1554" s="172">
        <v>228087.99540000001</v>
      </c>
      <c r="N1554" s="172">
        <v>155379.60939999999</v>
      </c>
      <c r="O1554" s="172">
        <v>271914.31650000002</v>
      </c>
      <c r="P1554" s="172">
        <v>183069.41690000001</v>
      </c>
      <c r="Q1554" s="172">
        <v>320371.47950000002</v>
      </c>
      <c r="R1554" s="172">
        <v>200677.80470000001</v>
      </c>
      <c r="S1554" s="172">
        <v>351186.1581</v>
      </c>
      <c r="T1554" s="172">
        <v>217209.7954</v>
      </c>
      <c r="U1554" s="172">
        <v>380117.14199999999</v>
      </c>
    </row>
    <row r="1555" spans="1:21">
      <c r="A1555" s="171">
        <v>9</v>
      </c>
      <c r="B1555" s="171" t="s">
        <v>558</v>
      </c>
      <c r="C1555" s="171" t="s">
        <v>161</v>
      </c>
      <c r="D1555" s="171" t="s">
        <v>622</v>
      </c>
      <c r="E1555" s="171" t="s">
        <v>372</v>
      </c>
      <c r="F1555" s="171">
        <v>2</v>
      </c>
      <c r="G1555" s="171" t="s">
        <v>44</v>
      </c>
      <c r="H1555" s="172">
        <v>72498.998000000007</v>
      </c>
      <c r="I1555" s="172">
        <v>126873.2464</v>
      </c>
      <c r="J1555" s="172">
        <v>94656.937999999995</v>
      </c>
      <c r="K1555" s="172">
        <v>165649.64139999999</v>
      </c>
      <c r="L1555" s="172">
        <v>114691.29489999999</v>
      </c>
      <c r="M1555" s="172">
        <v>200709.76620000001</v>
      </c>
      <c r="N1555" s="172">
        <v>139968.4859</v>
      </c>
      <c r="O1555" s="172">
        <v>244944.85029999999</v>
      </c>
      <c r="P1555" s="172">
        <v>165852.5006</v>
      </c>
      <c r="Q1555" s="172">
        <v>290241.87609999999</v>
      </c>
      <c r="R1555" s="172">
        <v>182618.39670000001</v>
      </c>
      <c r="S1555" s="172">
        <v>319582.19429999997</v>
      </c>
      <c r="T1555" s="172">
        <v>198171.42989999999</v>
      </c>
      <c r="U1555" s="172">
        <v>346800.0024</v>
      </c>
    </row>
    <row r="1556" spans="1:21">
      <c r="A1556" s="171">
        <v>9</v>
      </c>
      <c r="B1556" s="171" t="s">
        <v>558</v>
      </c>
      <c r="C1556" s="171" t="s">
        <v>161</v>
      </c>
      <c r="D1556" s="171" t="s">
        <v>622</v>
      </c>
      <c r="E1556" s="171" t="s">
        <v>372</v>
      </c>
      <c r="F1556" s="171">
        <v>3</v>
      </c>
      <c r="G1556" s="171" t="s">
        <v>43</v>
      </c>
      <c r="H1556" s="172">
        <v>64879.535499999998</v>
      </c>
      <c r="I1556" s="172">
        <v>113539.18700000001</v>
      </c>
      <c r="J1556" s="172">
        <v>88417.278699999995</v>
      </c>
      <c r="K1556" s="172">
        <v>154730.23790000001</v>
      </c>
      <c r="L1556" s="172">
        <v>111874.20050000001</v>
      </c>
      <c r="M1556" s="172">
        <v>195779.85079999999</v>
      </c>
      <c r="N1556" s="172">
        <v>147337.5926</v>
      </c>
      <c r="O1556" s="172">
        <v>257840.78700000001</v>
      </c>
      <c r="P1556" s="172">
        <v>182458.23310000001</v>
      </c>
      <c r="Q1556" s="172">
        <v>319301.908</v>
      </c>
      <c r="R1556" s="172">
        <v>205491.15849999999</v>
      </c>
      <c r="S1556" s="172">
        <v>359609.52740000002</v>
      </c>
      <c r="T1556" s="172">
        <v>228219.41589999999</v>
      </c>
      <c r="U1556" s="172">
        <v>399383.97779999999</v>
      </c>
    </row>
    <row r="1557" spans="1:21">
      <c r="A1557" s="171">
        <v>9</v>
      </c>
      <c r="B1557" s="171" t="s">
        <v>558</v>
      </c>
      <c r="C1557" s="171" t="s">
        <v>161</v>
      </c>
      <c r="D1557" s="171" t="s">
        <v>622</v>
      </c>
      <c r="E1557" s="171" t="s">
        <v>372</v>
      </c>
      <c r="F1557" s="171">
        <v>4</v>
      </c>
      <c r="G1557" s="171" t="s">
        <v>46</v>
      </c>
      <c r="H1557" s="172">
        <v>71793.416599999997</v>
      </c>
      <c r="I1557" s="172">
        <v>114869.4684</v>
      </c>
      <c r="J1557" s="172">
        <v>100510.7833</v>
      </c>
      <c r="K1557" s="172">
        <v>160817.25580000001</v>
      </c>
      <c r="L1557" s="172">
        <v>129228.15</v>
      </c>
      <c r="M1557" s="172">
        <v>206765.04310000001</v>
      </c>
      <c r="N1557" s="172">
        <v>172304.2</v>
      </c>
      <c r="O1557" s="172">
        <v>275686.72409999999</v>
      </c>
      <c r="P1557" s="172">
        <v>215380.2499</v>
      </c>
      <c r="Q1557" s="172">
        <v>344608.40509999997</v>
      </c>
      <c r="R1557" s="172">
        <v>244097.61660000001</v>
      </c>
      <c r="S1557" s="172">
        <v>390556.1924</v>
      </c>
      <c r="T1557" s="172">
        <v>272814.98330000002</v>
      </c>
      <c r="U1557" s="172">
        <v>436503.97970000003</v>
      </c>
    </row>
    <row r="1558" spans="1:21">
      <c r="A1558" s="171">
        <v>9</v>
      </c>
      <c r="B1558" s="171" t="s">
        <v>558</v>
      </c>
      <c r="C1558" s="171" t="s">
        <v>98</v>
      </c>
      <c r="D1558" s="171" t="s">
        <v>623</v>
      </c>
      <c r="E1558" s="171" t="s">
        <v>209</v>
      </c>
      <c r="F1558" s="171">
        <v>1</v>
      </c>
      <c r="G1558" s="171" t="s">
        <v>48</v>
      </c>
      <c r="H1558" s="172">
        <v>111004.84729999999</v>
      </c>
      <c r="I1558" s="172">
        <v>194258.4829</v>
      </c>
      <c r="J1558" s="172">
        <v>143527.32709999999</v>
      </c>
      <c r="K1558" s="172">
        <v>251172.82260000001</v>
      </c>
      <c r="L1558" s="172">
        <v>171664.0546</v>
      </c>
      <c r="M1558" s="172">
        <v>300412.0955</v>
      </c>
      <c r="N1558" s="172">
        <v>204576.3125</v>
      </c>
      <c r="O1558" s="172">
        <v>358008.54690000002</v>
      </c>
      <c r="P1558" s="172">
        <v>240965.09650000001</v>
      </c>
      <c r="Q1558" s="172">
        <v>421688.91889999999</v>
      </c>
      <c r="R1558" s="172">
        <v>264105.7696</v>
      </c>
      <c r="S1558" s="172">
        <v>462185.0968</v>
      </c>
      <c r="T1558" s="172">
        <v>285804.4742</v>
      </c>
      <c r="U1558" s="172">
        <v>500157.82980000001</v>
      </c>
    </row>
    <row r="1559" spans="1:21">
      <c r="A1559" s="171">
        <v>9</v>
      </c>
      <c r="B1559" s="171" t="s">
        <v>558</v>
      </c>
      <c r="C1559" s="171" t="s">
        <v>98</v>
      </c>
      <c r="D1559" s="171" t="s">
        <v>623</v>
      </c>
      <c r="E1559" s="171" t="s">
        <v>209</v>
      </c>
      <c r="F1559" s="171">
        <v>2</v>
      </c>
      <c r="G1559" s="171" t="s">
        <v>44</v>
      </c>
      <c r="H1559" s="172">
        <v>95886.106299999999</v>
      </c>
      <c r="I1559" s="172">
        <v>167800.68599999999</v>
      </c>
      <c r="J1559" s="172">
        <v>125093.8198</v>
      </c>
      <c r="K1559" s="172">
        <v>218914.18479999999</v>
      </c>
      <c r="L1559" s="172">
        <v>151477.3412</v>
      </c>
      <c r="M1559" s="172">
        <v>265085.34700000001</v>
      </c>
      <c r="N1559" s="172">
        <v>184690.99110000001</v>
      </c>
      <c r="O1559" s="172">
        <v>323209.23450000002</v>
      </c>
      <c r="P1559" s="172">
        <v>218749.72010000001</v>
      </c>
      <c r="Q1559" s="172">
        <v>382812.01</v>
      </c>
      <c r="R1559" s="172">
        <v>240803.30710000001</v>
      </c>
      <c r="S1559" s="172">
        <v>421405.78720000002</v>
      </c>
      <c r="T1559" s="172">
        <v>261238.84039999999</v>
      </c>
      <c r="U1559" s="172">
        <v>457167.97080000001</v>
      </c>
    </row>
    <row r="1560" spans="1:21">
      <c r="A1560" s="171">
        <v>9</v>
      </c>
      <c r="B1560" s="171" t="s">
        <v>558</v>
      </c>
      <c r="C1560" s="171" t="s">
        <v>98</v>
      </c>
      <c r="D1560" s="171" t="s">
        <v>623</v>
      </c>
      <c r="E1560" s="171" t="s">
        <v>209</v>
      </c>
      <c r="F1560" s="171">
        <v>3</v>
      </c>
      <c r="G1560" s="171" t="s">
        <v>43</v>
      </c>
      <c r="H1560" s="172">
        <v>86033.011299999998</v>
      </c>
      <c r="I1560" s="172">
        <v>150557.76980000001</v>
      </c>
      <c r="J1560" s="172">
        <v>117331.2856</v>
      </c>
      <c r="K1560" s="172">
        <v>205329.74979999999</v>
      </c>
      <c r="L1560" s="172">
        <v>148525.2739</v>
      </c>
      <c r="M1560" s="172">
        <v>259919.22930000001</v>
      </c>
      <c r="N1560" s="172">
        <v>195674.97829999999</v>
      </c>
      <c r="O1560" s="172">
        <v>342431.2121</v>
      </c>
      <c r="P1560" s="172">
        <v>242382.42290000001</v>
      </c>
      <c r="Q1560" s="172">
        <v>424169.24</v>
      </c>
      <c r="R1560" s="172">
        <v>273029.31910000002</v>
      </c>
      <c r="S1560" s="172">
        <v>477801.30839999998</v>
      </c>
      <c r="T1560" s="172">
        <v>303283.09529999999</v>
      </c>
      <c r="U1560" s="172">
        <v>530745.41669999994</v>
      </c>
    </row>
    <row r="1561" spans="1:21">
      <c r="A1561" s="171">
        <v>9</v>
      </c>
      <c r="B1561" s="171" t="s">
        <v>558</v>
      </c>
      <c r="C1561" s="171" t="s">
        <v>98</v>
      </c>
      <c r="D1561" s="171" t="s">
        <v>623</v>
      </c>
      <c r="E1561" s="171" t="s">
        <v>209</v>
      </c>
      <c r="F1561" s="171">
        <v>4</v>
      </c>
      <c r="G1561" s="171" t="s">
        <v>46</v>
      </c>
      <c r="H1561" s="172">
        <v>94648.039399999994</v>
      </c>
      <c r="I1561" s="172">
        <v>151436.8653</v>
      </c>
      <c r="J1561" s="172">
        <v>132507.25510000001</v>
      </c>
      <c r="K1561" s="172">
        <v>212011.61139999999</v>
      </c>
      <c r="L1561" s="172">
        <v>170366.47089999999</v>
      </c>
      <c r="M1561" s="172">
        <v>272586.35759999999</v>
      </c>
      <c r="N1561" s="172">
        <v>227155.29449999999</v>
      </c>
      <c r="O1561" s="172">
        <v>363448.4767</v>
      </c>
      <c r="P1561" s="172">
        <v>283944.11820000003</v>
      </c>
      <c r="Q1561" s="172">
        <v>454310.59580000001</v>
      </c>
      <c r="R1561" s="172">
        <v>321803.33390000003</v>
      </c>
      <c r="S1561" s="172">
        <v>514885.3419</v>
      </c>
      <c r="T1561" s="172">
        <v>359662.54969999997</v>
      </c>
      <c r="U1561" s="172">
        <v>575460.08810000005</v>
      </c>
    </row>
    <row r="1562" spans="1:21">
      <c r="A1562" s="171">
        <v>9</v>
      </c>
      <c r="B1562" s="171" t="s">
        <v>558</v>
      </c>
      <c r="C1562" s="171" t="s">
        <v>98</v>
      </c>
      <c r="D1562" s="171" t="s">
        <v>623</v>
      </c>
      <c r="E1562" s="171" t="s">
        <v>97</v>
      </c>
      <c r="F1562" s="171">
        <v>1</v>
      </c>
      <c r="G1562" s="171" t="s">
        <v>48</v>
      </c>
      <c r="H1562" s="172">
        <v>121117.5866</v>
      </c>
      <c r="I1562" s="172">
        <v>211955.77660000001</v>
      </c>
      <c r="J1562" s="172">
        <v>156550.60269999999</v>
      </c>
      <c r="K1562" s="172">
        <v>273963.55479999998</v>
      </c>
      <c r="L1562" s="172">
        <v>187204.68059999999</v>
      </c>
      <c r="M1562" s="172">
        <v>327608.19099999999</v>
      </c>
      <c r="N1562" s="172">
        <v>223042.26259999999</v>
      </c>
      <c r="O1562" s="172">
        <v>390323.9596</v>
      </c>
      <c r="P1562" s="172">
        <v>262664.54960000003</v>
      </c>
      <c r="Q1562" s="172">
        <v>459662.96179999999</v>
      </c>
      <c r="R1562" s="172">
        <v>287861.85129999998</v>
      </c>
      <c r="S1562" s="172">
        <v>503758.23979999998</v>
      </c>
      <c r="T1562" s="172">
        <v>311468.48340000003</v>
      </c>
      <c r="U1562" s="172">
        <v>545069.84600000002</v>
      </c>
    </row>
    <row r="1563" spans="1:21">
      <c r="A1563" s="171">
        <v>9</v>
      </c>
      <c r="B1563" s="171" t="s">
        <v>558</v>
      </c>
      <c r="C1563" s="171" t="s">
        <v>98</v>
      </c>
      <c r="D1563" s="171" t="s">
        <v>623</v>
      </c>
      <c r="E1563" s="171" t="s">
        <v>97</v>
      </c>
      <c r="F1563" s="171">
        <v>2</v>
      </c>
      <c r="G1563" s="171" t="s">
        <v>44</v>
      </c>
      <c r="H1563" s="172">
        <v>104864.9411</v>
      </c>
      <c r="I1563" s="172">
        <v>183513.64689999999</v>
      </c>
      <c r="J1563" s="172">
        <v>136734.58369999999</v>
      </c>
      <c r="K1563" s="172">
        <v>239285.52160000001</v>
      </c>
      <c r="L1563" s="172">
        <v>165503.96520000001</v>
      </c>
      <c r="M1563" s="172">
        <v>289631.93910000002</v>
      </c>
      <c r="N1563" s="172">
        <v>201665.54370000001</v>
      </c>
      <c r="O1563" s="172">
        <v>352914.70140000002</v>
      </c>
      <c r="P1563" s="172">
        <v>238783.0215</v>
      </c>
      <c r="Q1563" s="172">
        <v>417870.28759999998</v>
      </c>
      <c r="R1563" s="172">
        <v>262811.7058</v>
      </c>
      <c r="S1563" s="172">
        <v>459920.48499999999</v>
      </c>
      <c r="T1563" s="172">
        <v>285060.429</v>
      </c>
      <c r="U1563" s="172">
        <v>498855.75089999998</v>
      </c>
    </row>
    <row r="1564" spans="1:21">
      <c r="A1564" s="171">
        <v>9</v>
      </c>
      <c r="B1564" s="171" t="s">
        <v>558</v>
      </c>
      <c r="C1564" s="171" t="s">
        <v>98</v>
      </c>
      <c r="D1564" s="171" t="s">
        <v>623</v>
      </c>
      <c r="E1564" s="171" t="s">
        <v>97</v>
      </c>
      <c r="F1564" s="171">
        <v>3</v>
      </c>
      <c r="G1564" s="171" t="s">
        <v>43</v>
      </c>
      <c r="H1564" s="172">
        <v>94256.412200000006</v>
      </c>
      <c r="I1564" s="172">
        <v>164948.7213</v>
      </c>
      <c r="J1564" s="172">
        <v>128610.42720000001</v>
      </c>
      <c r="K1564" s="172">
        <v>225068.24770000001</v>
      </c>
      <c r="L1564" s="172">
        <v>162852.33489999999</v>
      </c>
      <c r="M1564" s="172">
        <v>284991.58600000001</v>
      </c>
      <c r="N1564" s="172">
        <v>214600.82250000001</v>
      </c>
      <c r="O1564" s="172">
        <v>375551.43939999997</v>
      </c>
      <c r="P1564" s="172">
        <v>265873.88069999998</v>
      </c>
      <c r="Q1564" s="172">
        <v>465279.29119999998</v>
      </c>
      <c r="R1564" s="172">
        <v>299527.66440000001</v>
      </c>
      <c r="S1564" s="172">
        <v>524173.41279999999</v>
      </c>
      <c r="T1564" s="172">
        <v>332758.84419999999</v>
      </c>
      <c r="U1564" s="172">
        <v>582327.97730000003</v>
      </c>
    </row>
    <row r="1565" spans="1:21">
      <c r="A1565" s="171">
        <v>9</v>
      </c>
      <c r="B1565" s="171" t="s">
        <v>558</v>
      </c>
      <c r="C1565" s="171" t="s">
        <v>98</v>
      </c>
      <c r="D1565" s="171" t="s">
        <v>623</v>
      </c>
      <c r="E1565" s="171" t="s">
        <v>97</v>
      </c>
      <c r="F1565" s="171">
        <v>4</v>
      </c>
      <c r="G1565" s="171" t="s">
        <v>46</v>
      </c>
      <c r="H1565" s="172">
        <v>103283.64939999999</v>
      </c>
      <c r="I1565" s="172">
        <v>165253.84150000001</v>
      </c>
      <c r="J1565" s="172">
        <v>144597.1091</v>
      </c>
      <c r="K1565" s="172">
        <v>231355.378</v>
      </c>
      <c r="L1565" s="172">
        <v>185910.56890000001</v>
      </c>
      <c r="M1565" s="172">
        <v>297456.91470000002</v>
      </c>
      <c r="N1565" s="172">
        <v>247880.7585</v>
      </c>
      <c r="O1565" s="172">
        <v>396609.21960000001</v>
      </c>
      <c r="P1565" s="172">
        <v>309850.94819999998</v>
      </c>
      <c r="Q1565" s="172">
        <v>495761.52439999999</v>
      </c>
      <c r="R1565" s="172">
        <v>351164.40789999999</v>
      </c>
      <c r="S1565" s="172">
        <v>561863.06099999999</v>
      </c>
      <c r="T1565" s="172">
        <v>392477.8677</v>
      </c>
      <c r="U1565" s="172">
        <v>627964.59759999998</v>
      </c>
    </row>
    <row r="1566" spans="1:21">
      <c r="A1566" s="171">
        <v>9</v>
      </c>
      <c r="B1566" s="171" t="s">
        <v>558</v>
      </c>
      <c r="C1566" s="171" t="s">
        <v>98</v>
      </c>
      <c r="D1566" s="171" t="s">
        <v>623</v>
      </c>
      <c r="E1566" s="171" t="s">
        <v>99</v>
      </c>
      <c r="F1566" s="171">
        <v>1</v>
      </c>
      <c r="G1566" s="171" t="s">
        <v>48</v>
      </c>
      <c r="H1566" s="172">
        <v>118910.8642</v>
      </c>
      <c r="I1566" s="172">
        <v>208094.01250000001</v>
      </c>
      <c r="J1566" s="172">
        <v>153843.1759</v>
      </c>
      <c r="K1566" s="172">
        <v>269225.55790000001</v>
      </c>
      <c r="L1566" s="172">
        <v>184065.99799999999</v>
      </c>
      <c r="M1566" s="172">
        <v>322115.49650000001</v>
      </c>
      <c r="N1566" s="172">
        <v>219452.883</v>
      </c>
      <c r="O1566" s="172">
        <v>384042.5453</v>
      </c>
      <c r="P1566" s="172">
        <v>258579.1612</v>
      </c>
      <c r="Q1566" s="172">
        <v>452513.53210000001</v>
      </c>
      <c r="R1566" s="172">
        <v>283460.05780000001</v>
      </c>
      <c r="S1566" s="172">
        <v>496055.10119999998</v>
      </c>
      <c r="T1566" s="172">
        <v>306827.26740000001</v>
      </c>
      <c r="U1566" s="172">
        <v>536947.71790000005</v>
      </c>
    </row>
    <row r="1567" spans="1:21">
      <c r="A1567" s="171">
        <v>9</v>
      </c>
      <c r="B1567" s="171" t="s">
        <v>558</v>
      </c>
      <c r="C1567" s="171" t="s">
        <v>98</v>
      </c>
      <c r="D1567" s="171" t="s">
        <v>623</v>
      </c>
      <c r="E1567" s="171" t="s">
        <v>99</v>
      </c>
      <c r="F1567" s="171">
        <v>2</v>
      </c>
      <c r="G1567" s="171" t="s">
        <v>44</v>
      </c>
      <c r="H1567" s="172">
        <v>102280.2491</v>
      </c>
      <c r="I1567" s="172">
        <v>178990.43599999999</v>
      </c>
      <c r="J1567" s="172">
        <v>133566.31789999999</v>
      </c>
      <c r="K1567" s="172">
        <v>233741.0564</v>
      </c>
      <c r="L1567" s="172">
        <v>161860.6133</v>
      </c>
      <c r="M1567" s="172">
        <v>283256.07319999998</v>
      </c>
      <c r="N1567" s="172">
        <v>197579.0295</v>
      </c>
      <c r="O1567" s="172">
        <v>345763.30160000001</v>
      </c>
      <c r="P1567" s="172">
        <v>234142.24710000001</v>
      </c>
      <c r="Q1567" s="172">
        <v>409748.93229999999</v>
      </c>
      <c r="R1567" s="172">
        <v>257827.34899999999</v>
      </c>
      <c r="S1567" s="172">
        <v>451197.86060000001</v>
      </c>
      <c r="T1567" s="172">
        <v>279805.07030000002</v>
      </c>
      <c r="U1567" s="172">
        <v>489658.87310000003</v>
      </c>
    </row>
    <row r="1568" spans="1:21">
      <c r="A1568" s="171">
        <v>9</v>
      </c>
      <c r="B1568" s="171" t="s">
        <v>558</v>
      </c>
      <c r="C1568" s="171" t="s">
        <v>98</v>
      </c>
      <c r="D1568" s="171" t="s">
        <v>623</v>
      </c>
      <c r="E1568" s="171" t="s">
        <v>99</v>
      </c>
      <c r="F1568" s="171">
        <v>3</v>
      </c>
      <c r="G1568" s="171" t="s">
        <v>43</v>
      </c>
      <c r="H1568" s="172">
        <v>91471.249200000006</v>
      </c>
      <c r="I1568" s="172">
        <v>160074.68599999999</v>
      </c>
      <c r="J1568" s="172">
        <v>124633.3256</v>
      </c>
      <c r="K1568" s="172">
        <v>218108.3198</v>
      </c>
      <c r="L1568" s="172">
        <v>157680.6874</v>
      </c>
      <c r="M1568" s="172">
        <v>275941.20299999998</v>
      </c>
      <c r="N1568" s="172">
        <v>207646.32440000001</v>
      </c>
      <c r="O1568" s="172">
        <v>363381.06770000001</v>
      </c>
      <c r="P1568" s="172">
        <v>257125.47529999999</v>
      </c>
      <c r="Q1568" s="172">
        <v>449969.58189999999</v>
      </c>
      <c r="R1568" s="172">
        <v>289571.03590000002</v>
      </c>
      <c r="S1568" s="172">
        <v>506749.31280000001</v>
      </c>
      <c r="T1568" s="172">
        <v>321584.16440000001</v>
      </c>
      <c r="U1568" s="172">
        <v>562772.28780000005</v>
      </c>
    </row>
    <row r="1569" spans="1:21">
      <c r="A1569" s="171">
        <v>9</v>
      </c>
      <c r="B1569" s="171" t="s">
        <v>558</v>
      </c>
      <c r="C1569" s="171" t="s">
        <v>98</v>
      </c>
      <c r="D1569" s="171" t="s">
        <v>623</v>
      </c>
      <c r="E1569" s="171" t="s">
        <v>99</v>
      </c>
      <c r="F1569" s="171">
        <v>4</v>
      </c>
      <c r="G1569" s="171" t="s">
        <v>46</v>
      </c>
      <c r="H1569" s="172">
        <v>101365.8443</v>
      </c>
      <c r="I1569" s="172">
        <v>162185.35329999999</v>
      </c>
      <c r="J1569" s="172">
        <v>141912.18210000001</v>
      </c>
      <c r="K1569" s="172">
        <v>227059.49470000001</v>
      </c>
      <c r="L1569" s="172">
        <v>182458.51980000001</v>
      </c>
      <c r="M1569" s="172">
        <v>291933.636</v>
      </c>
      <c r="N1569" s="172">
        <v>243278.0264</v>
      </c>
      <c r="O1569" s="172">
        <v>389244.848</v>
      </c>
      <c r="P1569" s="172">
        <v>304097.533</v>
      </c>
      <c r="Q1569" s="172">
        <v>486556.06</v>
      </c>
      <c r="R1569" s="172">
        <v>344643.87060000002</v>
      </c>
      <c r="S1569" s="172">
        <v>551430.20129999996</v>
      </c>
      <c r="T1569" s="172">
        <v>385190.2084</v>
      </c>
      <c r="U1569" s="172">
        <v>616304.34270000004</v>
      </c>
    </row>
    <row r="1570" spans="1:21">
      <c r="A1570" s="171">
        <v>9</v>
      </c>
      <c r="B1570" s="171" t="s">
        <v>558</v>
      </c>
      <c r="C1570" s="171" t="s">
        <v>98</v>
      </c>
      <c r="D1570" s="171" t="s">
        <v>623</v>
      </c>
      <c r="E1570" s="171" t="s">
        <v>335</v>
      </c>
      <c r="F1570" s="171">
        <v>1</v>
      </c>
      <c r="G1570" s="171" t="s">
        <v>48</v>
      </c>
      <c r="H1570" s="172">
        <v>112466.5227</v>
      </c>
      <c r="I1570" s="172">
        <v>196816.41469999999</v>
      </c>
      <c r="J1570" s="172">
        <v>145401.53969999999</v>
      </c>
      <c r="K1570" s="172">
        <v>254452.69450000001</v>
      </c>
      <c r="L1570" s="172">
        <v>173894.96479999999</v>
      </c>
      <c r="M1570" s="172">
        <v>304316.18839999998</v>
      </c>
      <c r="N1570" s="172">
        <v>207218.671</v>
      </c>
      <c r="O1570" s="172">
        <v>362632.67420000001</v>
      </c>
      <c r="P1570" s="172">
        <v>244062.11730000001</v>
      </c>
      <c r="Q1570" s="172">
        <v>427108.70539999998</v>
      </c>
      <c r="R1570" s="172">
        <v>267492.02870000002</v>
      </c>
      <c r="S1570" s="172">
        <v>468111.0502</v>
      </c>
      <c r="T1570" s="172">
        <v>289455.7795</v>
      </c>
      <c r="U1570" s="172">
        <v>506547.61420000001</v>
      </c>
    </row>
    <row r="1571" spans="1:21">
      <c r="A1571" s="171">
        <v>9</v>
      </c>
      <c r="B1571" s="171" t="s">
        <v>558</v>
      </c>
      <c r="C1571" s="171" t="s">
        <v>98</v>
      </c>
      <c r="D1571" s="171" t="s">
        <v>623</v>
      </c>
      <c r="E1571" s="171" t="s">
        <v>335</v>
      </c>
      <c r="F1571" s="171">
        <v>2</v>
      </c>
      <c r="G1571" s="171" t="s">
        <v>44</v>
      </c>
      <c r="H1571" s="172">
        <v>97221.792300000001</v>
      </c>
      <c r="I1571" s="172">
        <v>170138.13649999999</v>
      </c>
      <c r="J1571" s="172">
        <v>126814.42</v>
      </c>
      <c r="K1571" s="172">
        <v>221925.23499999999</v>
      </c>
      <c r="L1571" s="172">
        <v>153540.02900000001</v>
      </c>
      <c r="M1571" s="172">
        <v>268695.05070000002</v>
      </c>
      <c r="N1571" s="172">
        <v>187167.63879999999</v>
      </c>
      <c r="O1571" s="172">
        <v>327543.36790000001</v>
      </c>
      <c r="P1571" s="172">
        <v>221661.61290000001</v>
      </c>
      <c r="Q1571" s="172">
        <v>387907.82250000001</v>
      </c>
      <c r="R1571" s="172">
        <v>243995.37909999999</v>
      </c>
      <c r="S1571" s="172">
        <v>426991.91340000002</v>
      </c>
      <c r="T1571" s="172">
        <v>264685.4325</v>
      </c>
      <c r="U1571" s="172">
        <v>463199.50679999997</v>
      </c>
    </row>
    <row r="1572" spans="1:21">
      <c r="A1572" s="171">
        <v>9</v>
      </c>
      <c r="B1572" s="171" t="s">
        <v>558</v>
      </c>
      <c r="C1572" s="171" t="s">
        <v>98</v>
      </c>
      <c r="D1572" s="171" t="s">
        <v>623</v>
      </c>
      <c r="E1572" s="171" t="s">
        <v>335</v>
      </c>
      <c r="F1572" s="171">
        <v>3</v>
      </c>
      <c r="G1572" s="171" t="s">
        <v>43</v>
      </c>
      <c r="H1572" s="172">
        <v>87281.648700000005</v>
      </c>
      <c r="I1572" s="172">
        <v>152742.88510000001</v>
      </c>
      <c r="J1572" s="172">
        <v>119053.4201</v>
      </c>
      <c r="K1572" s="172">
        <v>208343.4852</v>
      </c>
      <c r="L1572" s="172">
        <v>150720.03649999999</v>
      </c>
      <c r="M1572" s="172">
        <v>263760.06390000001</v>
      </c>
      <c r="N1572" s="172">
        <v>198581.67249999999</v>
      </c>
      <c r="O1572" s="172">
        <v>347517.92700000003</v>
      </c>
      <c r="P1572" s="172">
        <v>245997.36309999999</v>
      </c>
      <c r="Q1572" s="172">
        <v>430495.38530000002</v>
      </c>
      <c r="R1572" s="172">
        <v>277112.3284</v>
      </c>
      <c r="S1572" s="172">
        <v>484946.5747</v>
      </c>
      <c r="T1572" s="172">
        <v>307830.89760000003</v>
      </c>
      <c r="U1572" s="172">
        <v>538704.07090000005</v>
      </c>
    </row>
    <row r="1573" spans="1:21">
      <c r="A1573" s="171">
        <v>9</v>
      </c>
      <c r="B1573" s="171" t="s">
        <v>558</v>
      </c>
      <c r="C1573" s="171" t="s">
        <v>98</v>
      </c>
      <c r="D1573" s="171" t="s">
        <v>623</v>
      </c>
      <c r="E1573" s="171" t="s">
        <v>335</v>
      </c>
      <c r="F1573" s="171">
        <v>4</v>
      </c>
      <c r="G1573" s="171" t="s">
        <v>46</v>
      </c>
      <c r="H1573" s="172">
        <v>95898.238299999997</v>
      </c>
      <c r="I1573" s="172">
        <v>153437.18350000001</v>
      </c>
      <c r="J1573" s="172">
        <v>134257.53349999999</v>
      </c>
      <c r="K1573" s="172">
        <v>214812.0569</v>
      </c>
      <c r="L1573" s="172">
        <v>172616.82889999999</v>
      </c>
      <c r="M1573" s="172">
        <v>276186.93030000001</v>
      </c>
      <c r="N1573" s="172">
        <v>230155.77179999999</v>
      </c>
      <c r="O1573" s="172">
        <v>368249.24040000001</v>
      </c>
      <c r="P1573" s="172">
        <v>287694.71480000002</v>
      </c>
      <c r="Q1573" s="172">
        <v>460311.55050000001</v>
      </c>
      <c r="R1573" s="172">
        <v>326054.01</v>
      </c>
      <c r="S1573" s="172">
        <v>521686.42389999999</v>
      </c>
      <c r="T1573" s="172">
        <v>364413.30540000001</v>
      </c>
      <c r="U1573" s="172">
        <v>583061.29740000004</v>
      </c>
    </row>
    <row r="1574" spans="1:21">
      <c r="A1574" s="171">
        <v>9</v>
      </c>
      <c r="B1574" s="171" t="s">
        <v>558</v>
      </c>
      <c r="C1574" s="171" t="s">
        <v>98</v>
      </c>
      <c r="D1574" s="171" t="s">
        <v>623</v>
      </c>
      <c r="E1574" s="171" t="s">
        <v>374</v>
      </c>
      <c r="F1574" s="171">
        <v>1</v>
      </c>
      <c r="G1574" s="171" t="s">
        <v>48</v>
      </c>
      <c r="H1574" s="172">
        <v>114106.69560000001</v>
      </c>
      <c r="I1574" s="172">
        <v>199686.71739999999</v>
      </c>
      <c r="J1574" s="172">
        <v>147420.0895</v>
      </c>
      <c r="K1574" s="172">
        <v>257985.15659999999</v>
      </c>
      <c r="L1574" s="172">
        <v>176239.51610000001</v>
      </c>
      <c r="M1574" s="172">
        <v>308419.1532</v>
      </c>
      <c r="N1574" s="172">
        <v>209906.89490000001</v>
      </c>
      <c r="O1574" s="172">
        <v>367337.0662</v>
      </c>
      <c r="P1574" s="172">
        <v>247128.70790000001</v>
      </c>
      <c r="Q1574" s="172">
        <v>432475.23879999999</v>
      </c>
      <c r="R1574" s="172">
        <v>270799.9192</v>
      </c>
      <c r="S1574" s="172">
        <v>473899.85869999998</v>
      </c>
      <c r="T1574" s="172">
        <v>292949.81349999999</v>
      </c>
      <c r="U1574" s="172">
        <v>512662.17359999998</v>
      </c>
    </row>
    <row r="1575" spans="1:21">
      <c r="A1575" s="171">
        <v>9</v>
      </c>
      <c r="B1575" s="171" t="s">
        <v>558</v>
      </c>
      <c r="C1575" s="171" t="s">
        <v>98</v>
      </c>
      <c r="D1575" s="171" t="s">
        <v>623</v>
      </c>
      <c r="E1575" s="171" t="s">
        <v>374</v>
      </c>
      <c r="F1575" s="171">
        <v>2</v>
      </c>
      <c r="G1575" s="171" t="s">
        <v>44</v>
      </c>
      <c r="H1575" s="172">
        <v>99113.944000000003</v>
      </c>
      <c r="I1575" s="172">
        <v>173449.402</v>
      </c>
      <c r="J1575" s="172">
        <v>129140.19469999999</v>
      </c>
      <c r="K1575" s="172">
        <v>225995.3406</v>
      </c>
      <c r="L1575" s="172">
        <v>156221.0252</v>
      </c>
      <c r="M1575" s="172">
        <v>273386.79399999999</v>
      </c>
      <c r="N1575" s="172">
        <v>190187.28450000001</v>
      </c>
      <c r="O1575" s="172">
        <v>332827.74770000001</v>
      </c>
      <c r="P1575" s="172">
        <v>225098.45929999999</v>
      </c>
      <c r="Q1575" s="172">
        <v>393922.30379999999</v>
      </c>
      <c r="R1575" s="172">
        <v>247691.64369999999</v>
      </c>
      <c r="S1575" s="172">
        <v>433460.3763</v>
      </c>
      <c r="T1575" s="172">
        <v>268588.89319999999</v>
      </c>
      <c r="U1575" s="172">
        <v>470030.56310000003</v>
      </c>
    </row>
    <row r="1576" spans="1:21">
      <c r="A1576" s="171">
        <v>9</v>
      </c>
      <c r="B1576" s="171" t="s">
        <v>558</v>
      </c>
      <c r="C1576" s="171" t="s">
        <v>98</v>
      </c>
      <c r="D1576" s="171" t="s">
        <v>623</v>
      </c>
      <c r="E1576" s="171" t="s">
        <v>374</v>
      </c>
      <c r="F1576" s="171">
        <v>3</v>
      </c>
      <c r="G1576" s="171" t="s">
        <v>43</v>
      </c>
      <c r="H1576" s="172">
        <v>89305.891300000003</v>
      </c>
      <c r="I1576" s="172">
        <v>156285.30970000001</v>
      </c>
      <c r="J1576" s="172">
        <v>121939.27529999999</v>
      </c>
      <c r="K1576" s="172">
        <v>213393.7316</v>
      </c>
      <c r="L1576" s="172">
        <v>154469.24230000001</v>
      </c>
      <c r="M1576" s="172">
        <v>270321.17389999999</v>
      </c>
      <c r="N1576" s="172">
        <v>203619.92550000001</v>
      </c>
      <c r="O1576" s="172">
        <v>356334.86959999998</v>
      </c>
      <c r="P1576" s="172">
        <v>252332.03419999999</v>
      </c>
      <c r="Q1576" s="172">
        <v>441581.05989999999</v>
      </c>
      <c r="R1576" s="172">
        <v>284319.46830000001</v>
      </c>
      <c r="S1576" s="172">
        <v>497559.06949999998</v>
      </c>
      <c r="T1576" s="172">
        <v>315917.05839999998</v>
      </c>
      <c r="U1576" s="172">
        <v>552854.85210000002</v>
      </c>
    </row>
    <row r="1577" spans="1:21">
      <c r="A1577" s="171">
        <v>9</v>
      </c>
      <c r="B1577" s="171" t="s">
        <v>558</v>
      </c>
      <c r="C1577" s="171" t="s">
        <v>98</v>
      </c>
      <c r="D1577" s="171" t="s">
        <v>623</v>
      </c>
      <c r="E1577" s="171" t="s">
        <v>374</v>
      </c>
      <c r="F1577" s="171">
        <v>4</v>
      </c>
      <c r="G1577" s="171" t="s">
        <v>46</v>
      </c>
      <c r="H1577" s="172">
        <v>97322.123300000007</v>
      </c>
      <c r="I1577" s="172">
        <v>155715.39970000001</v>
      </c>
      <c r="J1577" s="172">
        <v>136250.97270000001</v>
      </c>
      <c r="K1577" s="172">
        <v>218001.55960000001</v>
      </c>
      <c r="L1577" s="172">
        <v>175179.82199999999</v>
      </c>
      <c r="M1577" s="172">
        <v>280287.7194</v>
      </c>
      <c r="N1577" s="172">
        <v>233573.09599999999</v>
      </c>
      <c r="O1577" s="172">
        <v>373716.95919999998</v>
      </c>
      <c r="P1577" s="172">
        <v>291966.37</v>
      </c>
      <c r="Q1577" s="172">
        <v>467146.19890000002</v>
      </c>
      <c r="R1577" s="172">
        <v>330895.2193</v>
      </c>
      <c r="S1577" s="172">
        <v>529432.35880000005</v>
      </c>
      <c r="T1577" s="172">
        <v>369824.0686</v>
      </c>
      <c r="U1577" s="172">
        <v>591718.51859999995</v>
      </c>
    </row>
    <row r="1578" spans="1:21">
      <c r="A1578" s="171">
        <v>9</v>
      </c>
      <c r="B1578" s="171" t="s">
        <v>558</v>
      </c>
      <c r="C1578" s="171" t="s">
        <v>98</v>
      </c>
      <c r="D1578" s="171" t="s">
        <v>623</v>
      </c>
      <c r="E1578" s="171" t="s">
        <v>100</v>
      </c>
      <c r="F1578" s="171">
        <v>1</v>
      </c>
      <c r="G1578" s="171" t="s">
        <v>48</v>
      </c>
      <c r="H1578" s="172">
        <v>115837.43979999999</v>
      </c>
      <c r="I1578" s="172">
        <v>202715.5197</v>
      </c>
      <c r="J1578" s="172">
        <v>149742.6367</v>
      </c>
      <c r="K1578" s="172">
        <v>262049.61410000001</v>
      </c>
      <c r="L1578" s="172">
        <v>179075.1795</v>
      </c>
      <c r="M1578" s="172">
        <v>313381.56410000002</v>
      </c>
      <c r="N1578" s="172">
        <v>213373.99479999999</v>
      </c>
      <c r="O1578" s="172">
        <v>373404.49089999998</v>
      </c>
      <c r="P1578" s="172">
        <v>251295.27660000001</v>
      </c>
      <c r="Q1578" s="172">
        <v>439766.734</v>
      </c>
      <c r="R1578" s="172">
        <v>275410.73149999999</v>
      </c>
      <c r="S1578" s="172">
        <v>481968.78019999998</v>
      </c>
      <c r="T1578" s="172">
        <v>298010.45880000002</v>
      </c>
      <c r="U1578" s="172">
        <v>521518.30290000001</v>
      </c>
    </row>
    <row r="1579" spans="1:21">
      <c r="A1579" s="171">
        <v>9</v>
      </c>
      <c r="B1579" s="171" t="s">
        <v>558</v>
      </c>
      <c r="C1579" s="171" t="s">
        <v>98</v>
      </c>
      <c r="D1579" s="171" t="s">
        <v>623</v>
      </c>
      <c r="E1579" s="171" t="s">
        <v>100</v>
      </c>
      <c r="F1579" s="171">
        <v>2</v>
      </c>
      <c r="G1579" s="171" t="s">
        <v>44</v>
      </c>
      <c r="H1579" s="172">
        <v>100214.74129999999</v>
      </c>
      <c r="I1579" s="172">
        <v>175375.7972</v>
      </c>
      <c r="J1579" s="172">
        <v>130694.67969999999</v>
      </c>
      <c r="K1579" s="172">
        <v>228715.68960000001</v>
      </c>
      <c r="L1579" s="172">
        <v>158215.57629999999</v>
      </c>
      <c r="M1579" s="172">
        <v>276877.2586</v>
      </c>
      <c r="N1579" s="172">
        <v>192825.83</v>
      </c>
      <c r="O1579" s="172">
        <v>337445.20250000001</v>
      </c>
      <c r="P1579" s="172">
        <v>228339.38819999999</v>
      </c>
      <c r="Q1579" s="172">
        <v>399593.92930000002</v>
      </c>
      <c r="R1579" s="172">
        <v>251331.5209</v>
      </c>
      <c r="S1579" s="172">
        <v>439830.16159999999</v>
      </c>
      <c r="T1579" s="172">
        <v>272625.97149999999</v>
      </c>
      <c r="U1579" s="172">
        <v>477095.45010000002</v>
      </c>
    </row>
    <row r="1580" spans="1:21">
      <c r="A1580" s="171">
        <v>9</v>
      </c>
      <c r="B1580" s="171" t="s">
        <v>558</v>
      </c>
      <c r="C1580" s="171" t="s">
        <v>98</v>
      </c>
      <c r="D1580" s="171" t="s">
        <v>623</v>
      </c>
      <c r="E1580" s="171" t="s">
        <v>100</v>
      </c>
      <c r="F1580" s="171">
        <v>3</v>
      </c>
      <c r="G1580" s="171" t="s">
        <v>43</v>
      </c>
      <c r="H1580" s="172">
        <v>90022.786200000002</v>
      </c>
      <c r="I1580" s="172">
        <v>157539.87590000001</v>
      </c>
      <c r="J1580" s="172">
        <v>122813.13959999999</v>
      </c>
      <c r="K1580" s="172">
        <v>214922.99419999999</v>
      </c>
      <c r="L1580" s="172">
        <v>155495.73069999999</v>
      </c>
      <c r="M1580" s="172">
        <v>272117.52870000002</v>
      </c>
      <c r="N1580" s="172">
        <v>204890.29689999999</v>
      </c>
      <c r="O1580" s="172">
        <v>358558.01949999999</v>
      </c>
      <c r="P1580" s="172">
        <v>253827.861</v>
      </c>
      <c r="Q1580" s="172">
        <v>444198.75679999997</v>
      </c>
      <c r="R1580" s="172">
        <v>285945.1237</v>
      </c>
      <c r="S1580" s="172">
        <v>500403.96659999999</v>
      </c>
      <c r="T1580" s="172">
        <v>317656.16249999998</v>
      </c>
      <c r="U1580" s="172">
        <v>555898.28430000006</v>
      </c>
    </row>
    <row r="1581" spans="1:21">
      <c r="A1581" s="171">
        <v>9</v>
      </c>
      <c r="B1581" s="171" t="s">
        <v>558</v>
      </c>
      <c r="C1581" s="171" t="s">
        <v>98</v>
      </c>
      <c r="D1581" s="171" t="s">
        <v>623</v>
      </c>
      <c r="E1581" s="171" t="s">
        <v>100</v>
      </c>
      <c r="F1581" s="171">
        <v>4</v>
      </c>
      <c r="G1581" s="171" t="s">
        <v>46</v>
      </c>
      <c r="H1581" s="172">
        <v>98776.778399999996</v>
      </c>
      <c r="I1581" s="172">
        <v>158042.84779999999</v>
      </c>
      <c r="J1581" s="172">
        <v>138287.48980000001</v>
      </c>
      <c r="K1581" s="172">
        <v>221259.98689999999</v>
      </c>
      <c r="L1581" s="172">
        <v>177798.20120000001</v>
      </c>
      <c r="M1581" s="172">
        <v>284477.12609999999</v>
      </c>
      <c r="N1581" s="172">
        <v>237064.26819999999</v>
      </c>
      <c r="O1581" s="172">
        <v>379302.83470000001</v>
      </c>
      <c r="P1581" s="172">
        <v>296330.33519999997</v>
      </c>
      <c r="Q1581" s="172">
        <v>474128.54330000002</v>
      </c>
      <c r="R1581" s="172">
        <v>335841.0465</v>
      </c>
      <c r="S1581" s="172">
        <v>537345.68240000005</v>
      </c>
      <c r="T1581" s="172">
        <v>375351.75790000003</v>
      </c>
      <c r="U1581" s="172">
        <v>600562.82160000002</v>
      </c>
    </row>
    <row r="1582" spans="1:21">
      <c r="A1582" s="171">
        <v>9</v>
      </c>
      <c r="B1582" s="171" t="s">
        <v>558</v>
      </c>
      <c r="C1582" s="171" t="s">
        <v>98</v>
      </c>
      <c r="D1582" s="171" t="s">
        <v>623</v>
      </c>
      <c r="E1582" s="171" t="s">
        <v>442</v>
      </c>
      <c r="F1582" s="171">
        <v>1</v>
      </c>
      <c r="G1582" s="171" t="s">
        <v>48</v>
      </c>
      <c r="H1582" s="172">
        <v>111780.9736</v>
      </c>
      <c r="I1582" s="172">
        <v>195616.70389999999</v>
      </c>
      <c r="J1582" s="172">
        <v>144616.43590000001</v>
      </c>
      <c r="K1582" s="172">
        <v>253078.7628</v>
      </c>
      <c r="L1582" s="172">
        <v>173025.07019999999</v>
      </c>
      <c r="M1582" s="172">
        <v>302793.87290000002</v>
      </c>
      <c r="N1582" s="172">
        <v>206286.935</v>
      </c>
      <c r="O1582" s="172">
        <v>361002.13620000001</v>
      </c>
      <c r="P1582" s="172">
        <v>243063.60209999999</v>
      </c>
      <c r="Q1582" s="172">
        <v>425361.30379999999</v>
      </c>
      <c r="R1582" s="172">
        <v>266450.36670000001</v>
      </c>
      <c r="S1582" s="172">
        <v>466288.14179999998</v>
      </c>
      <c r="T1582" s="172">
        <v>288413.43969999999</v>
      </c>
      <c r="U1582" s="172">
        <v>504723.51949999999</v>
      </c>
    </row>
    <row r="1583" spans="1:21">
      <c r="A1583" s="171">
        <v>9</v>
      </c>
      <c r="B1583" s="171" t="s">
        <v>558</v>
      </c>
      <c r="C1583" s="171" t="s">
        <v>98</v>
      </c>
      <c r="D1583" s="171" t="s">
        <v>623</v>
      </c>
      <c r="E1583" s="171" t="s">
        <v>442</v>
      </c>
      <c r="F1583" s="171">
        <v>2</v>
      </c>
      <c r="G1583" s="171" t="s">
        <v>44</v>
      </c>
      <c r="H1583" s="172">
        <v>96158.274999999994</v>
      </c>
      <c r="I1583" s="172">
        <v>168276.98139999999</v>
      </c>
      <c r="J1583" s="172">
        <v>125568.47900000001</v>
      </c>
      <c r="K1583" s="172">
        <v>219744.8383</v>
      </c>
      <c r="L1583" s="172">
        <v>152165.46710000001</v>
      </c>
      <c r="M1583" s="172">
        <v>266289.5674</v>
      </c>
      <c r="N1583" s="172">
        <v>185738.7703</v>
      </c>
      <c r="O1583" s="172">
        <v>325042.848</v>
      </c>
      <c r="P1583" s="172">
        <v>220107.7138</v>
      </c>
      <c r="Q1583" s="172">
        <v>385188.49910000002</v>
      </c>
      <c r="R1583" s="172">
        <v>242371.15609999999</v>
      </c>
      <c r="S1583" s="172">
        <v>424149.5232</v>
      </c>
      <c r="T1583" s="172">
        <v>263028.95240000001</v>
      </c>
      <c r="U1583" s="172">
        <v>460300.6667</v>
      </c>
    </row>
    <row r="1584" spans="1:21">
      <c r="A1584" s="171">
        <v>9</v>
      </c>
      <c r="B1584" s="171" t="s">
        <v>558</v>
      </c>
      <c r="C1584" s="171" t="s">
        <v>98</v>
      </c>
      <c r="D1584" s="171" t="s">
        <v>623</v>
      </c>
      <c r="E1584" s="171" t="s">
        <v>442</v>
      </c>
      <c r="F1584" s="171">
        <v>3</v>
      </c>
      <c r="G1584" s="171" t="s">
        <v>43</v>
      </c>
      <c r="H1584" s="172">
        <v>86003.659199999995</v>
      </c>
      <c r="I1584" s="172">
        <v>150506.40349999999</v>
      </c>
      <c r="J1584" s="172">
        <v>117186.36169999999</v>
      </c>
      <c r="K1584" s="172">
        <v>205076.1329</v>
      </c>
      <c r="L1584" s="172">
        <v>148261.302</v>
      </c>
      <c r="M1584" s="172">
        <v>259457.27849999999</v>
      </c>
      <c r="N1584" s="172">
        <v>195244.39189999999</v>
      </c>
      <c r="O1584" s="172">
        <v>341677.68579999998</v>
      </c>
      <c r="P1584" s="172">
        <v>241770.4797</v>
      </c>
      <c r="Q1584" s="172">
        <v>423098.33960000001</v>
      </c>
      <c r="R1584" s="172">
        <v>272280.09169999999</v>
      </c>
      <c r="S1584" s="172">
        <v>476490.1605</v>
      </c>
      <c r="T1584" s="172">
        <v>302383.47950000002</v>
      </c>
      <c r="U1584" s="172">
        <v>529171.08920000005</v>
      </c>
    </row>
    <row r="1585" spans="1:21">
      <c r="A1585" s="171">
        <v>9</v>
      </c>
      <c r="B1585" s="171" t="s">
        <v>558</v>
      </c>
      <c r="C1585" s="171" t="s">
        <v>98</v>
      </c>
      <c r="D1585" s="171" t="s">
        <v>623</v>
      </c>
      <c r="E1585" s="171" t="s">
        <v>442</v>
      </c>
      <c r="F1585" s="171">
        <v>4</v>
      </c>
      <c r="G1585" s="171" t="s">
        <v>46</v>
      </c>
      <c r="H1585" s="172">
        <v>95288.526500000007</v>
      </c>
      <c r="I1585" s="172">
        <v>152461.64449999999</v>
      </c>
      <c r="J1585" s="172">
        <v>133403.93700000001</v>
      </c>
      <c r="K1585" s="172">
        <v>213446.30239999999</v>
      </c>
      <c r="L1585" s="172">
        <v>171519.34760000001</v>
      </c>
      <c r="M1585" s="172">
        <v>274430.96029999998</v>
      </c>
      <c r="N1585" s="172">
        <v>228692.46350000001</v>
      </c>
      <c r="O1585" s="172">
        <v>365907.94699999999</v>
      </c>
      <c r="P1585" s="172">
        <v>285865.57929999998</v>
      </c>
      <c r="Q1585" s="172">
        <v>457384.93369999999</v>
      </c>
      <c r="R1585" s="172">
        <v>323980.98979999998</v>
      </c>
      <c r="S1585" s="172">
        <v>518369.59149999998</v>
      </c>
      <c r="T1585" s="172">
        <v>362096.40039999998</v>
      </c>
      <c r="U1585" s="172">
        <v>579354.24930000002</v>
      </c>
    </row>
    <row r="1586" spans="1:21">
      <c r="A1586" s="171">
        <v>9</v>
      </c>
      <c r="B1586" s="171" t="s">
        <v>558</v>
      </c>
      <c r="C1586" s="171" t="s">
        <v>98</v>
      </c>
      <c r="D1586" s="171" t="s">
        <v>623</v>
      </c>
      <c r="E1586" s="171" t="s">
        <v>101</v>
      </c>
      <c r="F1586" s="171">
        <v>1</v>
      </c>
      <c r="G1586" s="171" t="s">
        <v>48</v>
      </c>
      <c r="H1586" s="172">
        <v>120162.9687</v>
      </c>
      <c r="I1586" s="172">
        <v>210285.19529999999</v>
      </c>
      <c r="J1586" s="172">
        <v>155317.16440000001</v>
      </c>
      <c r="K1586" s="172">
        <v>271805.03759999998</v>
      </c>
      <c r="L1586" s="172">
        <v>185730.03279999999</v>
      </c>
      <c r="M1586" s="172">
        <v>325027.5576</v>
      </c>
      <c r="N1586" s="172">
        <v>221285.78529999999</v>
      </c>
      <c r="O1586" s="172">
        <v>387250.12430000002</v>
      </c>
      <c r="P1586" s="172">
        <v>260596.4865</v>
      </c>
      <c r="Q1586" s="172">
        <v>456043.85139999999</v>
      </c>
      <c r="R1586" s="172">
        <v>285595.6361</v>
      </c>
      <c r="S1586" s="172">
        <v>499792.36310000002</v>
      </c>
      <c r="T1586" s="172">
        <v>309016.80359999998</v>
      </c>
      <c r="U1586" s="172">
        <v>540779.40630000003</v>
      </c>
    </row>
    <row r="1587" spans="1:21">
      <c r="A1587" s="171">
        <v>9</v>
      </c>
      <c r="B1587" s="171" t="s">
        <v>558</v>
      </c>
      <c r="C1587" s="171" t="s">
        <v>98</v>
      </c>
      <c r="D1587" s="171" t="s">
        <v>623</v>
      </c>
      <c r="E1587" s="171" t="s">
        <v>101</v>
      </c>
      <c r="F1587" s="171">
        <v>2</v>
      </c>
      <c r="G1587" s="171" t="s">
        <v>44</v>
      </c>
      <c r="H1587" s="172">
        <v>104036.3126</v>
      </c>
      <c r="I1587" s="172">
        <v>182063.5471</v>
      </c>
      <c r="J1587" s="172">
        <v>135654.75779999999</v>
      </c>
      <c r="K1587" s="172">
        <v>237395.82620000001</v>
      </c>
      <c r="L1587" s="172">
        <v>164197.5399</v>
      </c>
      <c r="M1587" s="172">
        <v>287345.6949</v>
      </c>
      <c r="N1587" s="172">
        <v>200074.77720000001</v>
      </c>
      <c r="O1587" s="172">
        <v>350130.86009999999</v>
      </c>
      <c r="P1587" s="172">
        <v>236900.0863</v>
      </c>
      <c r="Q1587" s="172">
        <v>414575.15110000002</v>
      </c>
      <c r="R1587" s="172">
        <v>260739.67749999999</v>
      </c>
      <c r="S1587" s="172">
        <v>456294.43569999997</v>
      </c>
      <c r="T1587" s="172">
        <v>282813.46260000003</v>
      </c>
      <c r="U1587" s="172">
        <v>494923.55969999998</v>
      </c>
    </row>
    <row r="1588" spans="1:21">
      <c r="A1588" s="171">
        <v>9</v>
      </c>
      <c r="B1588" s="171" t="s">
        <v>558</v>
      </c>
      <c r="C1588" s="171" t="s">
        <v>98</v>
      </c>
      <c r="D1588" s="171" t="s">
        <v>623</v>
      </c>
      <c r="E1588" s="171" t="s">
        <v>101</v>
      </c>
      <c r="F1588" s="171">
        <v>3</v>
      </c>
      <c r="G1588" s="171" t="s">
        <v>43</v>
      </c>
      <c r="H1588" s="172">
        <v>93510.164999999994</v>
      </c>
      <c r="I1588" s="172">
        <v>163642.78880000001</v>
      </c>
      <c r="J1588" s="172">
        <v>127591.63890000001</v>
      </c>
      <c r="K1588" s="172">
        <v>223285.36809999999</v>
      </c>
      <c r="L1588" s="172">
        <v>161561.87450000001</v>
      </c>
      <c r="M1588" s="172">
        <v>282733.28039999999</v>
      </c>
      <c r="N1588" s="172">
        <v>212899.86470000001</v>
      </c>
      <c r="O1588" s="172">
        <v>372574.76319999999</v>
      </c>
      <c r="P1588" s="172">
        <v>263766.11080000002</v>
      </c>
      <c r="Q1588" s="172">
        <v>461590.69390000001</v>
      </c>
      <c r="R1588" s="172">
        <v>297152.78159999999</v>
      </c>
      <c r="S1588" s="172">
        <v>520017.3677</v>
      </c>
      <c r="T1588" s="172">
        <v>330120.12430000002</v>
      </c>
      <c r="U1588" s="172">
        <v>577710.21759999997</v>
      </c>
    </row>
    <row r="1589" spans="1:21">
      <c r="A1589" s="171">
        <v>9</v>
      </c>
      <c r="B1589" s="171" t="s">
        <v>558</v>
      </c>
      <c r="C1589" s="171" t="s">
        <v>98</v>
      </c>
      <c r="D1589" s="171" t="s">
        <v>623</v>
      </c>
      <c r="E1589" s="171" t="s">
        <v>101</v>
      </c>
      <c r="F1589" s="171">
        <v>4</v>
      </c>
      <c r="G1589" s="171" t="s">
        <v>46</v>
      </c>
      <c r="H1589" s="172">
        <v>102469.4814</v>
      </c>
      <c r="I1589" s="172">
        <v>163951.17259999999</v>
      </c>
      <c r="J1589" s="172">
        <v>143457.2739</v>
      </c>
      <c r="K1589" s="172">
        <v>229531.64170000001</v>
      </c>
      <c r="L1589" s="172">
        <v>184445.06649999999</v>
      </c>
      <c r="M1589" s="172">
        <v>295112.11070000002</v>
      </c>
      <c r="N1589" s="172">
        <v>245926.75529999999</v>
      </c>
      <c r="O1589" s="172">
        <v>393482.81430000003</v>
      </c>
      <c r="P1589" s="172">
        <v>307408.44400000002</v>
      </c>
      <c r="Q1589" s="172">
        <v>491853.51779999997</v>
      </c>
      <c r="R1589" s="172">
        <v>348396.2365</v>
      </c>
      <c r="S1589" s="172">
        <v>557433.98679999996</v>
      </c>
      <c r="T1589" s="172">
        <v>389384.02919999999</v>
      </c>
      <c r="U1589" s="172">
        <v>623014.45589999994</v>
      </c>
    </row>
    <row r="1590" spans="1:21">
      <c r="A1590" s="171">
        <v>9</v>
      </c>
      <c r="B1590" s="171" t="s">
        <v>558</v>
      </c>
      <c r="C1590" s="171" t="s">
        <v>98</v>
      </c>
      <c r="D1590" s="171" t="s">
        <v>623</v>
      </c>
      <c r="E1590" s="171" t="s">
        <v>486</v>
      </c>
      <c r="F1590" s="171">
        <v>1</v>
      </c>
      <c r="G1590" s="171" t="s">
        <v>48</v>
      </c>
      <c r="H1590" s="172">
        <v>111959.46520000001</v>
      </c>
      <c r="I1590" s="172">
        <v>195929.06409999999</v>
      </c>
      <c r="J1590" s="172">
        <v>144760.76560000001</v>
      </c>
      <c r="K1590" s="172">
        <v>253331.33970000001</v>
      </c>
      <c r="L1590" s="172">
        <v>173138.7023</v>
      </c>
      <c r="M1590" s="172">
        <v>302992.72899999999</v>
      </c>
      <c r="N1590" s="172">
        <v>206332.7899</v>
      </c>
      <c r="O1590" s="172">
        <v>361082.3823</v>
      </c>
      <c r="P1590" s="172">
        <v>243033.15960000001</v>
      </c>
      <c r="Q1590" s="172">
        <v>425308.02929999999</v>
      </c>
      <c r="R1590" s="172">
        <v>266371.98479999998</v>
      </c>
      <c r="S1590" s="172">
        <v>466150.97330000001</v>
      </c>
      <c r="T1590" s="172">
        <v>288256.15399999998</v>
      </c>
      <c r="U1590" s="172">
        <v>504448.26939999999</v>
      </c>
    </row>
    <row r="1591" spans="1:21">
      <c r="A1591" s="171">
        <v>9</v>
      </c>
      <c r="B1591" s="171" t="s">
        <v>558</v>
      </c>
      <c r="C1591" s="171" t="s">
        <v>98</v>
      </c>
      <c r="D1591" s="171" t="s">
        <v>623</v>
      </c>
      <c r="E1591" s="171" t="s">
        <v>486</v>
      </c>
      <c r="F1591" s="171">
        <v>2</v>
      </c>
      <c r="G1591" s="171" t="s">
        <v>44</v>
      </c>
      <c r="H1591" s="172">
        <v>96714.734800000006</v>
      </c>
      <c r="I1591" s="172">
        <v>169250.78580000001</v>
      </c>
      <c r="J1591" s="172">
        <v>126173.6459</v>
      </c>
      <c r="K1591" s="172">
        <v>220803.88029999999</v>
      </c>
      <c r="L1591" s="172">
        <v>152783.76639999999</v>
      </c>
      <c r="M1591" s="172">
        <v>267371.59129999997</v>
      </c>
      <c r="N1591" s="172">
        <v>186281.75769999999</v>
      </c>
      <c r="O1591" s="172">
        <v>325993.0759</v>
      </c>
      <c r="P1591" s="172">
        <v>220632.6551</v>
      </c>
      <c r="Q1591" s="172">
        <v>386107.14649999997</v>
      </c>
      <c r="R1591" s="172">
        <v>242875.3352</v>
      </c>
      <c r="S1591" s="172">
        <v>425031.83659999998</v>
      </c>
      <c r="T1591" s="172">
        <v>263485.80680000002</v>
      </c>
      <c r="U1591" s="172">
        <v>461100.16200000001</v>
      </c>
    </row>
    <row r="1592" spans="1:21">
      <c r="A1592" s="171">
        <v>9</v>
      </c>
      <c r="B1592" s="171" t="s">
        <v>558</v>
      </c>
      <c r="C1592" s="171" t="s">
        <v>98</v>
      </c>
      <c r="D1592" s="171" t="s">
        <v>623</v>
      </c>
      <c r="E1592" s="171" t="s">
        <v>486</v>
      </c>
      <c r="F1592" s="171">
        <v>3</v>
      </c>
      <c r="G1592" s="171" t="s">
        <v>43</v>
      </c>
      <c r="H1592" s="172">
        <v>86779.258499999996</v>
      </c>
      <c r="I1592" s="172">
        <v>151863.7023</v>
      </c>
      <c r="J1592" s="172">
        <v>118350.0739</v>
      </c>
      <c r="K1592" s="172">
        <v>207112.62940000001</v>
      </c>
      <c r="L1592" s="172">
        <v>149815.73430000001</v>
      </c>
      <c r="M1592" s="172">
        <v>262177.53499999997</v>
      </c>
      <c r="N1592" s="172">
        <v>197375.9362</v>
      </c>
      <c r="O1592" s="172">
        <v>345407.8884</v>
      </c>
      <c r="P1592" s="172">
        <v>244490.19270000001</v>
      </c>
      <c r="Q1592" s="172">
        <v>427857.8371</v>
      </c>
      <c r="R1592" s="172">
        <v>275404.20189999999</v>
      </c>
      <c r="S1592" s="172">
        <v>481957.35330000002</v>
      </c>
      <c r="T1592" s="172">
        <v>305921.81510000001</v>
      </c>
      <c r="U1592" s="172">
        <v>535363.17649999994</v>
      </c>
    </row>
    <row r="1593" spans="1:21">
      <c r="A1593" s="171">
        <v>9</v>
      </c>
      <c r="B1593" s="171" t="s">
        <v>558</v>
      </c>
      <c r="C1593" s="171" t="s">
        <v>98</v>
      </c>
      <c r="D1593" s="171" t="s">
        <v>623</v>
      </c>
      <c r="E1593" s="171" t="s">
        <v>486</v>
      </c>
      <c r="F1593" s="171">
        <v>4</v>
      </c>
      <c r="G1593" s="171" t="s">
        <v>46</v>
      </c>
      <c r="H1593" s="172">
        <v>95462.207500000004</v>
      </c>
      <c r="I1593" s="172">
        <v>152739.53409999999</v>
      </c>
      <c r="J1593" s="172">
        <v>133647.09039999999</v>
      </c>
      <c r="K1593" s="172">
        <v>213835.34779999999</v>
      </c>
      <c r="L1593" s="172">
        <v>171831.97339999999</v>
      </c>
      <c r="M1593" s="172">
        <v>274931.16149999999</v>
      </c>
      <c r="N1593" s="172">
        <v>229109.2978</v>
      </c>
      <c r="O1593" s="172">
        <v>366574.88199999998</v>
      </c>
      <c r="P1593" s="172">
        <v>286386.62229999999</v>
      </c>
      <c r="Q1593" s="172">
        <v>458218.60249999998</v>
      </c>
      <c r="R1593" s="172">
        <v>324571.50520000001</v>
      </c>
      <c r="S1593" s="172">
        <v>519314.41600000003</v>
      </c>
      <c r="T1593" s="172">
        <v>362756.38819999999</v>
      </c>
      <c r="U1593" s="172">
        <v>580410.22979999997</v>
      </c>
    </row>
    <row r="1594" spans="1:21">
      <c r="A1594" s="171">
        <v>9</v>
      </c>
      <c r="B1594" s="171" t="s">
        <v>558</v>
      </c>
      <c r="C1594" s="171" t="s">
        <v>98</v>
      </c>
      <c r="D1594" s="171" t="s">
        <v>623</v>
      </c>
      <c r="E1594" s="171" t="s">
        <v>498</v>
      </c>
      <c r="F1594" s="171">
        <v>1</v>
      </c>
      <c r="G1594" s="171" t="s">
        <v>48</v>
      </c>
      <c r="H1594" s="172">
        <v>117627.68120000001</v>
      </c>
      <c r="I1594" s="172">
        <v>205848.44209999999</v>
      </c>
      <c r="J1594" s="172">
        <v>152113.29370000001</v>
      </c>
      <c r="K1594" s="172">
        <v>266198.26380000002</v>
      </c>
      <c r="L1594" s="172">
        <v>181948.72029999999</v>
      </c>
      <c r="M1594" s="172">
        <v>318410.26040000003</v>
      </c>
      <c r="N1594" s="172">
        <v>216856.37959999999</v>
      </c>
      <c r="O1594" s="172">
        <v>379498.6642</v>
      </c>
      <c r="P1594" s="172">
        <v>255451.69769999999</v>
      </c>
      <c r="Q1594" s="172">
        <v>447040.47090000001</v>
      </c>
      <c r="R1594" s="172">
        <v>279995.41649999999</v>
      </c>
      <c r="S1594" s="172">
        <v>489991.97879999998</v>
      </c>
      <c r="T1594" s="172">
        <v>303018.67560000002</v>
      </c>
      <c r="U1594" s="172">
        <v>530282.68229999999</v>
      </c>
    </row>
    <row r="1595" spans="1:21">
      <c r="A1595" s="171">
        <v>9</v>
      </c>
      <c r="B1595" s="171" t="s">
        <v>558</v>
      </c>
      <c r="C1595" s="171" t="s">
        <v>98</v>
      </c>
      <c r="D1595" s="171" t="s">
        <v>623</v>
      </c>
      <c r="E1595" s="171" t="s">
        <v>498</v>
      </c>
      <c r="F1595" s="171">
        <v>2</v>
      </c>
      <c r="G1595" s="171" t="s">
        <v>44</v>
      </c>
      <c r="H1595" s="172">
        <v>101501.02499999999</v>
      </c>
      <c r="I1595" s="172">
        <v>177626.79380000001</v>
      </c>
      <c r="J1595" s="172">
        <v>132450.88709999999</v>
      </c>
      <c r="K1595" s="172">
        <v>231789.05239999999</v>
      </c>
      <c r="L1595" s="172">
        <v>160416.2273</v>
      </c>
      <c r="M1595" s="172">
        <v>280728.39779999998</v>
      </c>
      <c r="N1595" s="172">
        <v>195645.37150000001</v>
      </c>
      <c r="O1595" s="172">
        <v>342379.39990000002</v>
      </c>
      <c r="P1595" s="172">
        <v>231755.29749999999</v>
      </c>
      <c r="Q1595" s="172">
        <v>405571.77069999999</v>
      </c>
      <c r="R1595" s="172">
        <v>255139.45790000001</v>
      </c>
      <c r="S1595" s="172">
        <v>446494.0514</v>
      </c>
      <c r="T1595" s="172">
        <v>276815.3346</v>
      </c>
      <c r="U1595" s="172">
        <v>484426.83559999999</v>
      </c>
    </row>
    <row r="1596" spans="1:21">
      <c r="A1596" s="171">
        <v>9</v>
      </c>
      <c r="B1596" s="171" t="s">
        <v>558</v>
      </c>
      <c r="C1596" s="171" t="s">
        <v>98</v>
      </c>
      <c r="D1596" s="171" t="s">
        <v>623</v>
      </c>
      <c r="E1596" s="171" t="s">
        <v>498</v>
      </c>
      <c r="F1596" s="171">
        <v>3</v>
      </c>
      <c r="G1596" s="171" t="s">
        <v>43</v>
      </c>
      <c r="H1596" s="172">
        <v>90998.214300000007</v>
      </c>
      <c r="I1596" s="172">
        <v>159246.8751</v>
      </c>
      <c r="J1596" s="172">
        <v>124074.908</v>
      </c>
      <c r="K1596" s="172">
        <v>217131.08900000001</v>
      </c>
      <c r="L1596" s="172">
        <v>157040.36319999999</v>
      </c>
      <c r="M1596" s="172">
        <v>274820.63579999999</v>
      </c>
      <c r="N1596" s="172">
        <v>206871.18299999999</v>
      </c>
      <c r="O1596" s="172">
        <v>362024.57020000002</v>
      </c>
      <c r="P1596" s="172">
        <v>256230.25880000001</v>
      </c>
      <c r="Q1596" s="172">
        <v>448402.95289999997</v>
      </c>
      <c r="R1596" s="172">
        <v>288612.14929999999</v>
      </c>
      <c r="S1596" s="172">
        <v>505071.26120000001</v>
      </c>
      <c r="T1596" s="172">
        <v>320574.71179999999</v>
      </c>
      <c r="U1596" s="172">
        <v>561005.74549999996</v>
      </c>
    </row>
    <row r="1597" spans="1:21">
      <c r="A1597" s="171">
        <v>9</v>
      </c>
      <c r="B1597" s="171" t="s">
        <v>558</v>
      </c>
      <c r="C1597" s="171" t="s">
        <v>98</v>
      </c>
      <c r="D1597" s="171" t="s">
        <v>623</v>
      </c>
      <c r="E1597" s="171" t="s">
        <v>498</v>
      </c>
      <c r="F1597" s="171">
        <v>4</v>
      </c>
      <c r="G1597" s="171" t="s">
        <v>46</v>
      </c>
      <c r="H1597" s="172">
        <v>100289.32709999999</v>
      </c>
      <c r="I1597" s="172">
        <v>160462.9258</v>
      </c>
      <c r="J1597" s="172">
        <v>140405.05790000001</v>
      </c>
      <c r="K1597" s="172">
        <v>224648.0961</v>
      </c>
      <c r="L1597" s="172">
        <v>180520.78890000001</v>
      </c>
      <c r="M1597" s="172">
        <v>288833.26650000003</v>
      </c>
      <c r="N1597" s="172">
        <v>240694.38510000001</v>
      </c>
      <c r="O1597" s="172">
        <v>385111.02189999999</v>
      </c>
      <c r="P1597" s="172">
        <v>300867.98139999999</v>
      </c>
      <c r="Q1597" s="172">
        <v>481388.77730000002</v>
      </c>
      <c r="R1597" s="172">
        <v>340983.71220000001</v>
      </c>
      <c r="S1597" s="172">
        <v>545573.94759999996</v>
      </c>
      <c r="T1597" s="172">
        <v>381099.44309999997</v>
      </c>
      <c r="U1597" s="172">
        <v>609759.11800000002</v>
      </c>
    </row>
    <row r="1598" spans="1:21">
      <c r="A1598" s="171">
        <v>9</v>
      </c>
      <c r="B1598" s="171" t="s">
        <v>558</v>
      </c>
      <c r="C1598" s="171" t="s">
        <v>98</v>
      </c>
      <c r="D1598" s="171" t="s">
        <v>623</v>
      </c>
      <c r="E1598" s="171" t="s">
        <v>509</v>
      </c>
      <c r="F1598" s="171">
        <v>1</v>
      </c>
      <c r="G1598" s="171" t="s">
        <v>48</v>
      </c>
      <c r="H1598" s="172">
        <v>115568.3711</v>
      </c>
      <c r="I1598" s="172">
        <v>202244.64929999999</v>
      </c>
      <c r="J1598" s="172">
        <v>149294.302</v>
      </c>
      <c r="K1598" s="172">
        <v>261265.02859999999</v>
      </c>
      <c r="L1598" s="172">
        <v>178470.42629999999</v>
      </c>
      <c r="M1598" s="172">
        <v>312323.24609999999</v>
      </c>
      <c r="N1598" s="172">
        <v>212549.25339999999</v>
      </c>
      <c r="O1598" s="172">
        <v>371961.1936</v>
      </c>
      <c r="P1598" s="172">
        <v>250225.72870000001</v>
      </c>
      <c r="Q1598" s="172">
        <v>437895.02519999997</v>
      </c>
      <c r="R1598" s="172">
        <v>274186.17839999998</v>
      </c>
      <c r="S1598" s="172">
        <v>479825.81209999998</v>
      </c>
      <c r="T1598" s="172">
        <v>296601.1189</v>
      </c>
      <c r="U1598" s="172">
        <v>519051.95809999999</v>
      </c>
    </row>
    <row r="1599" spans="1:21">
      <c r="A1599" s="171">
        <v>9</v>
      </c>
      <c r="B1599" s="171" t="s">
        <v>558</v>
      </c>
      <c r="C1599" s="171" t="s">
        <v>98</v>
      </c>
      <c r="D1599" s="171" t="s">
        <v>623</v>
      </c>
      <c r="E1599" s="171" t="s">
        <v>509</v>
      </c>
      <c r="F1599" s="171">
        <v>2</v>
      </c>
      <c r="G1599" s="171" t="s">
        <v>44</v>
      </c>
      <c r="H1599" s="172">
        <v>100449.63</v>
      </c>
      <c r="I1599" s="172">
        <v>175786.85250000001</v>
      </c>
      <c r="J1599" s="172">
        <v>130860.7948</v>
      </c>
      <c r="K1599" s="172">
        <v>229006.39079999999</v>
      </c>
      <c r="L1599" s="172">
        <v>158283.71290000001</v>
      </c>
      <c r="M1599" s="172">
        <v>276996.4976</v>
      </c>
      <c r="N1599" s="172">
        <v>192663.93210000001</v>
      </c>
      <c r="O1599" s="172">
        <v>337161.8811</v>
      </c>
      <c r="P1599" s="172">
        <v>228010.35219999999</v>
      </c>
      <c r="Q1599" s="172">
        <v>399018.11629999999</v>
      </c>
      <c r="R1599" s="172">
        <v>250883.71580000001</v>
      </c>
      <c r="S1599" s="172">
        <v>439046.5025</v>
      </c>
      <c r="T1599" s="172">
        <v>272035.4852</v>
      </c>
      <c r="U1599" s="172">
        <v>476062.09909999999</v>
      </c>
    </row>
    <row r="1600" spans="1:21">
      <c r="A1600" s="171">
        <v>9</v>
      </c>
      <c r="B1600" s="171" t="s">
        <v>558</v>
      </c>
      <c r="C1600" s="171" t="s">
        <v>98</v>
      </c>
      <c r="D1600" s="171" t="s">
        <v>623</v>
      </c>
      <c r="E1600" s="171" t="s">
        <v>509</v>
      </c>
      <c r="F1600" s="171">
        <v>3</v>
      </c>
      <c r="G1600" s="171" t="s">
        <v>43</v>
      </c>
      <c r="H1600" s="172">
        <v>90554.528600000005</v>
      </c>
      <c r="I1600" s="172">
        <v>158470.42490000001</v>
      </c>
      <c r="J1600" s="172">
        <v>123661.4097</v>
      </c>
      <c r="K1600" s="172">
        <v>216407.467</v>
      </c>
      <c r="L1600" s="172">
        <v>156664.0049</v>
      </c>
      <c r="M1600" s="172">
        <v>274162.0085</v>
      </c>
      <c r="N1600" s="172">
        <v>206526.61970000001</v>
      </c>
      <c r="O1600" s="172">
        <v>361421.5845</v>
      </c>
      <c r="P1600" s="172">
        <v>255946.97450000001</v>
      </c>
      <c r="Q1600" s="172">
        <v>447907.20529999997</v>
      </c>
      <c r="R1600" s="172">
        <v>288402.47759999998</v>
      </c>
      <c r="S1600" s="172">
        <v>504704.3358</v>
      </c>
      <c r="T1600" s="172">
        <v>320464.86070000002</v>
      </c>
      <c r="U1600" s="172">
        <v>560813.50619999995</v>
      </c>
    </row>
    <row r="1601" spans="1:21">
      <c r="A1601" s="171">
        <v>9</v>
      </c>
      <c r="B1601" s="171" t="s">
        <v>558</v>
      </c>
      <c r="C1601" s="171" t="s">
        <v>98</v>
      </c>
      <c r="D1601" s="171" t="s">
        <v>623</v>
      </c>
      <c r="E1601" s="171" t="s">
        <v>509</v>
      </c>
      <c r="F1601" s="171">
        <v>4</v>
      </c>
      <c r="G1601" s="171" t="s">
        <v>46</v>
      </c>
      <c r="H1601" s="172">
        <v>98572.322199999995</v>
      </c>
      <c r="I1601" s="172">
        <v>157715.71789999999</v>
      </c>
      <c r="J1601" s="172">
        <v>138001.25099999999</v>
      </c>
      <c r="K1601" s="172">
        <v>220802.00510000001</v>
      </c>
      <c r="L1601" s="172">
        <v>177430.17989999999</v>
      </c>
      <c r="M1601" s="172">
        <v>283888.29220000003</v>
      </c>
      <c r="N1601" s="172">
        <v>236573.57329999999</v>
      </c>
      <c r="O1601" s="172">
        <v>378517.723</v>
      </c>
      <c r="P1601" s="172">
        <v>295716.96659999999</v>
      </c>
      <c r="Q1601" s="172">
        <v>473147.15350000001</v>
      </c>
      <c r="R1601" s="172">
        <v>335145.89549999998</v>
      </c>
      <c r="S1601" s="172">
        <v>536233.44070000004</v>
      </c>
      <c r="T1601" s="172">
        <v>374574.82439999998</v>
      </c>
      <c r="U1601" s="172">
        <v>599319.72790000006</v>
      </c>
    </row>
    <row r="1602" spans="1:21">
      <c r="A1602" s="171">
        <v>9</v>
      </c>
      <c r="B1602" s="171" t="s">
        <v>558</v>
      </c>
      <c r="C1602" s="171" t="s">
        <v>98</v>
      </c>
      <c r="D1602" s="171" t="s">
        <v>623</v>
      </c>
      <c r="E1602" s="171" t="s">
        <v>520</v>
      </c>
      <c r="F1602" s="171">
        <v>1</v>
      </c>
      <c r="G1602" s="171" t="s">
        <v>48</v>
      </c>
      <c r="H1602" s="172">
        <v>110616.7788</v>
      </c>
      <c r="I1602" s="172">
        <v>193579.36300000001</v>
      </c>
      <c r="J1602" s="172">
        <v>142982.76569999999</v>
      </c>
      <c r="K1602" s="172">
        <v>250219.84</v>
      </c>
      <c r="L1602" s="172">
        <v>170983.53820000001</v>
      </c>
      <c r="M1602" s="172">
        <v>299221.19179999997</v>
      </c>
      <c r="N1602" s="172">
        <v>203720.9909</v>
      </c>
      <c r="O1602" s="172">
        <v>356511.7341</v>
      </c>
      <c r="P1602" s="172">
        <v>239915.83129999999</v>
      </c>
      <c r="Q1602" s="172">
        <v>419852.70480000001</v>
      </c>
      <c r="R1602" s="172">
        <v>262933.45740000001</v>
      </c>
      <c r="S1602" s="172">
        <v>460133.55040000001</v>
      </c>
      <c r="T1602" s="172">
        <v>284499.97649999999</v>
      </c>
      <c r="U1602" s="172">
        <v>497874.95880000002</v>
      </c>
    </row>
    <row r="1603" spans="1:21">
      <c r="A1603" s="171">
        <v>9</v>
      </c>
      <c r="B1603" s="171" t="s">
        <v>558</v>
      </c>
      <c r="C1603" s="171" t="s">
        <v>98</v>
      </c>
      <c r="D1603" s="171" t="s">
        <v>623</v>
      </c>
      <c r="E1603" s="171" t="s">
        <v>520</v>
      </c>
      <c r="F1603" s="171">
        <v>2</v>
      </c>
      <c r="G1603" s="171" t="s">
        <v>44</v>
      </c>
      <c r="H1603" s="172">
        <v>95750.017999999996</v>
      </c>
      <c r="I1603" s="172">
        <v>167562.53159999999</v>
      </c>
      <c r="J1603" s="172">
        <v>124856.48510000001</v>
      </c>
      <c r="K1603" s="172">
        <v>218498.84899999999</v>
      </c>
      <c r="L1603" s="172">
        <v>151133.27170000001</v>
      </c>
      <c r="M1603" s="172">
        <v>264483.2255</v>
      </c>
      <c r="N1603" s="172">
        <v>184167.0932</v>
      </c>
      <c r="O1603" s="172">
        <v>322292.41310000001</v>
      </c>
      <c r="P1603" s="172">
        <v>218070.71290000001</v>
      </c>
      <c r="Q1603" s="172">
        <v>381623.7476</v>
      </c>
      <c r="R1603" s="172">
        <v>240019.37109999999</v>
      </c>
      <c r="S1603" s="172">
        <v>420033.8995</v>
      </c>
      <c r="T1603" s="172">
        <v>260343.772</v>
      </c>
      <c r="U1603" s="172">
        <v>455601.60100000002</v>
      </c>
    </row>
    <row r="1604" spans="1:21">
      <c r="A1604" s="171">
        <v>9</v>
      </c>
      <c r="B1604" s="171" t="s">
        <v>558</v>
      </c>
      <c r="C1604" s="171" t="s">
        <v>98</v>
      </c>
      <c r="D1604" s="171" t="s">
        <v>623</v>
      </c>
      <c r="E1604" s="171" t="s">
        <v>520</v>
      </c>
      <c r="F1604" s="171">
        <v>3</v>
      </c>
      <c r="G1604" s="171" t="s">
        <v>43</v>
      </c>
      <c r="H1604" s="172">
        <v>86047.684500000003</v>
      </c>
      <c r="I1604" s="172">
        <v>150583.44779999999</v>
      </c>
      <c r="J1604" s="172">
        <v>117403.7438</v>
      </c>
      <c r="K1604" s="172">
        <v>205456.55170000001</v>
      </c>
      <c r="L1604" s="172">
        <v>148657.25520000001</v>
      </c>
      <c r="M1604" s="172">
        <v>260150.1966</v>
      </c>
      <c r="N1604" s="172">
        <v>195890.26569999999</v>
      </c>
      <c r="O1604" s="172">
        <v>342807.96490000002</v>
      </c>
      <c r="P1604" s="172">
        <v>242688.3872</v>
      </c>
      <c r="Q1604" s="172">
        <v>424704.6776</v>
      </c>
      <c r="R1604" s="172">
        <v>273403.92479999998</v>
      </c>
      <c r="S1604" s="172">
        <v>478456.86849999998</v>
      </c>
      <c r="T1604" s="172">
        <v>303732.89449999999</v>
      </c>
      <c r="U1604" s="172">
        <v>531532.56530000002</v>
      </c>
    </row>
    <row r="1605" spans="1:21">
      <c r="A1605" s="171">
        <v>9</v>
      </c>
      <c r="B1605" s="171" t="s">
        <v>558</v>
      </c>
      <c r="C1605" s="171" t="s">
        <v>98</v>
      </c>
      <c r="D1605" s="171" t="s">
        <v>623</v>
      </c>
      <c r="E1605" s="171" t="s">
        <v>520</v>
      </c>
      <c r="F1605" s="171">
        <v>4</v>
      </c>
      <c r="G1605" s="171" t="s">
        <v>46</v>
      </c>
      <c r="H1605" s="172">
        <v>94327.791400000002</v>
      </c>
      <c r="I1605" s="172">
        <v>150924.46840000001</v>
      </c>
      <c r="J1605" s="172">
        <v>132058.90789999999</v>
      </c>
      <c r="K1605" s="172">
        <v>211294.25580000001</v>
      </c>
      <c r="L1605" s="172">
        <v>169790.0245</v>
      </c>
      <c r="M1605" s="172">
        <v>271664.04320000001</v>
      </c>
      <c r="N1605" s="172">
        <v>226386.69930000001</v>
      </c>
      <c r="O1605" s="172">
        <v>362218.7243</v>
      </c>
      <c r="P1605" s="172">
        <v>282983.37410000002</v>
      </c>
      <c r="Q1605" s="172">
        <v>452773.40529999998</v>
      </c>
      <c r="R1605" s="172">
        <v>320714.49060000002</v>
      </c>
      <c r="S1605" s="172">
        <v>513143.19260000001</v>
      </c>
      <c r="T1605" s="172">
        <v>358445.60710000002</v>
      </c>
      <c r="U1605" s="172">
        <v>573512.98</v>
      </c>
    </row>
    <row r="1606" spans="1:21">
      <c r="A1606" s="171">
        <v>9</v>
      </c>
      <c r="B1606" s="171" t="s">
        <v>558</v>
      </c>
      <c r="C1606" s="171" t="s">
        <v>98</v>
      </c>
      <c r="D1606" s="171" t="s">
        <v>623</v>
      </c>
      <c r="E1606" s="171" t="s">
        <v>528</v>
      </c>
      <c r="F1606" s="171">
        <v>1</v>
      </c>
      <c r="G1606" s="171" t="s">
        <v>48</v>
      </c>
      <c r="H1606" s="172">
        <v>109036.11440000001</v>
      </c>
      <c r="I1606" s="172">
        <v>190813.2003</v>
      </c>
      <c r="J1606" s="172">
        <v>141012.34039999999</v>
      </c>
      <c r="K1606" s="172">
        <v>246771.59589999999</v>
      </c>
      <c r="L1606" s="172">
        <v>168676.8818</v>
      </c>
      <c r="M1606" s="172">
        <v>295184.54310000001</v>
      </c>
      <c r="N1606" s="172">
        <v>201048.07279999999</v>
      </c>
      <c r="O1606" s="172">
        <v>351834.1275</v>
      </c>
      <c r="P1606" s="172">
        <v>236839.11799999999</v>
      </c>
      <c r="Q1606" s="172">
        <v>414468.45630000002</v>
      </c>
      <c r="R1606" s="172">
        <v>259599.46660000001</v>
      </c>
      <c r="S1606" s="172">
        <v>454299.06650000002</v>
      </c>
      <c r="T1606" s="172">
        <v>280953.54310000001</v>
      </c>
      <c r="U1606" s="172">
        <v>491668.70059999998</v>
      </c>
    </row>
    <row r="1607" spans="1:21">
      <c r="A1607" s="171">
        <v>9</v>
      </c>
      <c r="B1607" s="171" t="s">
        <v>558</v>
      </c>
      <c r="C1607" s="171" t="s">
        <v>98</v>
      </c>
      <c r="D1607" s="171" t="s">
        <v>623</v>
      </c>
      <c r="E1607" s="171" t="s">
        <v>528</v>
      </c>
      <c r="F1607" s="171">
        <v>2</v>
      </c>
      <c r="G1607" s="171" t="s">
        <v>44</v>
      </c>
      <c r="H1607" s="172">
        <v>94043.362800000003</v>
      </c>
      <c r="I1607" s="172">
        <v>164575.8849</v>
      </c>
      <c r="J1607" s="172">
        <v>122732.44560000001</v>
      </c>
      <c r="K1607" s="172">
        <v>214781.77979999999</v>
      </c>
      <c r="L1607" s="172">
        <v>148658.3909</v>
      </c>
      <c r="M1607" s="172">
        <v>260152.18400000001</v>
      </c>
      <c r="N1607" s="172">
        <v>181328.46230000001</v>
      </c>
      <c r="O1607" s="172">
        <v>317324.80910000001</v>
      </c>
      <c r="P1607" s="172">
        <v>214808.8694</v>
      </c>
      <c r="Q1607" s="172">
        <v>375915.52130000002</v>
      </c>
      <c r="R1607" s="172">
        <v>236491.19099999999</v>
      </c>
      <c r="S1607" s="172">
        <v>413859.58429999999</v>
      </c>
      <c r="T1607" s="172">
        <v>256592.62289999999</v>
      </c>
      <c r="U1607" s="172">
        <v>449037.09</v>
      </c>
    </row>
    <row r="1608" spans="1:21">
      <c r="A1608" s="171">
        <v>9</v>
      </c>
      <c r="B1608" s="171" t="s">
        <v>558</v>
      </c>
      <c r="C1608" s="171" t="s">
        <v>98</v>
      </c>
      <c r="D1608" s="171" t="s">
        <v>623</v>
      </c>
      <c r="E1608" s="171" t="s">
        <v>528</v>
      </c>
      <c r="F1608" s="171">
        <v>3</v>
      </c>
      <c r="G1608" s="171" t="s">
        <v>43</v>
      </c>
      <c r="H1608" s="172">
        <v>84281.983900000007</v>
      </c>
      <c r="I1608" s="172">
        <v>147493.47169999999</v>
      </c>
      <c r="J1608" s="172">
        <v>114905.80499999999</v>
      </c>
      <c r="K1608" s="172">
        <v>201085.1586</v>
      </c>
      <c r="L1608" s="172">
        <v>145426.20910000001</v>
      </c>
      <c r="M1608" s="172">
        <v>254495.86569999999</v>
      </c>
      <c r="N1608" s="172">
        <v>191562.54790000001</v>
      </c>
      <c r="O1608" s="172">
        <v>335234.45870000002</v>
      </c>
      <c r="P1608" s="172">
        <v>237260.31219999999</v>
      </c>
      <c r="Q1608" s="172">
        <v>415205.54629999999</v>
      </c>
      <c r="R1608" s="172">
        <v>267238.18329999998</v>
      </c>
      <c r="S1608" s="172">
        <v>467666.82079999999</v>
      </c>
      <c r="T1608" s="172">
        <v>296826.21049999999</v>
      </c>
      <c r="U1608" s="172">
        <v>519445.86820000003</v>
      </c>
    </row>
    <row r="1609" spans="1:21">
      <c r="A1609" s="171">
        <v>9</v>
      </c>
      <c r="B1609" s="171" t="s">
        <v>558</v>
      </c>
      <c r="C1609" s="171" t="s">
        <v>98</v>
      </c>
      <c r="D1609" s="171" t="s">
        <v>623</v>
      </c>
      <c r="E1609" s="171" t="s">
        <v>528</v>
      </c>
      <c r="F1609" s="171">
        <v>4</v>
      </c>
      <c r="G1609" s="171" t="s">
        <v>46</v>
      </c>
      <c r="H1609" s="172">
        <v>92961.809699999998</v>
      </c>
      <c r="I1609" s="172">
        <v>148738.8977</v>
      </c>
      <c r="J1609" s="172">
        <v>130146.53350000001</v>
      </c>
      <c r="K1609" s="172">
        <v>208234.45680000001</v>
      </c>
      <c r="L1609" s="172">
        <v>167331.25750000001</v>
      </c>
      <c r="M1609" s="172">
        <v>267730.0159</v>
      </c>
      <c r="N1609" s="172">
        <v>223108.34330000001</v>
      </c>
      <c r="O1609" s="172">
        <v>356973.35450000002</v>
      </c>
      <c r="P1609" s="172">
        <v>278885.429</v>
      </c>
      <c r="Q1609" s="172">
        <v>446216.69300000003</v>
      </c>
      <c r="R1609" s="172">
        <v>316070.15289999999</v>
      </c>
      <c r="S1609" s="172">
        <v>505712.25209999998</v>
      </c>
      <c r="T1609" s="172">
        <v>353254.87670000002</v>
      </c>
      <c r="U1609" s="172">
        <v>565207.8112</v>
      </c>
    </row>
    <row r="1610" spans="1:21">
      <c r="A1610" s="171">
        <v>9</v>
      </c>
      <c r="B1610" s="171" t="s">
        <v>558</v>
      </c>
      <c r="C1610" s="171" t="s">
        <v>98</v>
      </c>
      <c r="D1610" s="171" t="s">
        <v>623</v>
      </c>
      <c r="E1610" s="171" t="s">
        <v>102</v>
      </c>
      <c r="F1610" s="171">
        <v>1</v>
      </c>
      <c r="G1610" s="171" t="s">
        <v>48</v>
      </c>
      <c r="H1610" s="172">
        <v>131768.46799999999</v>
      </c>
      <c r="I1610" s="172">
        <v>230594.81909999999</v>
      </c>
      <c r="J1610" s="172">
        <v>170470.554</v>
      </c>
      <c r="K1610" s="172">
        <v>298323.4694</v>
      </c>
      <c r="L1610" s="172">
        <v>203954.821</v>
      </c>
      <c r="M1610" s="172">
        <v>356920.93680000002</v>
      </c>
      <c r="N1610" s="172">
        <v>243157.70559999999</v>
      </c>
      <c r="O1610" s="172">
        <v>425525.98489999998</v>
      </c>
      <c r="P1610" s="172">
        <v>286503.11090000003</v>
      </c>
      <c r="Q1610" s="172">
        <v>501380.44400000002</v>
      </c>
      <c r="R1610" s="172">
        <v>314067.05320000002</v>
      </c>
      <c r="S1610" s="172">
        <v>549617.3432</v>
      </c>
      <c r="T1610" s="172">
        <v>339951.18819999998</v>
      </c>
      <c r="U1610" s="172">
        <v>594914.57920000004</v>
      </c>
    </row>
    <row r="1611" spans="1:21">
      <c r="A1611" s="171">
        <v>9</v>
      </c>
      <c r="B1611" s="171" t="s">
        <v>558</v>
      </c>
      <c r="C1611" s="171" t="s">
        <v>98</v>
      </c>
      <c r="D1611" s="171" t="s">
        <v>623</v>
      </c>
      <c r="E1611" s="171" t="s">
        <v>102</v>
      </c>
      <c r="F1611" s="171">
        <v>2</v>
      </c>
      <c r="G1611" s="171" t="s">
        <v>44</v>
      </c>
      <c r="H1611" s="172">
        <v>113374.0001</v>
      </c>
      <c r="I1611" s="172">
        <v>198404.50020000001</v>
      </c>
      <c r="J1611" s="172">
        <v>148043.12040000001</v>
      </c>
      <c r="K1611" s="172">
        <v>259075.4607</v>
      </c>
      <c r="L1611" s="172">
        <v>179394.32010000001</v>
      </c>
      <c r="M1611" s="172">
        <v>313940.0601</v>
      </c>
      <c r="N1611" s="172">
        <v>218963.8983</v>
      </c>
      <c r="O1611" s="172">
        <v>383186.82209999999</v>
      </c>
      <c r="P1611" s="172">
        <v>259474.4031</v>
      </c>
      <c r="Q1611" s="172">
        <v>454080.20549999998</v>
      </c>
      <c r="R1611" s="172">
        <v>285715.7242</v>
      </c>
      <c r="S1611" s="172">
        <v>500002.5172</v>
      </c>
      <c r="T1611" s="172">
        <v>310063.00089999998</v>
      </c>
      <c r="U1611" s="172">
        <v>542610.25159999996</v>
      </c>
    </row>
    <row r="1612" spans="1:21">
      <c r="A1612" s="171">
        <v>9</v>
      </c>
      <c r="B1612" s="171" t="s">
        <v>558</v>
      </c>
      <c r="C1612" s="171" t="s">
        <v>98</v>
      </c>
      <c r="D1612" s="171" t="s">
        <v>623</v>
      </c>
      <c r="E1612" s="171" t="s">
        <v>102</v>
      </c>
      <c r="F1612" s="171">
        <v>3</v>
      </c>
      <c r="G1612" s="171" t="s">
        <v>43</v>
      </c>
      <c r="H1612" s="172">
        <v>101416.3282</v>
      </c>
      <c r="I1612" s="172">
        <v>177478.57440000001</v>
      </c>
      <c r="J1612" s="172">
        <v>138193.02780000001</v>
      </c>
      <c r="K1612" s="172">
        <v>241837.79860000001</v>
      </c>
      <c r="L1612" s="172">
        <v>174842.84599999999</v>
      </c>
      <c r="M1612" s="172">
        <v>305974.9804</v>
      </c>
      <c r="N1612" s="172">
        <v>230254.01850000001</v>
      </c>
      <c r="O1612" s="172">
        <v>402944.53240000003</v>
      </c>
      <c r="P1612" s="172">
        <v>285127.10800000001</v>
      </c>
      <c r="Q1612" s="172">
        <v>498972.43900000001</v>
      </c>
      <c r="R1612" s="172">
        <v>321111.2977</v>
      </c>
      <c r="S1612" s="172">
        <v>561944.77080000006</v>
      </c>
      <c r="T1612" s="172">
        <v>356617.1912</v>
      </c>
      <c r="U1612" s="172">
        <v>624080.08459999994</v>
      </c>
    </row>
    <row r="1613" spans="1:21">
      <c r="A1613" s="171">
        <v>9</v>
      </c>
      <c r="B1613" s="171" t="s">
        <v>558</v>
      </c>
      <c r="C1613" s="171" t="s">
        <v>98</v>
      </c>
      <c r="D1613" s="171" t="s">
        <v>623</v>
      </c>
      <c r="E1613" s="171" t="s">
        <v>102</v>
      </c>
      <c r="F1613" s="171">
        <v>4</v>
      </c>
      <c r="G1613" s="171" t="s">
        <v>46</v>
      </c>
      <c r="H1613" s="172">
        <v>112328.17570000001</v>
      </c>
      <c r="I1613" s="172">
        <v>179725.08360000001</v>
      </c>
      <c r="J1613" s="172">
        <v>157259.44579999999</v>
      </c>
      <c r="K1613" s="172">
        <v>251615.1171</v>
      </c>
      <c r="L1613" s="172">
        <v>202190.71609999999</v>
      </c>
      <c r="M1613" s="172">
        <v>323505.15059999999</v>
      </c>
      <c r="N1613" s="172">
        <v>269587.6214</v>
      </c>
      <c r="O1613" s="172">
        <v>431340.20069999999</v>
      </c>
      <c r="P1613" s="172">
        <v>336984.52679999999</v>
      </c>
      <c r="Q1613" s="172">
        <v>539175.25080000004</v>
      </c>
      <c r="R1613" s="172">
        <v>381915.79690000002</v>
      </c>
      <c r="S1613" s="172">
        <v>611065.28419999999</v>
      </c>
      <c r="T1613" s="172">
        <v>426847.06719999999</v>
      </c>
      <c r="U1613" s="172">
        <v>682955.31779999996</v>
      </c>
    </row>
    <row r="1614" spans="1:21">
      <c r="A1614" s="171">
        <v>9</v>
      </c>
      <c r="B1614" s="171" t="s">
        <v>558</v>
      </c>
      <c r="C1614" s="171" t="s">
        <v>98</v>
      </c>
      <c r="D1614" s="171" t="s">
        <v>623</v>
      </c>
      <c r="E1614" s="171" t="s">
        <v>103</v>
      </c>
      <c r="F1614" s="171">
        <v>1</v>
      </c>
      <c r="G1614" s="171" t="s">
        <v>48</v>
      </c>
      <c r="H1614" s="172">
        <v>130425.78170000001</v>
      </c>
      <c r="I1614" s="172">
        <v>228245.11799999999</v>
      </c>
      <c r="J1614" s="172">
        <v>168692.55420000001</v>
      </c>
      <c r="K1614" s="172">
        <v>295211.96970000002</v>
      </c>
      <c r="L1614" s="172">
        <v>201799.6569</v>
      </c>
      <c r="M1614" s="172">
        <v>353149.3996</v>
      </c>
      <c r="N1614" s="172">
        <v>240545.90659999999</v>
      </c>
      <c r="O1614" s="172">
        <v>420955.33669999999</v>
      </c>
      <c r="P1614" s="172">
        <v>283385.78269999998</v>
      </c>
      <c r="Q1614" s="172">
        <v>495925.11959999998</v>
      </c>
      <c r="R1614" s="172">
        <v>310628.5258</v>
      </c>
      <c r="S1614" s="172">
        <v>543599.92020000005</v>
      </c>
      <c r="T1614" s="172">
        <v>336195.01069999998</v>
      </c>
      <c r="U1614" s="172">
        <v>588341.26859999995</v>
      </c>
    </row>
    <row r="1615" spans="1:21">
      <c r="A1615" s="171">
        <v>9</v>
      </c>
      <c r="B1615" s="171" t="s">
        <v>558</v>
      </c>
      <c r="C1615" s="171" t="s">
        <v>98</v>
      </c>
      <c r="D1615" s="171" t="s">
        <v>623</v>
      </c>
      <c r="E1615" s="171" t="s">
        <v>103</v>
      </c>
      <c r="F1615" s="171">
        <v>2</v>
      </c>
      <c r="G1615" s="171" t="s">
        <v>44</v>
      </c>
      <c r="H1615" s="172">
        <v>112409.2833</v>
      </c>
      <c r="I1615" s="172">
        <v>196716.24600000001</v>
      </c>
      <c r="J1615" s="172">
        <v>146725.95970000001</v>
      </c>
      <c r="K1615" s="172">
        <v>256770.42939999999</v>
      </c>
      <c r="L1615" s="172">
        <v>177743.8253</v>
      </c>
      <c r="M1615" s="172">
        <v>311051.69429999997</v>
      </c>
      <c r="N1615" s="172">
        <v>216849.23379999999</v>
      </c>
      <c r="O1615" s="172">
        <v>379486.1593</v>
      </c>
      <c r="P1615" s="172">
        <v>256912.46100000001</v>
      </c>
      <c r="Q1615" s="172">
        <v>449596.80660000001</v>
      </c>
      <c r="R1615" s="172">
        <v>282859.76</v>
      </c>
      <c r="S1615" s="172">
        <v>495004.58010000002</v>
      </c>
      <c r="T1615" s="172">
        <v>306920.96600000001</v>
      </c>
      <c r="U1615" s="172">
        <v>537111.69070000004</v>
      </c>
    </row>
    <row r="1616" spans="1:21">
      <c r="A1616" s="171">
        <v>9</v>
      </c>
      <c r="B1616" s="171" t="s">
        <v>558</v>
      </c>
      <c r="C1616" s="171" t="s">
        <v>98</v>
      </c>
      <c r="D1616" s="171" t="s">
        <v>623</v>
      </c>
      <c r="E1616" s="171" t="s">
        <v>103</v>
      </c>
      <c r="F1616" s="171">
        <v>3</v>
      </c>
      <c r="G1616" s="171" t="s">
        <v>43</v>
      </c>
      <c r="H1616" s="172">
        <v>100684.7542</v>
      </c>
      <c r="I1616" s="172">
        <v>176198.3199</v>
      </c>
      <c r="J1616" s="172">
        <v>137246.69769999999</v>
      </c>
      <c r="K1616" s="172">
        <v>240181.72089999999</v>
      </c>
      <c r="L1616" s="172">
        <v>173684.36689999999</v>
      </c>
      <c r="M1616" s="172">
        <v>303947.6422</v>
      </c>
      <c r="N1616" s="172">
        <v>228768.34789999999</v>
      </c>
      <c r="O1616" s="172">
        <v>400344.609</v>
      </c>
      <c r="P1616" s="172">
        <v>283325.30249999999</v>
      </c>
      <c r="Q1616" s="172">
        <v>495819.2794</v>
      </c>
      <c r="R1616" s="172">
        <v>319111.02059999999</v>
      </c>
      <c r="S1616" s="172">
        <v>558444.28599999996</v>
      </c>
      <c r="T1616" s="172">
        <v>354428.27059999999</v>
      </c>
      <c r="U1616" s="172">
        <v>620249.47340000002</v>
      </c>
    </row>
    <row r="1617" spans="1:21">
      <c r="A1617" s="171">
        <v>9</v>
      </c>
      <c r="B1617" s="171" t="s">
        <v>558</v>
      </c>
      <c r="C1617" s="171" t="s">
        <v>98</v>
      </c>
      <c r="D1617" s="171" t="s">
        <v>623</v>
      </c>
      <c r="E1617" s="171" t="s">
        <v>103</v>
      </c>
      <c r="F1617" s="171">
        <v>4</v>
      </c>
      <c r="G1617" s="171" t="s">
        <v>46</v>
      </c>
      <c r="H1617" s="172">
        <v>111193.7596</v>
      </c>
      <c r="I1617" s="172">
        <v>177910.01790000001</v>
      </c>
      <c r="J1617" s="172">
        <v>155671.26329999999</v>
      </c>
      <c r="K1617" s="172">
        <v>249074.0251</v>
      </c>
      <c r="L1617" s="172">
        <v>200148.7672</v>
      </c>
      <c r="M1617" s="172">
        <v>320238.03220000002</v>
      </c>
      <c r="N1617" s="172">
        <v>266865.02289999998</v>
      </c>
      <c r="O1617" s="172">
        <v>426984.04300000001</v>
      </c>
      <c r="P1617" s="172">
        <v>333581.27850000001</v>
      </c>
      <c r="Q1617" s="172">
        <v>533730.05370000005</v>
      </c>
      <c r="R1617" s="172">
        <v>378058.78230000002</v>
      </c>
      <c r="S1617" s="172">
        <v>604894.06079999998</v>
      </c>
      <c r="T1617" s="172">
        <v>422536.28619999997</v>
      </c>
      <c r="U1617" s="172">
        <v>676058.06799999997</v>
      </c>
    </row>
    <row r="1618" spans="1:21">
      <c r="A1618" s="171">
        <v>9</v>
      </c>
      <c r="B1618" s="171" t="s">
        <v>558</v>
      </c>
      <c r="C1618" s="171" t="s">
        <v>98</v>
      </c>
      <c r="D1618" s="171" t="s">
        <v>623</v>
      </c>
      <c r="E1618" s="171" t="s">
        <v>540</v>
      </c>
      <c r="F1618" s="171">
        <v>1</v>
      </c>
      <c r="G1618" s="171" t="s">
        <v>48</v>
      </c>
      <c r="H1618" s="172">
        <v>112018.9624</v>
      </c>
      <c r="I1618" s="172">
        <v>196033.18410000001</v>
      </c>
      <c r="J1618" s="172">
        <v>144808.87539999999</v>
      </c>
      <c r="K1618" s="172">
        <v>253415.53210000001</v>
      </c>
      <c r="L1618" s="172">
        <v>173176.5796</v>
      </c>
      <c r="M1618" s="172">
        <v>303059.01439999999</v>
      </c>
      <c r="N1618" s="172">
        <v>206348.0748</v>
      </c>
      <c r="O1618" s="172">
        <v>361109.13099999999</v>
      </c>
      <c r="P1618" s="172">
        <v>243023.01199999999</v>
      </c>
      <c r="Q1618" s="172">
        <v>425290.27110000001</v>
      </c>
      <c r="R1618" s="172">
        <v>266345.85749999998</v>
      </c>
      <c r="S1618" s="172">
        <v>466105.25050000002</v>
      </c>
      <c r="T1618" s="172">
        <v>288203.7254</v>
      </c>
      <c r="U1618" s="172">
        <v>504356.51939999999</v>
      </c>
    </row>
    <row r="1619" spans="1:21">
      <c r="A1619" s="171">
        <v>9</v>
      </c>
      <c r="B1619" s="171" t="s">
        <v>558</v>
      </c>
      <c r="C1619" s="171" t="s">
        <v>98</v>
      </c>
      <c r="D1619" s="171" t="s">
        <v>623</v>
      </c>
      <c r="E1619" s="171" t="s">
        <v>540</v>
      </c>
      <c r="F1619" s="171">
        <v>2</v>
      </c>
      <c r="G1619" s="171" t="s">
        <v>44</v>
      </c>
      <c r="H1619" s="172">
        <v>96900.221399999995</v>
      </c>
      <c r="I1619" s="172">
        <v>169575.38740000001</v>
      </c>
      <c r="J1619" s="172">
        <v>126375.36810000001</v>
      </c>
      <c r="K1619" s="172">
        <v>221156.89430000001</v>
      </c>
      <c r="L1619" s="172">
        <v>152989.86619999999</v>
      </c>
      <c r="M1619" s="172">
        <v>267732.2659</v>
      </c>
      <c r="N1619" s="172">
        <v>186462.75339999999</v>
      </c>
      <c r="O1619" s="172">
        <v>326309.8186</v>
      </c>
      <c r="P1619" s="172">
        <v>220807.63560000001</v>
      </c>
      <c r="Q1619" s="172">
        <v>386413.36219999997</v>
      </c>
      <c r="R1619" s="172">
        <v>243043.39490000001</v>
      </c>
      <c r="S1619" s="172">
        <v>425325.94099999999</v>
      </c>
      <c r="T1619" s="172">
        <v>263638.09169999999</v>
      </c>
      <c r="U1619" s="172">
        <v>461366.6605</v>
      </c>
    </row>
    <row r="1620" spans="1:21">
      <c r="A1620" s="171">
        <v>9</v>
      </c>
      <c r="B1620" s="171" t="s">
        <v>558</v>
      </c>
      <c r="C1620" s="171" t="s">
        <v>98</v>
      </c>
      <c r="D1620" s="171" t="s">
        <v>623</v>
      </c>
      <c r="E1620" s="171" t="s">
        <v>540</v>
      </c>
      <c r="F1620" s="171">
        <v>3</v>
      </c>
      <c r="G1620" s="171" t="s">
        <v>43</v>
      </c>
      <c r="H1620" s="172">
        <v>87037.791599999997</v>
      </c>
      <c r="I1620" s="172">
        <v>152316.13519999999</v>
      </c>
      <c r="J1620" s="172">
        <v>118737.978</v>
      </c>
      <c r="K1620" s="172">
        <v>207791.4615</v>
      </c>
      <c r="L1620" s="172">
        <v>150333.87839999999</v>
      </c>
      <c r="M1620" s="172">
        <v>263084.28710000002</v>
      </c>
      <c r="N1620" s="172">
        <v>198086.4509</v>
      </c>
      <c r="O1620" s="172">
        <v>346651.2893</v>
      </c>
      <c r="P1620" s="172">
        <v>245396.76370000001</v>
      </c>
      <c r="Q1620" s="172">
        <v>429444.33630000002</v>
      </c>
      <c r="R1620" s="172">
        <v>276445.57199999999</v>
      </c>
      <c r="S1620" s="172">
        <v>483779.75099999999</v>
      </c>
      <c r="T1620" s="172">
        <v>307101.26030000002</v>
      </c>
      <c r="U1620" s="172">
        <v>537427.20550000004</v>
      </c>
    </row>
    <row r="1621" spans="1:21">
      <c r="A1621" s="171">
        <v>9</v>
      </c>
      <c r="B1621" s="171" t="s">
        <v>558</v>
      </c>
      <c r="C1621" s="171" t="s">
        <v>98</v>
      </c>
      <c r="D1621" s="171" t="s">
        <v>623</v>
      </c>
      <c r="E1621" s="171" t="s">
        <v>540</v>
      </c>
      <c r="F1621" s="171">
        <v>4</v>
      </c>
      <c r="G1621" s="171" t="s">
        <v>46</v>
      </c>
      <c r="H1621" s="172">
        <v>95520.1011</v>
      </c>
      <c r="I1621" s="172">
        <v>152832.16399999999</v>
      </c>
      <c r="J1621" s="172">
        <v>133728.1415</v>
      </c>
      <c r="K1621" s="172">
        <v>213965.02970000001</v>
      </c>
      <c r="L1621" s="172">
        <v>171936.1819</v>
      </c>
      <c r="M1621" s="172">
        <v>275097.89529999997</v>
      </c>
      <c r="N1621" s="172">
        <v>229248.2427</v>
      </c>
      <c r="O1621" s="172">
        <v>366797.1936</v>
      </c>
      <c r="P1621" s="172">
        <v>286560.30320000002</v>
      </c>
      <c r="Q1621" s="172">
        <v>458496.49200000003</v>
      </c>
      <c r="R1621" s="172">
        <v>324768.34360000002</v>
      </c>
      <c r="S1621" s="172">
        <v>519629.35759999999</v>
      </c>
      <c r="T1621" s="172">
        <v>362976.38410000002</v>
      </c>
      <c r="U1621" s="172">
        <v>580762.22320000001</v>
      </c>
    </row>
    <row r="1622" spans="1:21">
      <c r="A1622" s="171">
        <v>9</v>
      </c>
      <c r="B1622" s="171" t="s">
        <v>558</v>
      </c>
      <c r="C1622" s="171" t="s">
        <v>98</v>
      </c>
      <c r="D1622" s="171" t="s">
        <v>623</v>
      </c>
      <c r="E1622" s="171" t="s">
        <v>104</v>
      </c>
      <c r="F1622" s="171">
        <v>1</v>
      </c>
      <c r="G1622" s="171" t="s">
        <v>48</v>
      </c>
      <c r="H1622" s="172">
        <v>127680.9225</v>
      </c>
      <c r="I1622" s="172">
        <v>223441.61439999999</v>
      </c>
      <c r="J1622" s="172">
        <v>165088.45869999999</v>
      </c>
      <c r="K1622" s="172">
        <v>288904.8028</v>
      </c>
      <c r="L1622" s="172">
        <v>197451.46840000001</v>
      </c>
      <c r="M1622" s="172">
        <v>345540.0698</v>
      </c>
      <c r="N1622" s="172">
        <v>235307.04449999999</v>
      </c>
      <c r="O1622" s="172">
        <v>411787.32799999998</v>
      </c>
      <c r="P1622" s="172">
        <v>277161.29840000003</v>
      </c>
      <c r="Q1622" s="172">
        <v>485032.27220000001</v>
      </c>
      <c r="R1622" s="172">
        <v>303777.62579999998</v>
      </c>
      <c r="S1622" s="172">
        <v>531610.84499999997</v>
      </c>
      <c r="T1622" s="172">
        <v>328735.11410000001</v>
      </c>
      <c r="U1622" s="172">
        <v>575286.44960000005</v>
      </c>
    </row>
    <row r="1623" spans="1:21">
      <c r="A1623" s="171">
        <v>9</v>
      </c>
      <c r="B1623" s="171" t="s">
        <v>558</v>
      </c>
      <c r="C1623" s="171" t="s">
        <v>98</v>
      </c>
      <c r="D1623" s="171" t="s">
        <v>623</v>
      </c>
      <c r="E1623" s="171" t="s">
        <v>104</v>
      </c>
      <c r="F1623" s="171">
        <v>2</v>
      </c>
      <c r="G1623" s="171" t="s">
        <v>44</v>
      </c>
      <c r="H1623" s="172">
        <v>110294.3711</v>
      </c>
      <c r="I1623" s="172">
        <v>193015.14939999999</v>
      </c>
      <c r="J1623" s="172">
        <v>143889.92629999999</v>
      </c>
      <c r="K1623" s="172">
        <v>251807.37100000001</v>
      </c>
      <c r="L1623" s="172">
        <v>174236.74909999999</v>
      </c>
      <c r="M1623" s="172">
        <v>304914.31089999998</v>
      </c>
      <c r="N1623" s="172">
        <v>212438.92600000001</v>
      </c>
      <c r="O1623" s="172">
        <v>371768.12040000001</v>
      </c>
      <c r="P1623" s="172">
        <v>251613.6165</v>
      </c>
      <c r="Q1623" s="172">
        <v>440323.82880000002</v>
      </c>
      <c r="R1623" s="172">
        <v>276979.79499999998</v>
      </c>
      <c r="S1623" s="172">
        <v>484714.641</v>
      </c>
      <c r="T1623" s="172">
        <v>300484.63650000002</v>
      </c>
      <c r="U1623" s="172">
        <v>525848.11399999994</v>
      </c>
    </row>
    <row r="1624" spans="1:21">
      <c r="A1624" s="171">
        <v>9</v>
      </c>
      <c r="B1624" s="171" t="s">
        <v>558</v>
      </c>
      <c r="C1624" s="171" t="s">
        <v>98</v>
      </c>
      <c r="D1624" s="171" t="s">
        <v>623</v>
      </c>
      <c r="E1624" s="171" t="s">
        <v>104</v>
      </c>
      <c r="F1624" s="171">
        <v>3</v>
      </c>
      <c r="G1624" s="171" t="s">
        <v>43</v>
      </c>
      <c r="H1624" s="172">
        <v>98963.078899999993</v>
      </c>
      <c r="I1624" s="172">
        <v>173185.38819999999</v>
      </c>
      <c r="J1624" s="172">
        <v>134966.141</v>
      </c>
      <c r="K1624" s="172">
        <v>236190.74660000001</v>
      </c>
      <c r="L1624" s="172">
        <v>170849.274</v>
      </c>
      <c r="M1624" s="172">
        <v>298986.22950000002</v>
      </c>
      <c r="N1624" s="172">
        <v>225086.50399999999</v>
      </c>
      <c r="O1624" s="172">
        <v>393901.38189999998</v>
      </c>
      <c r="P1624" s="172">
        <v>278815.1349</v>
      </c>
      <c r="Q1624" s="172">
        <v>487926.48609999998</v>
      </c>
      <c r="R1624" s="172">
        <v>314069.11219999997</v>
      </c>
      <c r="S1624" s="172">
        <v>549620.94629999995</v>
      </c>
      <c r="T1624" s="172">
        <v>348871.00140000001</v>
      </c>
      <c r="U1624" s="172">
        <v>610524.2524</v>
      </c>
    </row>
    <row r="1625" spans="1:21">
      <c r="A1625" s="171">
        <v>9</v>
      </c>
      <c r="B1625" s="171" t="s">
        <v>558</v>
      </c>
      <c r="C1625" s="171" t="s">
        <v>98</v>
      </c>
      <c r="D1625" s="171" t="s">
        <v>623</v>
      </c>
      <c r="E1625" s="171" t="s">
        <v>104</v>
      </c>
      <c r="F1625" s="171">
        <v>4</v>
      </c>
      <c r="G1625" s="171" t="s">
        <v>46</v>
      </c>
      <c r="H1625" s="172">
        <v>108867.0428</v>
      </c>
      <c r="I1625" s="172">
        <v>174187.27110000001</v>
      </c>
      <c r="J1625" s="172">
        <v>152413.85990000001</v>
      </c>
      <c r="K1625" s="172">
        <v>243862.17939999999</v>
      </c>
      <c r="L1625" s="172">
        <v>195960.677</v>
      </c>
      <c r="M1625" s="172">
        <v>313537.08789999998</v>
      </c>
      <c r="N1625" s="172">
        <v>261280.90270000001</v>
      </c>
      <c r="O1625" s="172">
        <v>418049.45049999998</v>
      </c>
      <c r="P1625" s="172">
        <v>326601.12839999999</v>
      </c>
      <c r="Q1625" s="172">
        <v>522561.81300000002</v>
      </c>
      <c r="R1625" s="172">
        <v>370147.94540000003</v>
      </c>
      <c r="S1625" s="172">
        <v>592236.72140000004</v>
      </c>
      <c r="T1625" s="172">
        <v>413694.76250000001</v>
      </c>
      <c r="U1625" s="172">
        <v>661911.62990000006</v>
      </c>
    </row>
    <row r="1626" spans="1:21">
      <c r="A1626" s="171">
        <v>9</v>
      </c>
      <c r="B1626" s="171" t="s">
        <v>558</v>
      </c>
      <c r="C1626" s="171" t="s">
        <v>98</v>
      </c>
      <c r="D1626" s="171" t="s">
        <v>623</v>
      </c>
      <c r="E1626" s="171" t="s">
        <v>545</v>
      </c>
      <c r="F1626" s="171">
        <v>1</v>
      </c>
      <c r="G1626" s="171" t="s">
        <v>48</v>
      </c>
      <c r="H1626" s="172">
        <v>112795.08869999999</v>
      </c>
      <c r="I1626" s="172">
        <v>197391.40520000001</v>
      </c>
      <c r="J1626" s="172">
        <v>145897.98420000001</v>
      </c>
      <c r="K1626" s="172">
        <v>255321.47229999999</v>
      </c>
      <c r="L1626" s="172">
        <v>174537.59529999999</v>
      </c>
      <c r="M1626" s="172">
        <v>305440.79180000001</v>
      </c>
      <c r="N1626" s="172">
        <v>208058.6973</v>
      </c>
      <c r="O1626" s="172">
        <v>364102.72029999999</v>
      </c>
      <c r="P1626" s="172">
        <v>245121.5177</v>
      </c>
      <c r="Q1626" s="172">
        <v>428962.65590000001</v>
      </c>
      <c r="R1626" s="172">
        <v>268690.4546</v>
      </c>
      <c r="S1626" s="172">
        <v>470208.29550000001</v>
      </c>
      <c r="T1626" s="172">
        <v>290812.69089999999</v>
      </c>
      <c r="U1626" s="172">
        <v>508922.20909999998</v>
      </c>
    </row>
    <row r="1627" spans="1:21">
      <c r="A1627" s="171">
        <v>9</v>
      </c>
      <c r="B1627" s="171" t="s">
        <v>558</v>
      </c>
      <c r="C1627" s="171" t="s">
        <v>98</v>
      </c>
      <c r="D1627" s="171" t="s">
        <v>623</v>
      </c>
      <c r="E1627" s="171" t="s">
        <v>545</v>
      </c>
      <c r="F1627" s="171">
        <v>2</v>
      </c>
      <c r="G1627" s="171" t="s">
        <v>44</v>
      </c>
      <c r="H1627" s="172">
        <v>97172.390100000004</v>
      </c>
      <c r="I1627" s="172">
        <v>170051.6827</v>
      </c>
      <c r="J1627" s="172">
        <v>126850.0272</v>
      </c>
      <c r="K1627" s="172">
        <v>221987.5477</v>
      </c>
      <c r="L1627" s="172">
        <v>153677.99220000001</v>
      </c>
      <c r="M1627" s="172">
        <v>268936.48629999999</v>
      </c>
      <c r="N1627" s="172">
        <v>187510.53260000001</v>
      </c>
      <c r="O1627" s="172">
        <v>328143.43190000003</v>
      </c>
      <c r="P1627" s="172">
        <v>222165.62940000001</v>
      </c>
      <c r="Q1627" s="172">
        <v>388789.85139999999</v>
      </c>
      <c r="R1627" s="172">
        <v>244611.24400000001</v>
      </c>
      <c r="S1627" s="172">
        <v>428069.67690000002</v>
      </c>
      <c r="T1627" s="172">
        <v>265428.20360000001</v>
      </c>
      <c r="U1627" s="172">
        <v>464499.35629999998</v>
      </c>
    </row>
    <row r="1628" spans="1:21">
      <c r="A1628" s="171">
        <v>9</v>
      </c>
      <c r="B1628" s="171" t="s">
        <v>558</v>
      </c>
      <c r="C1628" s="171" t="s">
        <v>98</v>
      </c>
      <c r="D1628" s="171" t="s">
        <v>623</v>
      </c>
      <c r="E1628" s="171" t="s">
        <v>545</v>
      </c>
      <c r="F1628" s="171">
        <v>3</v>
      </c>
      <c r="G1628" s="171" t="s">
        <v>43</v>
      </c>
      <c r="H1628" s="172">
        <v>87008.439400000003</v>
      </c>
      <c r="I1628" s="172">
        <v>152264.769</v>
      </c>
      <c r="J1628" s="172">
        <v>118593.05409999999</v>
      </c>
      <c r="K1628" s="172">
        <v>207537.84460000001</v>
      </c>
      <c r="L1628" s="172">
        <v>150069.90650000001</v>
      </c>
      <c r="M1628" s="172">
        <v>262622.33630000002</v>
      </c>
      <c r="N1628" s="172">
        <v>197655.8645</v>
      </c>
      <c r="O1628" s="172">
        <v>345897.76289999997</v>
      </c>
      <c r="P1628" s="172">
        <v>244784.82060000001</v>
      </c>
      <c r="Q1628" s="172">
        <v>428373.43609999999</v>
      </c>
      <c r="R1628" s="172">
        <v>275696.34460000001</v>
      </c>
      <c r="S1628" s="172">
        <v>482468.603</v>
      </c>
      <c r="T1628" s="172">
        <v>306201.6446</v>
      </c>
      <c r="U1628" s="172">
        <v>535852.87809999997</v>
      </c>
    </row>
    <row r="1629" spans="1:21">
      <c r="A1629" s="171">
        <v>9</v>
      </c>
      <c r="B1629" s="171" t="s">
        <v>558</v>
      </c>
      <c r="C1629" s="171" t="s">
        <v>98</v>
      </c>
      <c r="D1629" s="171" t="s">
        <v>623</v>
      </c>
      <c r="E1629" s="171" t="s">
        <v>545</v>
      </c>
      <c r="F1629" s="171">
        <v>4</v>
      </c>
      <c r="G1629" s="171" t="s">
        <v>46</v>
      </c>
      <c r="H1629" s="172">
        <v>96160.588099999994</v>
      </c>
      <c r="I1629" s="172">
        <v>153856.94330000001</v>
      </c>
      <c r="J1629" s="172">
        <v>134624.82329999999</v>
      </c>
      <c r="K1629" s="172">
        <v>215399.7206</v>
      </c>
      <c r="L1629" s="172">
        <v>173089.05859999999</v>
      </c>
      <c r="M1629" s="172">
        <v>276942.49790000002</v>
      </c>
      <c r="N1629" s="172">
        <v>230785.41149999999</v>
      </c>
      <c r="O1629" s="172">
        <v>369256.66389999999</v>
      </c>
      <c r="P1629" s="172">
        <v>288481.76439999999</v>
      </c>
      <c r="Q1629" s="172">
        <v>461570.82980000001</v>
      </c>
      <c r="R1629" s="172">
        <v>326945.99959999998</v>
      </c>
      <c r="S1629" s="172">
        <v>523113.60710000002</v>
      </c>
      <c r="T1629" s="172">
        <v>365410.23489999998</v>
      </c>
      <c r="U1629" s="172">
        <v>584656.38450000004</v>
      </c>
    </row>
    <row r="1630" spans="1:21">
      <c r="A1630" s="171">
        <v>9</v>
      </c>
      <c r="B1630" s="171" t="s">
        <v>558</v>
      </c>
      <c r="C1630" s="171" t="s">
        <v>98</v>
      </c>
      <c r="D1630" s="171" t="s">
        <v>623</v>
      </c>
      <c r="E1630" s="171" t="s">
        <v>105</v>
      </c>
      <c r="F1630" s="171">
        <v>1</v>
      </c>
      <c r="G1630" s="171" t="s">
        <v>48</v>
      </c>
      <c r="H1630" s="172">
        <v>120222.4659</v>
      </c>
      <c r="I1630" s="172">
        <v>210389.31529999999</v>
      </c>
      <c r="J1630" s="172">
        <v>155365.27420000001</v>
      </c>
      <c r="K1630" s="172">
        <v>271889.22989999998</v>
      </c>
      <c r="L1630" s="172">
        <v>185767.91020000001</v>
      </c>
      <c r="M1630" s="172">
        <v>325093.84289999999</v>
      </c>
      <c r="N1630" s="172">
        <v>221301.07029999999</v>
      </c>
      <c r="O1630" s="172">
        <v>387276.87290000002</v>
      </c>
      <c r="P1630" s="172">
        <v>260586.33900000001</v>
      </c>
      <c r="Q1630" s="172">
        <v>456026.0932</v>
      </c>
      <c r="R1630" s="172">
        <v>285569.50880000001</v>
      </c>
      <c r="S1630" s="172">
        <v>499746.64039999997</v>
      </c>
      <c r="T1630" s="172">
        <v>308964.375</v>
      </c>
      <c r="U1630" s="172">
        <v>540687.65630000003</v>
      </c>
    </row>
    <row r="1631" spans="1:21">
      <c r="A1631" s="171">
        <v>9</v>
      </c>
      <c r="B1631" s="171" t="s">
        <v>558</v>
      </c>
      <c r="C1631" s="171" t="s">
        <v>98</v>
      </c>
      <c r="D1631" s="171" t="s">
        <v>623</v>
      </c>
      <c r="E1631" s="171" t="s">
        <v>105</v>
      </c>
      <c r="F1631" s="171">
        <v>2</v>
      </c>
      <c r="G1631" s="171" t="s">
        <v>44</v>
      </c>
      <c r="H1631" s="172">
        <v>104221.79919999999</v>
      </c>
      <c r="I1631" s="172">
        <v>182388.14859999999</v>
      </c>
      <c r="J1631" s="172">
        <v>135856.48009999999</v>
      </c>
      <c r="K1631" s="172">
        <v>237748.84020000001</v>
      </c>
      <c r="L1631" s="172">
        <v>164403.6397</v>
      </c>
      <c r="M1631" s="172">
        <v>287706.36949999997</v>
      </c>
      <c r="N1631" s="172">
        <v>200255.77299999999</v>
      </c>
      <c r="O1631" s="172">
        <v>350447.60269999999</v>
      </c>
      <c r="P1631" s="172">
        <v>237075.0668</v>
      </c>
      <c r="Q1631" s="172">
        <v>414881.36690000002</v>
      </c>
      <c r="R1631" s="172">
        <v>260907.73730000001</v>
      </c>
      <c r="S1631" s="172">
        <v>456588.54019999999</v>
      </c>
      <c r="T1631" s="172">
        <v>282965.7475</v>
      </c>
      <c r="U1631" s="172">
        <v>495190.05810000002</v>
      </c>
    </row>
    <row r="1632" spans="1:21">
      <c r="A1632" s="171">
        <v>9</v>
      </c>
      <c r="B1632" s="171" t="s">
        <v>558</v>
      </c>
      <c r="C1632" s="171" t="s">
        <v>98</v>
      </c>
      <c r="D1632" s="171" t="s">
        <v>623</v>
      </c>
      <c r="E1632" s="171" t="s">
        <v>105</v>
      </c>
      <c r="F1632" s="171">
        <v>3</v>
      </c>
      <c r="G1632" s="171" t="s">
        <v>43</v>
      </c>
      <c r="H1632" s="172">
        <v>93768.698099999994</v>
      </c>
      <c r="I1632" s="172">
        <v>164095.22159999999</v>
      </c>
      <c r="J1632" s="172">
        <v>127979.54300000001</v>
      </c>
      <c r="K1632" s="172">
        <v>223964.2003</v>
      </c>
      <c r="L1632" s="172">
        <v>162080.01869999999</v>
      </c>
      <c r="M1632" s="172">
        <v>283640.03259999998</v>
      </c>
      <c r="N1632" s="172">
        <v>213610.37940000001</v>
      </c>
      <c r="O1632" s="172">
        <v>373818.16399999999</v>
      </c>
      <c r="P1632" s="172">
        <v>264672.68180000002</v>
      </c>
      <c r="Q1632" s="172">
        <v>463177.19319999998</v>
      </c>
      <c r="R1632" s="172">
        <v>298194.15169999999</v>
      </c>
      <c r="S1632" s="172">
        <v>521839.76539999997</v>
      </c>
      <c r="T1632" s="172">
        <v>331299.56959999999</v>
      </c>
      <c r="U1632" s="172">
        <v>579774.24670000002</v>
      </c>
    </row>
    <row r="1633" spans="1:21">
      <c r="A1633" s="171">
        <v>9</v>
      </c>
      <c r="B1633" s="171" t="s">
        <v>558</v>
      </c>
      <c r="C1633" s="171" t="s">
        <v>98</v>
      </c>
      <c r="D1633" s="171" t="s">
        <v>623</v>
      </c>
      <c r="E1633" s="171" t="s">
        <v>105</v>
      </c>
      <c r="F1633" s="171">
        <v>4</v>
      </c>
      <c r="G1633" s="171" t="s">
        <v>46</v>
      </c>
      <c r="H1633" s="172">
        <v>102527.3751</v>
      </c>
      <c r="I1633" s="172">
        <v>164043.80249999999</v>
      </c>
      <c r="J1633" s="172">
        <v>143538.32500000001</v>
      </c>
      <c r="K1633" s="172">
        <v>229661.32339999999</v>
      </c>
      <c r="L1633" s="172">
        <v>184549.27499999999</v>
      </c>
      <c r="M1633" s="172">
        <v>295278.84450000001</v>
      </c>
      <c r="N1633" s="172">
        <v>246065.70009999999</v>
      </c>
      <c r="O1633" s="172">
        <v>393705.12599999999</v>
      </c>
      <c r="P1633" s="172">
        <v>307582.125</v>
      </c>
      <c r="Q1633" s="172">
        <v>492131.40740000003</v>
      </c>
      <c r="R1633" s="172">
        <v>348593.07500000001</v>
      </c>
      <c r="S1633" s="172">
        <v>557748.92839999998</v>
      </c>
      <c r="T1633" s="172">
        <v>389604.02510000003</v>
      </c>
      <c r="U1633" s="172">
        <v>623366.44940000004</v>
      </c>
    </row>
    <row r="1634" spans="1:21">
      <c r="A1634" s="171">
        <v>9</v>
      </c>
      <c r="B1634" s="171" t="s">
        <v>558</v>
      </c>
      <c r="C1634" s="171" t="s">
        <v>98</v>
      </c>
      <c r="D1634" s="171" t="s">
        <v>623</v>
      </c>
      <c r="E1634" s="171" t="s">
        <v>106</v>
      </c>
      <c r="F1634" s="171">
        <v>1</v>
      </c>
      <c r="G1634" s="171" t="s">
        <v>48</v>
      </c>
      <c r="H1634" s="172">
        <v>121236.58100000001</v>
      </c>
      <c r="I1634" s="172">
        <v>212164.01670000001</v>
      </c>
      <c r="J1634" s="172">
        <v>156646.82250000001</v>
      </c>
      <c r="K1634" s="172">
        <v>274131.93939999997</v>
      </c>
      <c r="L1634" s="172">
        <v>187280.43530000001</v>
      </c>
      <c r="M1634" s="172">
        <v>327740.76169999997</v>
      </c>
      <c r="N1634" s="172">
        <v>223072.83259999999</v>
      </c>
      <c r="O1634" s="172">
        <v>390377.45699999999</v>
      </c>
      <c r="P1634" s="172">
        <v>262644.25449999998</v>
      </c>
      <c r="Q1634" s="172">
        <v>459627.44540000003</v>
      </c>
      <c r="R1634" s="172">
        <v>287809.59669999999</v>
      </c>
      <c r="S1634" s="172">
        <v>503666.7941</v>
      </c>
      <c r="T1634" s="172">
        <v>311363.6262</v>
      </c>
      <c r="U1634" s="172">
        <v>544886.34589999996</v>
      </c>
    </row>
    <row r="1635" spans="1:21">
      <c r="A1635" s="171">
        <v>9</v>
      </c>
      <c r="B1635" s="171" t="s">
        <v>558</v>
      </c>
      <c r="C1635" s="171" t="s">
        <v>98</v>
      </c>
      <c r="D1635" s="171" t="s">
        <v>623</v>
      </c>
      <c r="E1635" s="171" t="s">
        <v>106</v>
      </c>
      <c r="F1635" s="171">
        <v>2</v>
      </c>
      <c r="G1635" s="171" t="s">
        <v>44</v>
      </c>
      <c r="H1635" s="172">
        <v>105235.9142</v>
      </c>
      <c r="I1635" s="172">
        <v>184162.8499</v>
      </c>
      <c r="J1635" s="172">
        <v>137138.02840000001</v>
      </c>
      <c r="K1635" s="172">
        <v>239991.5497</v>
      </c>
      <c r="L1635" s="172">
        <v>165916.16469999999</v>
      </c>
      <c r="M1635" s="172">
        <v>290353.28830000001</v>
      </c>
      <c r="N1635" s="172">
        <v>202027.53529999999</v>
      </c>
      <c r="O1635" s="172">
        <v>353548.18670000002</v>
      </c>
      <c r="P1635" s="172">
        <v>239132.9823</v>
      </c>
      <c r="Q1635" s="172">
        <v>418482.71909999999</v>
      </c>
      <c r="R1635" s="172">
        <v>263147.82510000002</v>
      </c>
      <c r="S1635" s="172">
        <v>460508.69390000001</v>
      </c>
      <c r="T1635" s="172">
        <v>285364.9987</v>
      </c>
      <c r="U1635" s="172">
        <v>499388.74770000001</v>
      </c>
    </row>
    <row r="1636" spans="1:21">
      <c r="A1636" s="171">
        <v>9</v>
      </c>
      <c r="B1636" s="171" t="s">
        <v>558</v>
      </c>
      <c r="C1636" s="171" t="s">
        <v>98</v>
      </c>
      <c r="D1636" s="171" t="s">
        <v>623</v>
      </c>
      <c r="E1636" s="171" t="s">
        <v>106</v>
      </c>
      <c r="F1636" s="171">
        <v>3</v>
      </c>
      <c r="G1636" s="171" t="s">
        <v>43</v>
      </c>
      <c r="H1636" s="172">
        <v>94773.478400000007</v>
      </c>
      <c r="I1636" s="172">
        <v>165853.58720000001</v>
      </c>
      <c r="J1636" s="172">
        <v>129386.23540000001</v>
      </c>
      <c r="K1636" s="172">
        <v>226425.91200000001</v>
      </c>
      <c r="L1636" s="172">
        <v>163888.6231</v>
      </c>
      <c r="M1636" s="172">
        <v>286805.09039999999</v>
      </c>
      <c r="N1636" s="172">
        <v>216021.85200000001</v>
      </c>
      <c r="O1636" s="172">
        <v>378038.24119999999</v>
      </c>
      <c r="P1636" s="172">
        <v>267687.02260000003</v>
      </c>
      <c r="Q1636" s="172">
        <v>468452.28960000002</v>
      </c>
      <c r="R1636" s="172">
        <v>301610.40460000001</v>
      </c>
      <c r="S1636" s="172">
        <v>527818.20810000005</v>
      </c>
      <c r="T1636" s="172">
        <v>335117.73460000003</v>
      </c>
      <c r="U1636" s="172">
        <v>586456.0355</v>
      </c>
    </row>
    <row r="1637" spans="1:21">
      <c r="A1637" s="171">
        <v>9</v>
      </c>
      <c r="B1637" s="171" t="s">
        <v>558</v>
      </c>
      <c r="C1637" s="171" t="s">
        <v>98</v>
      </c>
      <c r="D1637" s="171" t="s">
        <v>623</v>
      </c>
      <c r="E1637" s="171" t="s">
        <v>106</v>
      </c>
      <c r="F1637" s="171">
        <v>4</v>
      </c>
      <c r="G1637" s="171" t="s">
        <v>46</v>
      </c>
      <c r="H1637" s="172">
        <v>103399.43670000001</v>
      </c>
      <c r="I1637" s="172">
        <v>165439.1012</v>
      </c>
      <c r="J1637" s="172">
        <v>144759.2114</v>
      </c>
      <c r="K1637" s="172">
        <v>231614.74170000001</v>
      </c>
      <c r="L1637" s="172">
        <v>186118.98610000001</v>
      </c>
      <c r="M1637" s="172">
        <v>297790.3823</v>
      </c>
      <c r="N1637" s="172">
        <v>248158.64809999999</v>
      </c>
      <c r="O1637" s="172">
        <v>397053.84289999999</v>
      </c>
      <c r="P1637" s="172">
        <v>310198.3101</v>
      </c>
      <c r="Q1637" s="172">
        <v>496317.30359999998</v>
      </c>
      <c r="R1637" s="172">
        <v>351558.08480000001</v>
      </c>
      <c r="S1637" s="172">
        <v>562492.94409999996</v>
      </c>
      <c r="T1637" s="172">
        <v>392917.85950000002</v>
      </c>
      <c r="U1637" s="172">
        <v>628668.58459999994</v>
      </c>
    </row>
    <row r="1638" spans="1:21">
      <c r="A1638" s="171">
        <v>9</v>
      </c>
      <c r="B1638" s="171" t="s">
        <v>558</v>
      </c>
      <c r="C1638" s="171" t="s">
        <v>98</v>
      </c>
      <c r="D1638" s="171" t="s">
        <v>623</v>
      </c>
      <c r="E1638" s="171" t="s">
        <v>549</v>
      </c>
      <c r="F1638" s="171">
        <v>1</v>
      </c>
      <c r="G1638" s="171" t="s">
        <v>48</v>
      </c>
      <c r="H1638" s="172">
        <v>115896.93700000001</v>
      </c>
      <c r="I1638" s="172">
        <v>202819.6398</v>
      </c>
      <c r="J1638" s="172">
        <v>149790.74660000001</v>
      </c>
      <c r="K1638" s="172">
        <v>262133.8064</v>
      </c>
      <c r="L1638" s="172">
        <v>179113.05679999999</v>
      </c>
      <c r="M1638" s="172">
        <v>313447.84940000001</v>
      </c>
      <c r="N1638" s="172">
        <v>213389.27970000001</v>
      </c>
      <c r="O1638" s="172">
        <v>373431.23950000003</v>
      </c>
      <c r="P1638" s="172">
        <v>251285.12899999999</v>
      </c>
      <c r="Q1638" s="172">
        <v>439748.97580000001</v>
      </c>
      <c r="R1638" s="172">
        <v>275384.6042</v>
      </c>
      <c r="S1638" s="172">
        <v>481923.05729999999</v>
      </c>
      <c r="T1638" s="172">
        <v>297958.03029999998</v>
      </c>
      <c r="U1638" s="172">
        <v>521426.55290000001</v>
      </c>
    </row>
    <row r="1639" spans="1:21">
      <c r="A1639" s="171">
        <v>9</v>
      </c>
      <c r="B1639" s="171" t="s">
        <v>558</v>
      </c>
      <c r="C1639" s="171" t="s">
        <v>98</v>
      </c>
      <c r="D1639" s="171" t="s">
        <v>623</v>
      </c>
      <c r="E1639" s="171" t="s">
        <v>549</v>
      </c>
      <c r="F1639" s="171">
        <v>2</v>
      </c>
      <c r="G1639" s="171" t="s">
        <v>44</v>
      </c>
      <c r="H1639" s="172">
        <v>100400.22779999999</v>
      </c>
      <c r="I1639" s="172">
        <v>175700.39869999999</v>
      </c>
      <c r="J1639" s="172">
        <v>130896.40210000001</v>
      </c>
      <c r="K1639" s="172">
        <v>229068.70360000001</v>
      </c>
      <c r="L1639" s="172">
        <v>158421.67610000001</v>
      </c>
      <c r="M1639" s="172">
        <v>277237.93320000003</v>
      </c>
      <c r="N1639" s="172">
        <v>193006.82579999999</v>
      </c>
      <c r="O1639" s="172">
        <v>337761.94520000002</v>
      </c>
      <c r="P1639" s="172">
        <v>228514.36859999999</v>
      </c>
      <c r="Q1639" s="172">
        <v>399900.14510000002</v>
      </c>
      <c r="R1639" s="172">
        <v>251499.58059999999</v>
      </c>
      <c r="S1639" s="172">
        <v>440124.266</v>
      </c>
      <c r="T1639" s="172">
        <v>272778.25630000001</v>
      </c>
      <c r="U1639" s="172">
        <v>477361.9486</v>
      </c>
    </row>
    <row r="1640" spans="1:21">
      <c r="A1640" s="171">
        <v>9</v>
      </c>
      <c r="B1640" s="171" t="s">
        <v>558</v>
      </c>
      <c r="C1640" s="171" t="s">
        <v>98</v>
      </c>
      <c r="D1640" s="171" t="s">
        <v>623</v>
      </c>
      <c r="E1640" s="171" t="s">
        <v>549</v>
      </c>
      <c r="F1640" s="171">
        <v>3</v>
      </c>
      <c r="G1640" s="171" t="s">
        <v>43</v>
      </c>
      <c r="H1640" s="172">
        <v>90281.319399999993</v>
      </c>
      <c r="I1640" s="172">
        <v>157992.3089</v>
      </c>
      <c r="J1640" s="172">
        <v>123201.04369999999</v>
      </c>
      <c r="K1640" s="172">
        <v>215601.82629999999</v>
      </c>
      <c r="L1640" s="172">
        <v>156013.87479999999</v>
      </c>
      <c r="M1640" s="172">
        <v>273024.28090000001</v>
      </c>
      <c r="N1640" s="172">
        <v>205600.81159999999</v>
      </c>
      <c r="O1640" s="172">
        <v>359801.4204</v>
      </c>
      <c r="P1640" s="172">
        <v>254734.4319</v>
      </c>
      <c r="Q1640" s="172">
        <v>445785.25599999999</v>
      </c>
      <c r="R1640" s="172">
        <v>286986.4939</v>
      </c>
      <c r="S1640" s="172">
        <v>502226.36410000001</v>
      </c>
      <c r="T1640" s="172">
        <v>318835.60769999999</v>
      </c>
      <c r="U1640" s="172">
        <v>557962.31330000004</v>
      </c>
    </row>
    <row r="1641" spans="1:21">
      <c r="A1641" s="171">
        <v>9</v>
      </c>
      <c r="B1641" s="171" t="s">
        <v>558</v>
      </c>
      <c r="C1641" s="171" t="s">
        <v>98</v>
      </c>
      <c r="D1641" s="171" t="s">
        <v>623</v>
      </c>
      <c r="E1641" s="171" t="s">
        <v>549</v>
      </c>
      <c r="F1641" s="171">
        <v>4</v>
      </c>
      <c r="G1641" s="171" t="s">
        <v>46</v>
      </c>
      <c r="H1641" s="172">
        <v>98834.672000000006</v>
      </c>
      <c r="I1641" s="172">
        <v>158135.47760000001</v>
      </c>
      <c r="J1641" s="172">
        <v>138368.54089999999</v>
      </c>
      <c r="K1641" s="172">
        <v>221389.66880000001</v>
      </c>
      <c r="L1641" s="172">
        <v>177902.40969999999</v>
      </c>
      <c r="M1641" s="172">
        <v>284643.85979999998</v>
      </c>
      <c r="N1641" s="172">
        <v>237203.21290000001</v>
      </c>
      <c r="O1641" s="172">
        <v>379525.14640000003</v>
      </c>
      <c r="P1641" s="172">
        <v>296504.01620000001</v>
      </c>
      <c r="Q1641" s="172">
        <v>474406.43290000001</v>
      </c>
      <c r="R1641" s="172">
        <v>336037.8849</v>
      </c>
      <c r="S1641" s="172">
        <v>537660.62399999995</v>
      </c>
      <c r="T1641" s="172">
        <v>375571.75380000001</v>
      </c>
      <c r="U1641" s="172">
        <v>600914.81499999994</v>
      </c>
    </row>
    <row r="1642" spans="1:21">
      <c r="A1642" s="171">
        <v>9</v>
      </c>
      <c r="B1642" s="171" t="s">
        <v>558</v>
      </c>
      <c r="C1642" s="171" t="s">
        <v>98</v>
      </c>
      <c r="D1642" s="171" t="s">
        <v>623</v>
      </c>
      <c r="E1642" s="171" t="s">
        <v>107</v>
      </c>
      <c r="F1642" s="171">
        <v>1</v>
      </c>
      <c r="G1642" s="171" t="s">
        <v>48</v>
      </c>
      <c r="H1642" s="172">
        <v>115687.36</v>
      </c>
      <c r="I1642" s="172">
        <v>202452.88010000001</v>
      </c>
      <c r="J1642" s="172">
        <v>149390.5148</v>
      </c>
      <c r="K1642" s="172">
        <v>261433.4008</v>
      </c>
      <c r="L1642" s="172">
        <v>178546.17240000001</v>
      </c>
      <c r="M1642" s="172">
        <v>312455.80180000002</v>
      </c>
      <c r="N1642" s="172">
        <v>212579.81299999999</v>
      </c>
      <c r="O1642" s="172">
        <v>372014.6728</v>
      </c>
      <c r="P1642" s="172">
        <v>250205.42129999999</v>
      </c>
      <c r="Q1642" s="172">
        <v>437859.48719999997</v>
      </c>
      <c r="R1642" s="172">
        <v>274133.91009999998</v>
      </c>
      <c r="S1642" s="172">
        <v>479734.34259999997</v>
      </c>
      <c r="T1642" s="172">
        <v>296496.24670000002</v>
      </c>
      <c r="U1642" s="172">
        <v>518868.43190000003</v>
      </c>
    </row>
    <row r="1643" spans="1:21">
      <c r="A1643" s="171">
        <v>9</v>
      </c>
      <c r="B1643" s="171" t="s">
        <v>558</v>
      </c>
      <c r="C1643" s="171" t="s">
        <v>98</v>
      </c>
      <c r="D1643" s="171" t="s">
        <v>623</v>
      </c>
      <c r="E1643" s="171" t="s">
        <v>107</v>
      </c>
      <c r="F1643" s="171">
        <v>2</v>
      </c>
      <c r="G1643" s="171" t="s">
        <v>44</v>
      </c>
      <c r="H1643" s="172">
        <v>100820.5992</v>
      </c>
      <c r="I1643" s="172">
        <v>176436.04870000001</v>
      </c>
      <c r="J1643" s="172">
        <v>131264.23420000001</v>
      </c>
      <c r="K1643" s="172">
        <v>229712.40969999999</v>
      </c>
      <c r="L1643" s="172">
        <v>158695.90590000001</v>
      </c>
      <c r="M1643" s="172">
        <v>277717.83549999999</v>
      </c>
      <c r="N1643" s="172">
        <v>193025.91529999999</v>
      </c>
      <c r="O1643" s="172">
        <v>337795.3517</v>
      </c>
      <c r="P1643" s="172">
        <v>228360.3028</v>
      </c>
      <c r="Q1643" s="172">
        <v>399630.52990000002</v>
      </c>
      <c r="R1643" s="172">
        <v>251219.82380000001</v>
      </c>
      <c r="S1643" s="172">
        <v>439634.69150000002</v>
      </c>
      <c r="T1643" s="172">
        <v>272340.04229999997</v>
      </c>
      <c r="U1643" s="172">
        <v>476595.07419999997</v>
      </c>
    </row>
    <row r="1644" spans="1:21">
      <c r="A1644" s="171">
        <v>9</v>
      </c>
      <c r="B1644" s="171" t="s">
        <v>558</v>
      </c>
      <c r="C1644" s="171" t="s">
        <v>98</v>
      </c>
      <c r="D1644" s="171" t="s">
        <v>623</v>
      </c>
      <c r="E1644" s="171" t="s">
        <v>107</v>
      </c>
      <c r="F1644" s="171">
        <v>3</v>
      </c>
      <c r="G1644" s="171" t="s">
        <v>43</v>
      </c>
      <c r="H1644" s="172">
        <v>91071.591799999995</v>
      </c>
      <c r="I1644" s="172">
        <v>159375.28580000001</v>
      </c>
      <c r="J1644" s="172">
        <v>124437.2141</v>
      </c>
      <c r="K1644" s="172">
        <v>217765.12469999999</v>
      </c>
      <c r="L1644" s="172">
        <v>157700.2885</v>
      </c>
      <c r="M1644" s="172">
        <v>275975.5048</v>
      </c>
      <c r="N1644" s="172">
        <v>207947.6433</v>
      </c>
      <c r="O1644" s="172">
        <v>363908.37589999998</v>
      </c>
      <c r="P1644" s="172">
        <v>257760.10930000001</v>
      </c>
      <c r="Q1644" s="172">
        <v>451080.1912</v>
      </c>
      <c r="R1644" s="172">
        <v>290485.20980000001</v>
      </c>
      <c r="S1644" s="172">
        <v>508349.11719999998</v>
      </c>
      <c r="T1644" s="172">
        <v>322823.74239999999</v>
      </c>
      <c r="U1644" s="172">
        <v>564941.54920000001</v>
      </c>
    </row>
    <row r="1645" spans="1:21">
      <c r="A1645" s="171">
        <v>9</v>
      </c>
      <c r="B1645" s="171" t="s">
        <v>558</v>
      </c>
      <c r="C1645" s="171" t="s">
        <v>98</v>
      </c>
      <c r="D1645" s="171" t="s">
        <v>623</v>
      </c>
      <c r="E1645" s="171" t="s">
        <v>107</v>
      </c>
      <c r="F1645" s="171">
        <v>4</v>
      </c>
      <c r="G1645" s="171" t="s">
        <v>46</v>
      </c>
      <c r="H1645" s="172">
        <v>98688.104999999996</v>
      </c>
      <c r="I1645" s="172">
        <v>157900.97039999999</v>
      </c>
      <c r="J1645" s="172">
        <v>138163.34710000001</v>
      </c>
      <c r="K1645" s="172">
        <v>221061.35860000001</v>
      </c>
      <c r="L1645" s="172">
        <v>177638.58910000001</v>
      </c>
      <c r="M1645" s="172">
        <v>284221.74670000002</v>
      </c>
      <c r="N1645" s="172">
        <v>236851.45209999999</v>
      </c>
      <c r="O1645" s="172">
        <v>378962.32900000003</v>
      </c>
      <c r="P1645" s="172">
        <v>296064.315</v>
      </c>
      <c r="Q1645" s="172">
        <v>473702.91110000003</v>
      </c>
      <c r="R1645" s="172">
        <v>335539.55699999997</v>
      </c>
      <c r="S1645" s="172">
        <v>536863.29929999996</v>
      </c>
      <c r="T1645" s="172">
        <v>375014.799</v>
      </c>
      <c r="U1645" s="172">
        <v>600023.68740000005</v>
      </c>
    </row>
    <row r="1646" spans="1:21">
      <c r="A1646" s="171">
        <v>9</v>
      </c>
      <c r="B1646" s="171" t="s">
        <v>558</v>
      </c>
      <c r="C1646" s="171" t="s">
        <v>111</v>
      </c>
      <c r="D1646" s="171" t="s">
        <v>624</v>
      </c>
      <c r="E1646" s="171" t="s">
        <v>110</v>
      </c>
      <c r="F1646" s="171">
        <v>1</v>
      </c>
      <c r="G1646" s="171" t="s">
        <v>48</v>
      </c>
      <c r="H1646" s="172">
        <v>137708.41440000001</v>
      </c>
      <c r="I1646" s="172">
        <v>240989.72519999999</v>
      </c>
      <c r="J1646" s="172">
        <v>178735.09570000001</v>
      </c>
      <c r="K1646" s="172">
        <v>312786.41749999998</v>
      </c>
      <c r="L1646" s="172">
        <v>214238.2015</v>
      </c>
      <c r="M1646" s="172">
        <v>374916.85259999998</v>
      </c>
      <c r="N1646" s="172">
        <v>256017.95430000001</v>
      </c>
      <c r="O1646" s="172">
        <v>448031.42009999999</v>
      </c>
      <c r="P1646" s="172">
        <v>302221.62050000002</v>
      </c>
      <c r="Q1646" s="172">
        <v>528887.83589999995</v>
      </c>
      <c r="R1646" s="172">
        <v>331599.29090000002</v>
      </c>
      <c r="S1646" s="172">
        <v>580298.75899999996</v>
      </c>
      <c r="T1646" s="172">
        <v>359413.5882</v>
      </c>
      <c r="U1646" s="172">
        <v>628973.7794</v>
      </c>
    </row>
    <row r="1647" spans="1:21">
      <c r="A1647" s="171">
        <v>9</v>
      </c>
      <c r="B1647" s="171" t="s">
        <v>558</v>
      </c>
      <c r="C1647" s="171" t="s">
        <v>111</v>
      </c>
      <c r="D1647" s="171" t="s">
        <v>624</v>
      </c>
      <c r="E1647" s="171" t="s">
        <v>110</v>
      </c>
      <c r="F1647" s="171">
        <v>2</v>
      </c>
      <c r="G1647" s="171" t="s">
        <v>44</v>
      </c>
      <c r="H1647" s="172">
        <v>115786.2406</v>
      </c>
      <c r="I1647" s="172">
        <v>202625.92120000001</v>
      </c>
      <c r="J1647" s="172">
        <v>152006.5111</v>
      </c>
      <c r="K1647" s="172">
        <v>266011.39439999999</v>
      </c>
      <c r="L1647" s="172">
        <v>184967.4681</v>
      </c>
      <c r="M1647" s="172">
        <v>323693.06910000002</v>
      </c>
      <c r="N1647" s="172">
        <v>227184.23929999999</v>
      </c>
      <c r="O1647" s="172">
        <v>397572.41879999998</v>
      </c>
      <c r="P1647" s="172">
        <v>270009.32569999999</v>
      </c>
      <c r="Q1647" s="172">
        <v>472516.3199</v>
      </c>
      <c r="R1647" s="172">
        <v>297810.72129999998</v>
      </c>
      <c r="S1647" s="172">
        <v>521168.7622</v>
      </c>
      <c r="T1647" s="172">
        <v>323793.42060000001</v>
      </c>
      <c r="U1647" s="172">
        <v>566638.48600000003</v>
      </c>
    </row>
    <row r="1648" spans="1:21">
      <c r="A1648" s="171">
        <v>9</v>
      </c>
      <c r="B1648" s="171" t="s">
        <v>558</v>
      </c>
      <c r="C1648" s="171" t="s">
        <v>111</v>
      </c>
      <c r="D1648" s="171" t="s">
        <v>624</v>
      </c>
      <c r="E1648" s="171" t="s">
        <v>110</v>
      </c>
      <c r="F1648" s="171">
        <v>3</v>
      </c>
      <c r="G1648" s="171" t="s">
        <v>43</v>
      </c>
      <c r="H1648" s="172">
        <v>101713.25290000001</v>
      </c>
      <c r="I1648" s="172">
        <v>177998.19260000001</v>
      </c>
      <c r="J1648" s="172">
        <v>137881.90539999999</v>
      </c>
      <c r="K1648" s="172">
        <v>241293.3345</v>
      </c>
      <c r="L1648" s="172">
        <v>173899.34330000001</v>
      </c>
      <c r="M1648" s="172">
        <v>304323.85070000001</v>
      </c>
      <c r="N1648" s="172">
        <v>228445.64679999999</v>
      </c>
      <c r="O1648" s="172">
        <v>399779.88199999998</v>
      </c>
      <c r="P1648" s="172">
        <v>282350.67349999998</v>
      </c>
      <c r="Q1648" s="172">
        <v>494113.67859999998</v>
      </c>
      <c r="R1648" s="172">
        <v>317574.82789999997</v>
      </c>
      <c r="S1648" s="172">
        <v>555755.94869999995</v>
      </c>
      <c r="T1648" s="172">
        <v>352228.95819999999</v>
      </c>
      <c r="U1648" s="172">
        <v>616400.67689999996</v>
      </c>
    </row>
    <row r="1649" spans="1:21">
      <c r="A1649" s="171">
        <v>9</v>
      </c>
      <c r="B1649" s="171" t="s">
        <v>558</v>
      </c>
      <c r="C1649" s="171" t="s">
        <v>111</v>
      </c>
      <c r="D1649" s="171" t="s">
        <v>624</v>
      </c>
      <c r="E1649" s="171" t="s">
        <v>110</v>
      </c>
      <c r="F1649" s="171">
        <v>4</v>
      </c>
      <c r="G1649" s="171" t="s">
        <v>46</v>
      </c>
      <c r="H1649" s="172">
        <v>117247.61960000001</v>
      </c>
      <c r="I1649" s="172">
        <v>187596.19399999999</v>
      </c>
      <c r="J1649" s="172">
        <v>164146.66740000001</v>
      </c>
      <c r="K1649" s="172">
        <v>262634.6716</v>
      </c>
      <c r="L1649" s="172">
        <v>211045.71520000001</v>
      </c>
      <c r="M1649" s="172">
        <v>337673.14929999999</v>
      </c>
      <c r="N1649" s="172">
        <v>281394.2868</v>
      </c>
      <c r="O1649" s="172">
        <v>450230.86570000002</v>
      </c>
      <c r="P1649" s="172">
        <v>351742.85859999998</v>
      </c>
      <c r="Q1649" s="172">
        <v>562788.58200000005</v>
      </c>
      <c r="R1649" s="172">
        <v>398641.90639999998</v>
      </c>
      <c r="S1649" s="172">
        <v>637827.05960000004</v>
      </c>
      <c r="T1649" s="172">
        <v>445540.95419999998</v>
      </c>
      <c r="U1649" s="172">
        <v>712865.53729999997</v>
      </c>
    </row>
    <row r="1650" spans="1:21">
      <c r="A1650" s="171">
        <v>9</v>
      </c>
      <c r="B1650" s="171" t="s">
        <v>558</v>
      </c>
      <c r="C1650" s="171" t="s">
        <v>183</v>
      </c>
      <c r="D1650" s="171" t="s">
        <v>625</v>
      </c>
      <c r="E1650" s="171" t="s">
        <v>228</v>
      </c>
      <c r="F1650" s="171">
        <v>1</v>
      </c>
      <c r="G1650" s="171" t="s">
        <v>48</v>
      </c>
      <c r="H1650" s="172">
        <v>95314.464000000007</v>
      </c>
      <c r="I1650" s="172">
        <v>166800.31210000001</v>
      </c>
      <c r="J1650" s="172">
        <v>123455.5214</v>
      </c>
      <c r="K1650" s="172">
        <v>216047.16250000001</v>
      </c>
      <c r="L1650" s="172">
        <v>147804.5232</v>
      </c>
      <c r="M1650" s="172">
        <v>258657.91560000001</v>
      </c>
      <c r="N1650" s="172">
        <v>176365.64869999999</v>
      </c>
      <c r="O1650" s="172">
        <v>308639.88530000002</v>
      </c>
      <c r="P1650" s="172">
        <v>207947.0834</v>
      </c>
      <c r="Q1650" s="172">
        <v>363907.3959</v>
      </c>
      <c r="R1650" s="172">
        <v>228029.1777</v>
      </c>
      <c r="S1650" s="172">
        <v>399051.06099999999</v>
      </c>
      <c r="T1650" s="172">
        <v>246944.554</v>
      </c>
      <c r="U1650" s="172">
        <v>432152.96950000001</v>
      </c>
    </row>
    <row r="1651" spans="1:21">
      <c r="A1651" s="171">
        <v>9</v>
      </c>
      <c r="B1651" s="171" t="s">
        <v>558</v>
      </c>
      <c r="C1651" s="171" t="s">
        <v>183</v>
      </c>
      <c r="D1651" s="171" t="s">
        <v>625</v>
      </c>
      <c r="E1651" s="171" t="s">
        <v>228</v>
      </c>
      <c r="F1651" s="171">
        <v>2</v>
      </c>
      <c r="G1651" s="171" t="s">
        <v>44</v>
      </c>
      <c r="H1651" s="172">
        <v>81329.628899999996</v>
      </c>
      <c r="I1651" s="172">
        <v>142326.85070000001</v>
      </c>
      <c r="J1651" s="172">
        <v>106404.52770000001</v>
      </c>
      <c r="K1651" s="172">
        <v>186207.92329999999</v>
      </c>
      <c r="L1651" s="172">
        <v>129131.8138</v>
      </c>
      <c r="M1651" s="172">
        <v>225980.67420000001</v>
      </c>
      <c r="N1651" s="172">
        <v>157971.72700000001</v>
      </c>
      <c r="O1651" s="172">
        <v>276450.52220000001</v>
      </c>
      <c r="P1651" s="172">
        <v>187397.86060000001</v>
      </c>
      <c r="Q1651" s="172">
        <v>327946.2561</v>
      </c>
      <c r="R1651" s="172">
        <v>206474.40040000001</v>
      </c>
      <c r="S1651" s="172">
        <v>361330.20069999999</v>
      </c>
      <c r="T1651" s="172">
        <v>224221.34340000001</v>
      </c>
      <c r="U1651" s="172">
        <v>392387.35100000002</v>
      </c>
    </row>
    <row r="1652" spans="1:21">
      <c r="A1652" s="171">
        <v>9</v>
      </c>
      <c r="B1652" s="171" t="s">
        <v>558</v>
      </c>
      <c r="C1652" s="171" t="s">
        <v>183</v>
      </c>
      <c r="D1652" s="171" t="s">
        <v>625</v>
      </c>
      <c r="E1652" s="171" t="s">
        <v>228</v>
      </c>
      <c r="F1652" s="171">
        <v>3</v>
      </c>
      <c r="G1652" s="171" t="s">
        <v>43</v>
      </c>
      <c r="H1652" s="172">
        <v>72283.310100000002</v>
      </c>
      <c r="I1652" s="172">
        <v>126495.79270000001</v>
      </c>
      <c r="J1652" s="172">
        <v>98315.323699999994</v>
      </c>
      <c r="K1652" s="172">
        <v>172051.81649999999</v>
      </c>
      <c r="L1652" s="172">
        <v>124250.8728</v>
      </c>
      <c r="M1652" s="172">
        <v>217439.02739999999</v>
      </c>
      <c r="N1652" s="172">
        <v>163486.01430000001</v>
      </c>
      <c r="O1652" s="172">
        <v>286100.52500000002</v>
      </c>
      <c r="P1652" s="172">
        <v>202312.06529999999</v>
      </c>
      <c r="Q1652" s="172">
        <v>354046.11430000002</v>
      </c>
      <c r="R1652" s="172">
        <v>227741.55429999999</v>
      </c>
      <c r="S1652" s="172">
        <v>398547.72</v>
      </c>
      <c r="T1652" s="172">
        <v>252807.40719999999</v>
      </c>
      <c r="U1652" s="172">
        <v>442412.96269999997</v>
      </c>
    </row>
    <row r="1653" spans="1:21">
      <c r="A1653" s="171">
        <v>9</v>
      </c>
      <c r="B1653" s="171" t="s">
        <v>558</v>
      </c>
      <c r="C1653" s="171" t="s">
        <v>183</v>
      </c>
      <c r="D1653" s="171" t="s">
        <v>625</v>
      </c>
      <c r="E1653" s="171" t="s">
        <v>228</v>
      </c>
      <c r="F1653" s="171">
        <v>4</v>
      </c>
      <c r="G1653" s="171" t="s">
        <v>46</v>
      </c>
      <c r="H1653" s="172">
        <v>81216.080400000006</v>
      </c>
      <c r="I1653" s="172">
        <v>129945.7306</v>
      </c>
      <c r="J1653" s="172">
        <v>113702.5125</v>
      </c>
      <c r="K1653" s="172">
        <v>181924.02280000001</v>
      </c>
      <c r="L1653" s="172">
        <v>146188.94469999999</v>
      </c>
      <c r="M1653" s="172">
        <v>233902.31510000001</v>
      </c>
      <c r="N1653" s="172">
        <v>194918.59289999999</v>
      </c>
      <c r="O1653" s="172">
        <v>311869.75339999999</v>
      </c>
      <c r="P1653" s="172">
        <v>243648.24110000001</v>
      </c>
      <c r="Q1653" s="172">
        <v>389837.19160000002</v>
      </c>
      <c r="R1653" s="172">
        <v>276134.67320000002</v>
      </c>
      <c r="S1653" s="172">
        <v>441815.48389999999</v>
      </c>
      <c r="T1653" s="172">
        <v>308621.1054</v>
      </c>
      <c r="U1653" s="172">
        <v>493793.77600000001</v>
      </c>
    </row>
    <row r="1654" spans="1:21">
      <c r="A1654" s="171">
        <v>9</v>
      </c>
      <c r="B1654" s="171" t="s">
        <v>558</v>
      </c>
      <c r="C1654" s="171" t="s">
        <v>183</v>
      </c>
      <c r="D1654" s="171" t="s">
        <v>625</v>
      </c>
      <c r="E1654" s="171" t="s">
        <v>272</v>
      </c>
      <c r="F1654" s="171">
        <v>1</v>
      </c>
      <c r="G1654" s="171" t="s">
        <v>48</v>
      </c>
      <c r="H1654" s="172">
        <v>99430.4274</v>
      </c>
      <c r="I1654" s="172">
        <v>174003.24789999999</v>
      </c>
      <c r="J1654" s="172">
        <v>128629.83199999999</v>
      </c>
      <c r="K1654" s="172">
        <v>225102.20600000001</v>
      </c>
      <c r="L1654" s="172">
        <v>153892.5097</v>
      </c>
      <c r="M1654" s="172">
        <v>269311.8921</v>
      </c>
      <c r="N1654" s="172">
        <v>183467.99350000001</v>
      </c>
      <c r="O1654" s="172">
        <v>321068.98859999998</v>
      </c>
      <c r="P1654" s="172">
        <v>216168.6102</v>
      </c>
      <c r="Q1654" s="172">
        <v>378295.06790000002</v>
      </c>
      <c r="R1654" s="172">
        <v>236963.41510000001</v>
      </c>
      <c r="S1654" s="172">
        <v>414685.97659999999</v>
      </c>
      <c r="T1654" s="172">
        <v>256489.14449999999</v>
      </c>
      <c r="U1654" s="172">
        <v>448856.00300000003</v>
      </c>
    </row>
    <row r="1655" spans="1:21">
      <c r="A1655" s="171">
        <v>9</v>
      </c>
      <c r="B1655" s="171" t="s">
        <v>558</v>
      </c>
      <c r="C1655" s="171" t="s">
        <v>183</v>
      </c>
      <c r="D1655" s="171" t="s">
        <v>625</v>
      </c>
      <c r="E1655" s="171" t="s">
        <v>272</v>
      </c>
      <c r="F1655" s="171">
        <v>2</v>
      </c>
      <c r="G1655" s="171" t="s">
        <v>44</v>
      </c>
      <c r="H1655" s="172">
        <v>85571.581699999995</v>
      </c>
      <c r="I1655" s="172">
        <v>149750.26800000001</v>
      </c>
      <c r="J1655" s="172">
        <v>111732.4506</v>
      </c>
      <c r="K1655" s="172">
        <v>195531.7887</v>
      </c>
      <c r="L1655" s="172">
        <v>135388.02280000001</v>
      </c>
      <c r="M1655" s="172">
        <v>236929.04</v>
      </c>
      <c r="N1655" s="172">
        <v>165239.78260000001</v>
      </c>
      <c r="O1655" s="172">
        <v>289169.61949999997</v>
      </c>
      <c r="P1655" s="172">
        <v>195804.51550000001</v>
      </c>
      <c r="Q1655" s="172">
        <v>342657.902</v>
      </c>
      <c r="R1655" s="172">
        <v>215602.82490000001</v>
      </c>
      <c r="S1655" s="172">
        <v>377304.94349999999</v>
      </c>
      <c r="T1655" s="172">
        <v>233970.64739999999</v>
      </c>
      <c r="U1655" s="172">
        <v>409448.63299999997</v>
      </c>
    </row>
    <row r="1656" spans="1:21">
      <c r="A1656" s="171">
        <v>9</v>
      </c>
      <c r="B1656" s="171" t="s">
        <v>558</v>
      </c>
      <c r="C1656" s="171" t="s">
        <v>183</v>
      </c>
      <c r="D1656" s="171" t="s">
        <v>625</v>
      </c>
      <c r="E1656" s="171" t="s">
        <v>272</v>
      </c>
      <c r="F1656" s="171">
        <v>3</v>
      </c>
      <c r="G1656" s="171" t="s">
        <v>43</v>
      </c>
      <c r="H1656" s="172">
        <v>76560.970199999996</v>
      </c>
      <c r="I1656" s="172">
        <v>133981.698</v>
      </c>
      <c r="J1656" s="172">
        <v>104330.00569999999</v>
      </c>
      <c r="K1656" s="172">
        <v>182577.51</v>
      </c>
      <c r="L1656" s="172">
        <v>132003.44570000001</v>
      </c>
      <c r="M1656" s="172">
        <v>231006.02979999999</v>
      </c>
      <c r="N1656" s="172">
        <v>173842.43410000001</v>
      </c>
      <c r="O1656" s="172">
        <v>304224.2597</v>
      </c>
      <c r="P1656" s="172">
        <v>215276.01749999999</v>
      </c>
      <c r="Q1656" s="172">
        <v>376733.0307</v>
      </c>
      <c r="R1656" s="172">
        <v>242447.9564</v>
      </c>
      <c r="S1656" s="172">
        <v>424283.92379999999</v>
      </c>
      <c r="T1656" s="172">
        <v>269259.53539999999</v>
      </c>
      <c r="U1656" s="172">
        <v>471204.18680000002</v>
      </c>
    </row>
    <row r="1657" spans="1:21">
      <c r="A1657" s="171">
        <v>9</v>
      </c>
      <c r="B1657" s="171" t="s">
        <v>558</v>
      </c>
      <c r="C1657" s="171" t="s">
        <v>183</v>
      </c>
      <c r="D1657" s="171" t="s">
        <v>625</v>
      </c>
      <c r="E1657" s="171" t="s">
        <v>272</v>
      </c>
      <c r="F1657" s="171">
        <v>4</v>
      </c>
      <c r="G1657" s="171" t="s">
        <v>46</v>
      </c>
      <c r="H1657" s="172">
        <v>84762.225999999995</v>
      </c>
      <c r="I1657" s="172">
        <v>135619.5637</v>
      </c>
      <c r="J1657" s="172">
        <v>118667.1164</v>
      </c>
      <c r="K1657" s="172">
        <v>189867.3891</v>
      </c>
      <c r="L1657" s="172">
        <v>152572.00690000001</v>
      </c>
      <c r="M1657" s="172">
        <v>244115.21460000001</v>
      </c>
      <c r="N1657" s="172">
        <v>203429.34239999999</v>
      </c>
      <c r="O1657" s="172">
        <v>325486.95280000003</v>
      </c>
      <c r="P1657" s="172">
        <v>254286.67800000001</v>
      </c>
      <c r="Q1657" s="172">
        <v>406858.69089999999</v>
      </c>
      <c r="R1657" s="172">
        <v>288191.56839999999</v>
      </c>
      <c r="S1657" s="172">
        <v>461106.51630000002</v>
      </c>
      <c r="T1657" s="172">
        <v>322096.45880000002</v>
      </c>
      <c r="U1657" s="172">
        <v>515354.34179999999</v>
      </c>
    </row>
    <row r="1658" spans="1:21">
      <c r="A1658" s="171">
        <v>9</v>
      </c>
      <c r="B1658" s="171" t="s">
        <v>558</v>
      </c>
      <c r="C1658" s="171" t="s">
        <v>183</v>
      </c>
      <c r="D1658" s="171" t="s">
        <v>625</v>
      </c>
      <c r="E1658" s="171" t="s">
        <v>313</v>
      </c>
      <c r="F1658" s="171">
        <v>1</v>
      </c>
      <c r="G1658" s="171" t="s">
        <v>48</v>
      </c>
      <c r="H1658" s="172">
        <v>103696.45909999999</v>
      </c>
      <c r="I1658" s="172">
        <v>181468.80350000001</v>
      </c>
      <c r="J1658" s="172">
        <v>134156.24979999999</v>
      </c>
      <c r="K1658" s="172">
        <v>234773.43719999999</v>
      </c>
      <c r="L1658" s="172">
        <v>160509.48579999999</v>
      </c>
      <c r="M1658" s="172">
        <v>280891.60019999999</v>
      </c>
      <c r="N1658" s="172">
        <v>191364.49909999999</v>
      </c>
      <c r="O1658" s="172">
        <v>334887.87339999998</v>
      </c>
      <c r="P1658" s="172">
        <v>225479.96780000001</v>
      </c>
      <c r="Q1658" s="172">
        <v>394589.9436</v>
      </c>
      <c r="R1658" s="172">
        <v>247174.44709999999</v>
      </c>
      <c r="S1658" s="172">
        <v>432555.28240000003</v>
      </c>
      <c r="T1658" s="172">
        <v>267547.9179</v>
      </c>
      <c r="U1658" s="172">
        <v>468208.85639999999</v>
      </c>
    </row>
    <row r="1659" spans="1:21">
      <c r="A1659" s="171">
        <v>9</v>
      </c>
      <c r="B1659" s="171" t="s">
        <v>558</v>
      </c>
      <c r="C1659" s="171" t="s">
        <v>183</v>
      </c>
      <c r="D1659" s="171" t="s">
        <v>625</v>
      </c>
      <c r="E1659" s="171" t="s">
        <v>313</v>
      </c>
      <c r="F1659" s="171">
        <v>2</v>
      </c>
      <c r="G1659" s="171" t="s">
        <v>44</v>
      </c>
      <c r="H1659" s="172">
        <v>89207.666500000007</v>
      </c>
      <c r="I1659" s="172">
        <v>156113.41639999999</v>
      </c>
      <c r="J1659" s="172">
        <v>116490.8064</v>
      </c>
      <c r="K1659" s="172">
        <v>203858.91130000001</v>
      </c>
      <c r="L1659" s="172">
        <v>141163.8867</v>
      </c>
      <c r="M1659" s="172">
        <v>247036.80160000001</v>
      </c>
      <c r="N1659" s="172">
        <v>172307.73389999999</v>
      </c>
      <c r="O1659" s="172">
        <v>301538.5343</v>
      </c>
      <c r="P1659" s="172">
        <v>204190.23319999999</v>
      </c>
      <c r="Q1659" s="172">
        <v>357332.9081</v>
      </c>
      <c r="R1659" s="172">
        <v>224842.92180000001</v>
      </c>
      <c r="S1659" s="172">
        <v>393475.11310000002</v>
      </c>
      <c r="T1659" s="172">
        <v>244005.85370000001</v>
      </c>
      <c r="U1659" s="172">
        <v>427010.24400000001</v>
      </c>
    </row>
    <row r="1660" spans="1:21">
      <c r="A1660" s="171">
        <v>9</v>
      </c>
      <c r="B1660" s="171" t="s">
        <v>558</v>
      </c>
      <c r="C1660" s="171" t="s">
        <v>183</v>
      </c>
      <c r="D1660" s="171" t="s">
        <v>625</v>
      </c>
      <c r="E1660" s="171" t="s">
        <v>313</v>
      </c>
      <c r="F1660" s="171">
        <v>3</v>
      </c>
      <c r="G1660" s="171" t="s">
        <v>43</v>
      </c>
      <c r="H1660" s="172">
        <v>79789.816000000006</v>
      </c>
      <c r="I1660" s="172">
        <v>139632.17790000001</v>
      </c>
      <c r="J1660" s="172">
        <v>108720.601</v>
      </c>
      <c r="K1660" s="172">
        <v>190261.05179999999</v>
      </c>
      <c r="L1660" s="172">
        <v>137551.44529999999</v>
      </c>
      <c r="M1660" s="172">
        <v>240715.02929999999</v>
      </c>
      <c r="N1660" s="172">
        <v>181141.4871</v>
      </c>
      <c r="O1660" s="172">
        <v>316997.60239999997</v>
      </c>
      <c r="P1660" s="172">
        <v>224307.69639999999</v>
      </c>
      <c r="Q1660" s="172">
        <v>392538.46870000003</v>
      </c>
      <c r="R1660" s="172">
        <v>252614.24419999999</v>
      </c>
      <c r="S1660" s="172">
        <v>442074.92739999999</v>
      </c>
      <c r="T1660" s="172">
        <v>280544.05200000003</v>
      </c>
      <c r="U1660" s="172">
        <v>490952.09100000001</v>
      </c>
    </row>
    <row r="1661" spans="1:21">
      <c r="A1661" s="171">
        <v>9</v>
      </c>
      <c r="B1661" s="171" t="s">
        <v>558</v>
      </c>
      <c r="C1661" s="171" t="s">
        <v>183</v>
      </c>
      <c r="D1661" s="171" t="s">
        <v>625</v>
      </c>
      <c r="E1661" s="171" t="s">
        <v>313</v>
      </c>
      <c r="F1661" s="171">
        <v>4</v>
      </c>
      <c r="G1661" s="171" t="s">
        <v>46</v>
      </c>
      <c r="H1661" s="172">
        <v>88397.035399999993</v>
      </c>
      <c r="I1661" s="172">
        <v>141435.25870000001</v>
      </c>
      <c r="J1661" s="172">
        <v>123755.84940000001</v>
      </c>
      <c r="K1661" s="172">
        <v>198009.36199999999</v>
      </c>
      <c r="L1661" s="172">
        <v>159114.6635</v>
      </c>
      <c r="M1661" s="172">
        <v>254583.46549999999</v>
      </c>
      <c r="N1661" s="172">
        <v>212152.8847</v>
      </c>
      <c r="O1661" s="172">
        <v>339444.62060000002</v>
      </c>
      <c r="P1661" s="172">
        <v>265191.10590000002</v>
      </c>
      <c r="Q1661" s="172">
        <v>424305.7758</v>
      </c>
      <c r="R1661" s="172">
        <v>300549.92009999999</v>
      </c>
      <c r="S1661" s="172">
        <v>480879.87920000002</v>
      </c>
      <c r="T1661" s="172">
        <v>335908.73420000001</v>
      </c>
      <c r="U1661" s="172">
        <v>537453.98270000005</v>
      </c>
    </row>
    <row r="1662" spans="1:21">
      <c r="A1662" s="171">
        <v>9</v>
      </c>
      <c r="B1662" s="171" t="s">
        <v>558</v>
      </c>
      <c r="C1662" s="171" t="s">
        <v>183</v>
      </c>
      <c r="D1662" s="171" t="s">
        <v>625</v>
      </c>
      <c r="E1662" s="171" t="s">
        <v>353</v>
      </c>
      <c r="F1662" s="171">
        <v>1</v>
      </c>
      <c r="G1662" s="171" t="s">
        <v>48</v>
      </c>
      <c r="H1662" s="172">
        <v>92629.096699999995</v>
      </c>
      <c r="I1662" s="172">
        <v>162100.9192</v>
      </c>
      <c r="J1662" s="172">
        <v>119899.5288</v>
      </c>
      <c r="K1662" s="172">
        <v>209824.17550000001</v>
      </c>
      <c r="L1662" s="172">
        <v>143494.2035</v>
      </c>
      <c r="M1662" s="172">
        <v>251114.85620000001</v>
      </c>
      <c r="N1662" s="172">
        <v>171142.0612</v>
      </c>
      <c r="O1662" s="172">
        <v>299498.60710000002</v>
      </c>
      <c r="P1662" s="172">
        <v>201712.43919999999</v>
      </c>
      <c r="Q1662" s="172">
        <v>352996.76870000002</v>
      </c>
      <c r="R1662" s="172">
        <v>221152.1366</v>
      </c>
      <c r="S1662" s="172">
        <v>387016.239</v>
      </c>
      <c r="T1662" s="172">
        <v>239432.2139</v>
      </c>
      <c r="U1662" s="172">
        <v>419006.37439999997</v>
      </c>
    </row>
    <row r="1663" spans="1:21">
      <c r="A1663" s="171">
        <v>9</v>
      </c>
      <c r="B1663" s="171" t="s">
        <v>558</v>
      </c>
      <c r="C1663" s="171" t="s">
        <v>183</v>
      </c>
      <c r="D1663" s="171" t="s">
        <v>625</v>
      </c>
      <c r="E1663" s="171" t="s">
        <v>353</v>
      </c>
      <c r="F1663" s="171">
        <v>2</v>
      </c>
      <c r="G1663" s="171" t="s">
        <v>44</v>
      </c>
      <c r="H1663" s="172">
        <v>79400.199399999998</v>
      </c>
      <c r="I1663" s="172">
        <v>138950.34899999999</v>
      </c>
      <c r="J1663" s="172">
        <v>103770.2113</v>
      </c>
      <c r="K1663" s="172">
        <v>181597.86979999999</v>
      </c>
      <c r="L1663" s="172">
        <v>125830.8308</v>
      </c>
      <c r="M1663" s="172">
        <v>220203.95389999999</v>
      </c>
      <c r="N1663" s="172">
        <v>153742.40650000001</v>
      </c>
      <c r="O1663" s="172">
        <v>269049.21130000002</v>
      </c>
      <c r="P1663" s="172">
        <v>182273.98639999999</v>
      </c>
      <c r="Q1663" s="172">
        <v>318979.47629999998</v>
      </c>
      <c r="R1663" s="172">
        <v>200762.48360000001</v>
      </c>
      <c r="S1663" s="172">
        <v>351334.34620000003</v>
      </c>
      <c r="T1663" s="172">
        <v>217937.28630000001</v>
      </c>
      <c r="U1663" s="172">
        <v>381390.25099999999</v>
      </c>
    </row>
    <row r="1664" spans="1:21">
      <c r="A1664" s="171">
        <v>9</v>
      </c>
      <c r="B1664" s="171" t="s">
        <v>558</v>
      </c>
      <c r="C1664" s="171" t="s">
        <v>183</v>
      </c>
      <c r="D1664" s="171" t="s">
        <v>625</v>
      </c>
      <c r="E1664" s="171" t="s">
        <v>353</v>
      </c>
      <c r="F1664" s="171">
        <v>3</v>
      </c>
      <c r="G1664" s="171" t="s">
        <v>43</v>
      </c>
      <c r="H1664" s="172">
        <v>70820.164999999994</v>
      </c>
      <c r="I1664" s="172">
        <v>123935.28879999999</v>
      </c>
      <c r="J1664" s="172">
        <v>96422.667300000001</v>
      </c>
      <c r="K1664" s="172">
        <v>168739.6678</v>
      </c>
      <c r="L1664" s="172">
        <v>121933.91929999999</v>
      </c>
      <c r="M1664" s="172">
        <v>213384.35879999999</v>
      </c>
      <c r="N1664" s="172">
        <v>160514.67920000001</v>
      </c>
      <c r="O1664" s="172">
        <v>280900.68859999999</v>
      </c>
      <c r="P1664" s="172">
        <v>198708.4615</v>
      </c>
      <c r="Q1664" s="172">
        <v>347739.8076</v>
      </c>
      <c r="R1664" s="172">
        <v>223741.00810000001</v>
      </c>
      <c r="S1664" s="172">
        <v>391546.76400000002</v>
      </c>
      <c r="T1664" s="172">
        <v>248429.57459999999</v>
      </c>
      <c r="U1664" s="172">
        <v>434751.75559999997</v>
      </c>
    </row>
    <row r="1665" spans="1:21">
      <c r="A1665" s="171">
        <v>9</v>
      </c>
      <c r="B1665" s="171" t="s">
        <v>558</v>
      </c>
      <c r="C1665" s="171" t="s">
        <v>183</v>
      </c>
      <c r="D1665" s="171" t="s">
        <v>625</v>
      </c>
      <c r="E1665" s="171" t="s">
        <v>353</v>
      </c>
      <c r="F1665" s="171">
        <v>4</v>
      </c>
      <c r="G1665" s="171" t="s">
        <v>46</v>
      </c>
      <c r="H1665" s="172">
        <v>78947.252800000002</v>
      </c>
      <c r="I1665" s="172">
        <v>126315.6064</v>
      </c>
      <c r="J1665" s="172">
        <v>110526.1539</v>
      </c>
      <c r="K1665" s="172">
        <v>176841.84890000001</v>
      </c>
      <c r="L1665" s="172">
        <v>142105.05499999999</v>
      </c>
      <c r="M1665" s="172">
        <v>227368.09150000001</v>
      </c>
      <c r="N1665" s="172">
        <v>189473.40659999999</v>
      </c>
      <c r="O1665" s="172">
        <v>303157.45520000003</v>
      </c>
      <c r="P1665" s="172">
        <v>236841.75829999999</v>
      </c>
      <c r="Q1665" s="172">
        <v>378946.81900000002</v>
      </c>
      <c r="R1665" s="172">
        <v>268420.6594</v>
      </c>
      <c r="S1665" s="172">
        <v>429473.06150000001</v>
      </c>
      <c r="T1665" s="172">
        <v>299999.56050000002</v>
      </c>
      <c r="U1665" s="172">
        <v>479999.304</v>
      </c>
    </row>
  </sheetData>
  <sheetProtection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Instructions</vt:lpstr>
      <vt:lpstr>HCC</vt:lpstr>
      <vt:lpstr>Bedroom Mix and Project Type</vt:lpstr>
      <vt:lpstr>Proposed Rehab and HCC Compare</vt:lpstr>
      <vt:lpstr>High Cost Cities</vt:lpstr>
      <vt:lpstr>2020 TDC&amp;HCC</vt:lpstr>
      <vt:lpstr>HCC!Print_Area</vt:lpstr>
      <vt:lpstr>Instructions!Print_Area</vt:lpstr>
      <vt:lpstr>'Proposed Rehab and HCC Compare'!Print_Area</vt:lpstr>
    </vt:vector>
  </TitlesOfParts>
  <Manager>Alan Kauffman</Manager>
  <Company>HUD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RAD Sect 18 Blending Workbook</dc:title>
  <dc:subject>RAD</dc:subject>
  <dc:creator>Patricia Ann Amerson</dc:creator>
  <cp:keywords>RAD, Section 18</cp:keywords>
  <cp:lastModifiedBy>Warrior, Ashwin K</cp:lastModifiedBy>
  <cp:lastPrinted>2018-06-13T15:09:36Z</cp:lastPrinted>
  <dcterms:created xsi:type="dcterms:W3CDTF">2018-04-23T11:53:21Z</dcterms:created>
  <dcterms:modified xsi:type="dcterms:W3CDTF">2022-08-04T15:52:56Z</dcterms:modified>
  <cp:category>RAD</cp:category>
</cp:coreProperties>
</file>